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13_ncr:1_{DC79DFC1-A270-4F19-82AA-8C59E9DAE1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LÁRIO CT 2026" sheetId="1" r:id="rId1"/>
    <sheet name="Planilh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16" i="1" l="1"/>
  <c r="B21" i="1"/>
  <c r="B22" i="1" s="1"/>
  <c r="B20" i="1"/>
  <c r="B8" i="1" l="1"/>
  <c r="B23" i="1"/>
  <c r="B15" i="1" l="1"/>
  <c r="B14" i="1"/>
  <c r="B13" i="1"/>
  <c r="B12" i="1"/>
  <c r="B11" i="1"/>
  <c r="B17" i="1" l="1"/>
</calcChain>
</file>

<file path=xl/sharedStrings.xml><?xml version="1.0" encoding="utf-8"?>
<sst xmlns="http://schemas.openxmlformats.org/spreadsheetml/2006/main" count="27" uniqueCount="26">
  <si>
    <r>
      <rPr>
        <b/>
        <sz val="11"/>
        <color rgb="FFFF0000"/>
        <rFont val="Calibri"/>
      </rPr>
      <t>Preencher somente dados destacados na cor</t>
    </r>
    <r>
      <rPr>
        <b/>
        <sz val="11"/>
        <color rgb="FFFF0000"/>
        <rFont val="Calibri"/>
      </rPr>
      <t xml:space="preserve"> </t>
    </r>
    <r>
      <rPr>
        <b/>
        <sz val="11"/>
        <color rgb="FF00B050"/>
        <rFont val="Calibri"/>
      </rPr>
      <t xml:space="preserve">verde
</t>
    </r>
    <r>
      <rPr>
        <sz val="9"/>
        <rFont val="Calibri"/>
      </rPr>
      <t>À medida que os dados forem inseridos, os respectivos valores serão calculados</t>
    </r>
  </si>
  <si>
    <r>
      <rPr>
        <b/>
        <sz val="11"/>
        <color rgb="FF00B050"/>
        <rFont val="Calibri"/>
      </rPr>
      <t xml:space="preserve">Mês de referência (mês trabalhado) </t>
    </r>
    <r>
      <rPr>
        <b/>
        <sz val="9"/>
        <rFont val="Calibri"/>
      </rPr>
      <t>digite 1 para janeiro, 2 para fevereiro, 3 para março, ou etc.</t>
    </r>
  </si>
  <si>
    <r>
      <rPr>
        <b/>
        <sz val="11"/>
        <color rgb="FF00B050"/>
        <rFont val="Calibri"/>
      </rPr>
      <t>Número de dias trabalhados no mês</t>
    </r>
    <r>
      <rPr>
        <b/>
        <sz val="9"/>
        <rFont val="Calibri"/>
      </rPr>
      <t xml:space="preserve"> 
Contar de seg a sex, incluindo recessos e feriados. Não contar faltas e dias fora da vigência do contrato.</t>
    </r>
  </si>
  <si>
    <r>
      <rPr>
        <b/>
        <sz val="11"/>
        <color rgb="FF00B050"/>
        <rFont val="Calibri"/>
      </rPr>
      <t>Nº de horas-aula semanais do professor</t>
    </r>
    <r>
      <rPr>
        <b/>
        <sz val="11"/>
        <rFont val="Calibri"/>
      </rPr>
      <t xml:space="preserve"> 
</t>
    </r>
    <r>
      <rPr>
        <b/>
        <sz val="9"/>
        <rFont val="Calibri"/>
      </rPr>
      <t xml:space="preserve">Veja a sua grade horária e informe quantas </t>
    </r>
    <r>
      <rPr>
        <b/>
        <u/>
        <sz val="9"/>
        <rFont val="Calibri"/>
      </rPr>
      <t>aulas</t>
    </r>
    <r>
      <rPr>
        <b/>
        <sz val="9"/>
        <rFont val="Calibri"/>
      </rPr>
      <t xml:space="preserve"> você ministra por semana;
Professores de atividades que atuam na jornada ampliada devem digitar o número de </t>
    </r>
    <r>
      <rPr>
        <b/>
        <u/>
        <sz val="9"/>
        <rFont val="Calibri"/>
      </rPr>
      <t>30</t>
    </r>
    <r>
      <rPr>
        <b/>
        <sz val="9"/>
        <rFont val="Calibri"/>
      </rPr>
      <t xml:space="preserve"> aulas, pois corresponde à sua grade cheia de 25 horas-aula semanais.</t>
    </r>
  </si>
  <si>
    <t>Turno de trabalho</t>
  </si>
  <si>
    <t>Diurno</t>
  </si>
  <si>
    <t>SALÁRIO CONT. TEMP.</t>
  </si>
  <si>
    <t>OUTRAS GRATIFICAÇÕES:</t>
  </si>
  <si>
    <t>AUX. ALIMENTAÇÃO</t>
  </si>
  <si>
    <t>SALÁRIO BRUTO</t>
  </si>
  <si>
    <t>-</t>
  </si>
  <si>
    <t>Informações complementares</t>
  </si>
  <si>
    <r>
      <rPr>
        <b/>
        <sz val="10"/>
        <rFont val="Calibri"/>
      </rPr>
      <t>Carga horária semanal do professor</t>
    </r>
    <r>
      <rPr>
        <sz val="10"/>
        <rFont val="Calibri"/>
      </rPr>
      <t xml:space="preserve"> (em horas e de acordo com as horas de coordenação previstas em portaria. Ver</t>
    </r>
    <r>
      <rPr>
        <sz val="10"/>
        <color rgb="FF0070C0"/>
        <rFont val="Calibri"/>
      </rPr>
      <t xml:space="preserve"> </t>
    </r>
    <r>
      <rPr>
        <u/>
        <sz val="10"/>
        <color rgb="FF0070C0"/>
        <rFont val="Calibri"/>
      </rPr>
      <t>https://www.sinprodf.org.br/wp-content/uploads/2018/02/portaria-n%C2%BA-26-de-07-de-fevereiro-de-2018.pdf</t>
    </r>
    <r>
      <rPr>
        <sz val="10"/>
        <rFont val="Calibri"/>
      </rPr>
      <t>).</t>
    </r>
  </si>
  <si>
    <r>
      <rPr>
        <b/>
        <sz val="10"/>
        <rFont val="Calibri"/>
      </rPr>
      <t>Nº de dias do mês</t>
    </r>
    <r>
      <rPr>
        <sz val="10"/>
        <rFont val="Calibri"/>
      </rPr>
      <t xml:space="preserve"> contados de segunda a sexta, incluindo recessos, feriados e pontos facultativos.</t>
    </r>
  </si>
  <si>
    <r>
      <rPr>
        <b/>
        <sz val="10"/>
        <rFont val="Calibri"/>
      </rPr>
      <t xml:space="preserve">Valor da </t>
    </r>
    <r>
      <rPr>
        <b/>
        <u/>
        <sz val="10"/>
        <rFont val="Calibri"/>
      </rPr>
      <t>hora-relógio</t>
    </r>
    <r>
      <rPr>
        <b/>
        <sz val="10"/>
        <rFont val="Calibri"/>
      </rPr>
      <t xml:space="preserve"> no mês</t>
    </r>
  </si>
  <si>
    <r>
      <rPr>
        <b/>
        <sz val="10"/>
        <rFont val="Calibri"/>
      </rPr>
      <t xml:space="preserve">Valor da </t>
    </r>
    <r>
      <rPr>
        <b/>
        <u/>
        <sz val="10"/>
        <rFont val="Calibri"/>
      </rPr>
      <t>hora-aula</t>
    </r>
    <r>
      <rPr>
        <b/>
        <sz val="10"/>
        <rFont val="Calibri"/>
      </rPr>
      <t xml:space="preserve"> no mês</t>
    </r>
  </si>
  <si>
    <t>*O auxílio saúde foi incorporado ao vencimento desde o mês de abril.</t>
  </si>
  <si>
    <t>Informações para cálculo retiradas do EDITAL Nº 40, DE 31 DE AGOSTO DE 2018 e do site:</t>
  </si>
  <si>
    <t>https://www.sinprodf.org.br/mudancas-na-tabela-salarial-dos-professores-em-regime-de-contratacao-temporaria/</t>
  </si>
  <si>
    <t>Outubro</t>
  </si>
  <si>
    <t>Julho</t>
  </si>
  <si>
    <t>Abril</t>
  </si>
  <si>
    <t>Janeiro</t>
  </si>
  <si>
    <t>Fórmula fixa quando muda os meses</t>
  </si>
  <si>
    <t>=SE(B4&gt;=10;(Planilha1!B1/B21/8);SE(E(B4&gt;=7;B4&lt;10);Planilha1!B2/B21/8;(Planilha1!B3/B21/8)))</t>
  </si>
  <si>
    <t>Cálculo Salário a partir de 01/2026 - Prof. Contrato Temporário -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</si>
</sst>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  <scheme val="minor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1"/>
      <color rgb="FFFF0000"/>
      <name val="Calibri"/>
    </font>
    <font>
      <b/>
      <sz val="11"/>
      <color rgb="FF00B050"/>
      <name val="Calibri"/>
    </font>
    <font>
      <b/>
      <sz val="11"/>
      <name val="Calibri"/>
    </font>
    <font>
      <sz val="11"/>
      <color rgb="FF00B050"/>
      <name val="Calibri"/>
    </font>
    <font>
      <b/>
      <sz val="12"/>
      <name val="Calibri"/>
    </font>
    <font>
      <b/>
      <sz val="10"/>
      <name val="Calibri"/>
    </font>
    <font>
      <u/>
      <sz val="10"/>
      <color rgb="FF0000FF"/>
      <name val="Calibri"/>
    </font>
    <font>
      <sz val="10"/>
      <name val="Calibri"/>
    </font>
    <font>
      <sz val="8"/>
      <name val="Calibri"/>
    </font>
    <font>
      <u/>
      <sz val="8"/>
      <name val="Calibri"/>
    </font>
    <font>
      <sz val="9"/>
      <name val="Calibri"/>
    </font>
    <font>
      <b/>
      <sz val="9"/>
      <name val="Calibri"/>
    </font>
    <font>
      <b/>
      <u/>
      <sz val="9"/>
      <name val="Calibri"/>
    </font>
    <font>
      <sz val="10"/>
      <color rgb="FF0070C0"/>
      <name val="Calibri"/>
    </font>
    <font>
      <u/>
      <sz val="10"/>
      <color rgb="FF0070C0"/>
      <name val="Calibri"/>
    </font>
    <font>
      <b/>
      <u/>
      <sz val="1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2" fontId="8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/>
    <xf numFmtId="49" fontId="3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2" fillId="0" borderId="2" xfId="0" applyFont="1" applyBorder="1"/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10</xdr:row>
      <xdr:rowOff>0</xdr:rowOff>
    </xdr:from>
    <xdr:ext cx="1066800" cy="219075"/>
    <xdr:sp macro="" textlink="">
      <xdr:nvSpPr>
        <xdr:cNvPr id="1025" name="Check Box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10</xdr:row>
      <xdr:rowOff>0</xdr:rowOff>
    </xdr:from>
    <xdr:ext cx="1066800" cy="219075"/>
    <xdr:sp macro="" textlink="">
      <xdr:nvSpPr>
        <xdr:cNvPr id="1026" name="Check Box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11</xdr:row>
      <xdr:rowOff>0</xdr:rowOff>
    </xdr:from>
    <xdr:ext cx="1066800" cy="219075"/>
    <xdr:sp macro="" textlink="">
      <xdr:nvSpPr>
        <xdr:cNvPr id="1027" name="Check Box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GAEE</a:t>
          </a:r>
        </a:p>
      </xdr:txBody>
    </xdr:sp>
    <xdr:clientData fLocksWithSheet="0"/>
  </xdr:oneCellAnchor>
  <xdr:oneCellAnchor>
    <xdr:from>
      <xdr:col>0</xdr:col>
      <xdr:colOff>0</xdr:colOff>
      <xdr:row>12</xdr:row>
      <xdr:rowOff>19050</xdr:rowOff>
    </xdr:from>
    <xdr:ext cx="1085850" cy="209550"/>
    <xdr:sp macro="" textlink="">
      <xdr:nvSpPr>
        <xdr:cNvPr id="1028" name="Check Box 4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GAZR</a:t>
          </a:r>
        </a:p>
      </xdr:txBody>
    </xdr:sp>
    <xdr:clientData fLocksWithSheet="0"/>
  </xdr:oneCellAnchor>
  <xdr:oneCellAnchor>
    <xdr:from>
      <xdr:col>0</xdr:col>
      <xdr:colOff>0</xdr:colOff>
      <xdr:row>13</xdr:row>
      <xdr:rowOff>0</xdr:rowOff>
    </xdr:from>
    <xdr:ext cx="1085850" cy="219075"/>
    <xdr:sp macro="" textlink="">
      <xdr:nvSpPr>
        <xdr:cNvPr id="1029" name="Check Box 5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GADERL</a:t>
          </a:r>
        </a:p>
      </xdr:txBody>
    </xdr:sp>
    <xdr:clientData fLocksWithSheet="0"/>
  </xdr:oneCellAnchor>
  <xdr:oneCellAnchor>
    <xdr:from>
      <xdr:col>0</xdr:col>
      <xdr:colOff>0</xdr:colOff>
      <xdr:row>14</xdr:row>
      <xdr:rowOff>19050</xdr:rowOff>
    </xdr:from>
    <xdr:ext cx="1085850" cy="209550"/>
    <xdr:sp macro="" textlink="">
      <xdr:nvSpPr>
        <xdr:cNvPr id="1030" name="Check Box 6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GADEED</a:t>
          </a:r>
        </a:p>
      </xdr:txBody>
    </xdr:sp>
    <xdr:clientData fLocksWithSheet="0"/>
  </xdr:oneCellAnchor>
  <xdr:oneCellAnchor>
    <xdr:from>
      <xdr:col>0</xdr:col>
      <xdr:colOff>19050</xdr:colOff>
      <xdr:row>11</xdr:row>
      <xdr:rowOff>0</xdr:rowOff>
    </xdr:from>
    <xdr:ext cx="1066800" cy="219075"/>
    <xdr:sp macro="" textlink="">
      <xdr:nvSpPr>
        <xdr:cNvPr id="2" name="Check Box 1" hidden="1">
          <a:extLst>
            <a:ext uri="{FF2B5EF4-FFF2-40B4-BE49-F238E27FC236}">
              <a16:creationId xmlns:a16="http://schemas.microsoft.com/office/drawing/2014/main" id="{C73251FD-3E0F-4C85-9A37-E3B3BD2EC5E6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11</xdr:row>
      <xdr:rowOff>0</xdr:rowOff>
    </xdr:from>
    <xdr:ext cx="1066800" cy="219075"/>
    <xdr:sp macro="" textlink="">
      <xdr:nvSpPr>
        <xdr:cNvPr id="3" name="Check Box 2" hidden="1">
          <a:extLst>
            <a:ext uri="{FF2B5EF4-FFF2-40B4-BE49-F238E27FC236}">
              <a16:creationId xmlns:a16="http://schemas.microsoft.com/office/drawing/2014/main" id="{8DC2A3B7-6604-4274-A321-D1834C9F191F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12</xdr:row>
      <xdr:rowOff>0</xdr:rowOff>
    </xdr:from>
    <xdr:ext cx="1066800" cy="219075"/>
    <xdr:sp macro="" textlink="">
      <xdr:nvSpPr>
        <xdr:cNvPr id="4" name="Check Box 1" hidden="1">
          <a:extLst>
            <a:ext uri="{FF2B5EF4-FFF2-40B4-BE49-F238E27FC236}">
              <a16:creationId xmlns:a16="http://schemas.microsoft.com/office/drawing/2014/main" id="{92F56FA5-FAC9-4DA9-BEB0-C061C856AA5D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12</xdr:row>
      <xdr:rowOff>0</xdr:rowOff>
    </xdr:from>
    <xdr:ext cx="1066800" cy="219075"/>
    <xdr:sp macro="" textlink="">
      <xdr:nvSpPr>
        <xdr:cNvPr id="5" name="Check Box 2" hidden="1">
          <a:extLst>
            <a:ext uri="{FF2B5EF4-FFF2-40B4-BE49-F238E27FC236}">
              <a16:creationId xmlns:a16="http://schemas.microsoft.com/office/drawing/2014/main" id="{90897B0D-5FC1-41C5-B889-2B17A1E60172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13</xdr:row>
      <xdr:rowOff>0</xdr:rowOff>
    </xdr:from>
    <xdr:ext cx="1066800" cy="219075"/>
    <xdr:sp macro="" textlink="">
      <xdr:nvSpPr>
        <xdr:cNvPr id="6" name="Check Box 1" hidden="1">
          <a:extLst>
            <a:ext uri="{FF2B5EF4-FFF2-40B4-BE49-F238E27FC236}">
              <a16:creationId xmlns:a16="http://schemas.microsoft.com/office/drawing/2014/main" id="{724FA741-AA47-4D5A-A4A2-3A73E65B2AAD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13</xdr:row>
      <xdr:rowOff>0</xdr:rowOff>
    </xdr:from>
    <xdr:ext cx="1066800" cy="219075"/>
    <xdr:sp macro="" textlink="">
      <xdr:nvSpPr>
        <xdr:cNvPr id="7" name="Check Box 2" hidden="1">
          <a:extLst>
            <a:ext uri="{FF2B5EF4-FFF2-40B4-BE49-F238E27FC236}">
              <a16:creationId xmlns:a16="http://schemas.microsoft.com/office/drawing/2014/main" id="{BB4ED014-B6C4-45AC-A204-24E35A794FE3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14</xdr:row>
      <xdr:rowOff>0</xdr:rowOff>
    </xdr:from>
    <xdr:ext cx="1066800" cy="219075"/>
    <xdr:sp macro="" textlink="">
      <xdr:nvSpPr>
        <xdr:cNvPr id="8" name="Check Box 1" hidden="1">
          <a:extLst>
            <a:ext uri="{FF2B5EF4-FFF2-40B4-BE49-F238E27FC236}">
              <a16:creationId xmlns:a16="http://schemas.microsoft.com/office/drawing/2014/main" id="{B22D0BFE-74DE-49CF-ADD8-4A3FC5D57617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14</xdr:row>
      <xdr:rowOff>0</xdr:rowOff>
    </xdr:from>
    <xdr:ext cx="1066800" cy="219075"/>
    <xdr:sp macro="" textlink="">
      <xdr:nvSpPr>
        <xdr:cNvPr id="9" name="Check Box 2" hidden="1">
          <a:extLst>
            <a:ext uri="{FF2B5EF4-FFF2-40B4-BE49-F238E27FC236}">
              <a16:creationId xmlns:a16="http://schemas.microsoft.com/office/drawing/2014/main" id="{BF358FC7-B46E-4188-9102-095107CE588B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11</xdr:row>
      <xdr:rowOff>0</xdr:rowOff>
    </xdr:from>
    <xdr:ext cx="1066800" cy="219075"/>
    <xdr:sp macro="" textlink="">
      <xdr:nvSpPr>
        <xdr:cNvPr id="10" name="Check Box 1" hidden="1">
          <a:extLst>
            <a:ext uri="{FF2B5EF4-FFF2-40B4-BE49-F238E27FC236}">
              <a16:creationId xmlns:a16="http://schemas.microsoft.com/office/drawing/2014/main" id="{511DB719-9609-4E64-8E04-7C1E3912D7B0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11</xdr:row>
      <xdr:rowOff>0</xdr:rowOff>
    </xdr:from>
    <xdr:ext cx="1066800" cy="219075"/>
    <xdr:sp macro="" textlink="">
      <xdr:nvSpPr>
        <xdr:cNvPr id="11" name="Check Box 2" hidden="1">
          <a:extLst>
            <a:ext uri="{FF2B5EF4-FFF2-40B4-BE49-F238E27FC236}">
              <a16:creationId xmlns:a16="http://schemas.microsoft.com/office/drawing/2014/main" id="{B475F57E-B794-4D3B-B9F5-AC8944C6A525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12</xdr:row>
      <xdr:rowOff>0</xdr:rowOff>
    </xdr:from>
    <xdr:ext cx="1066800" cy="219075"/>
    <xdr:sp macro="" textlink="">
      <xdr:nvSpPr>
        <xdr:cNvPr id="12" name="Check Box 1" hidden="1">
          <a:extLst>
            <a:ext uri="{FF2B5EF4-FFF2-40B4-BE49-F238E27FC236}">
              <a16:creationId xmlns:a16="http://schemas.microsoft.com/office/drawing/2014/main" id="{8535657A-F35D-4577-94F2-B67CAF4F55B5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12</xdr:row>
      <xdr:rowOff>0</xdr:rowOff>
    </xdr:from>
    <xdr:ext cx="1066800" cy="219075"/>
    <xdr:sp macro="" textlink="">
      <xdr:nvSpPr>
        <xdr:cNvPr id="13" name="Check Box 2" hidden="1">
          <a:extLst>
            <a:ext uri="{FF2B5EF4-FFF2-40B4-BE49-F238E27FC236}">
              <a16:creationId xmlns:a16="http://schemas.microsoft.com/office/drawing/2014/main" id="{B5916710-B282-461F-9E00-8F08046C326A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13</xdr:row>
      <xdr:rowOff>0</xdr:rowOff>
    </xdr:from>
    <xdr:ext cx="1066800" cy="219075"/>
    <xdr:sp macro="" textlink="">
      <xdr:nvSpPr>
        <xdr:cNvPr id="14" name="Check Box 1" hidden="1">
          <a:extLst>
            <a:ext uri="{FF2B5EF4-FFF2-40B4-BE49-F238E27FC236}">
              <a16:creationId xmlns:a16="http://schemas.microsoft.com/office/drawing/2014/main" id="{ED661AF5-1FE2-4ACD-9FBB-E3158F795BB2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13</xdr:row>
      <xdr:rowOff>0</xdr:rowOff>
    </xdr:from>
    <xdr:ext cx="1066800" cy="219075"/>
    <xdr:sp macro="" textlink="">
      <xdr:nvSpPr>
        <xdr:cNvPr id="15" name="Check Box 2" hidden="1">
          <a:extLst>
            <a:ext uri="{FF2B5EF4-FFF2-40B4-BE49-F238E27FC236}">
              <a16:creationId xmlns:a16="http://schemas.microsoft.com/office/drawing/2014/main" id="{DA3FDC98-57B1-4360-9ADB-508A31B8694A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14</xdr:row>
      <xdr:rowOff>0</xdr:rowOff>
    </xdr:from>
    <xdr:ext cx="1066800" cy="219075"/>
    <xdr:sp macro="" textlink="">
      <xdr:nvSpPr>
        <xdr:cNvPr id="16" name="Check Box 1" hidden="1">
          <a:extLst>
            <a:ext uri="{FF2B5EF4-FFF2-40B4-BE49-F238E27FC236}">
              <a16:creationId xmlns:a16="http://schemas.microsoft.com/office/drawing/2014/main" id="{F70CB7A6-96D5-4E48-897D-FFBE55095211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  <xdr:oneCellAnchor>
    <xdr:from>
      <xdr:col>0</xdr:col>
      <xdr:colOff>19050</xdr:colOff>
      <xdr:row>14</xdr:row>
      <xdr:rowOff>0</xdr:rowOff>
    </xdr:from>
    <xdr:ext cx="1066800" cy="219075"/>
    <xdr:sp macro="" textlink="">
      <xdr:nvSpPr>
        <xdr:cNvPr id="17" name="Check Box 2" hidden="1">
          <a:extLst>
            <a:ext uri="{FF2B5EF4-FFF2-40B4-BE49-F238E27FC236}">
              <a16:creationId xmlns:a16="http://schemas.microsoft.com/office/drawing/2014/main" id="{5578DD03-5CC0-4D0B-9A03-61D3DBF1A647}"/>
            </a:ext>
          </a:extLst>
        </xdr:cNvPr>
        <xdr:cNvSpPr/>
      </xdr:nvSpPr>
      <xdr:spPr bwMode="auto">
        <a:xfrm>
          <a:off x="15240" y="2419350"/>
          <a:ext cx="10668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lvl="0" algn="l" rtl="0">
            <a:defRPr sz="1000"/>
          </a:pPr>
          <a:r>
            <a:rPr lang="pt-BR"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GAA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sinprodf.org.br/mudancas-na-tabela-salarial-dos-professores-em-regime-de-contratacao-temporaria/" TargetMode="External"/><Relationship Id="rId1" Type="http://schemas.openxmlformats.org/officeDocument/2006/relationships/hyperlink" Target="https://www.sinprodf.org.br/wp-content/uploads/2018/02/portaria-n%C2%BA-26-de-07-de-fevereiro-de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6"/>
  <sheetViews>
    <sheetView tabSelected="1" workbookViewId="0">
      <selection activeCell="B5" sqref="B5"/>
    </sheetView>
  </sheetViews>
  <sheetFormatPr defaultColWidth="14.44140625" defaultRowHeight="15" customHeight="1" x14ac:dyDescent="0.3"/>
  <cols>
    <col min="1" max="1" width="98.109375" customWidth="1"/>
    <col min="2" max="2" width="11.44140625" customWidth="1"/>
    <col min="3" max="3" width="10.6640625" customWidth="1"/>
  </cols>
  <sheetData>
    <row r="1" spans="1:2" ht="14.4" x14ac:dyDescent="0.3">
      <c r="A1" s="24" t="s">
        <v>25</v>
      </c>
      <c r="B1" s="21"/>
    </row>
    <row r="2" spans="1:2" ht="14.4" x14ac:dyDescent="0.3">
      <c r="A2" s="25"/>
      <c r="B2" s="21"/>
    </row>
    <row r="3" spans="1:2" ht="14.4" x14ac:dyDescent="0.3">
      <c r="A3" s="26" t="s">
        <v>0</v>
      </c>
      <c r="B3" s="21"/>
    </row>
    <row r="4" spans="1:2" ht="14.4" x14ac:dyDescent="0.3">
      <c r="A4" s="1" t="s">
        <v>1</v>
      </c>
      <c r="B4" s="2">
        <v>2</v>
      </c>
    </row>
    <row r="5" spans="1:2" ht="26.4" x14ac:dyDescent="0.3">
      <c r="A5" s="3" t="s">
        <v>2</v>
      </c>
      <c r="B5" s="4">
        <f>IF(B4=1,22,IF(B4=2,14,IF(B4=3,22,IF(B4=4,22,IF(B4=5,21,IF(B4=6,22,IF(B4=7,23,IF(B4=8,20,IF(B4=9,22,IF(B4=10,22,IF(B4=11,21,IF(B4=12,23,"Digite um mês válido no campo Mês de Referência"))))))))))))</f>
        <v>14</v>
      </c>
    </row>
    <row r="6" spans="1:2" ht="50.4" x14ac:dyDescent="0.3">
      <c r="A6" s="3" t="s">
        <v>3</v>
      </c>
      <c r="B6" s="5">
        <v>30</v>
      </c>
    </row>
    <row r="7" spans="1:2" ht="14.4" x14ac:dyDescent="0.3">
      <c r="A7" s="3" t="s">
        <v>4</v>
      </c>
      <c r="B7" s="2" t="s">
        <v>5</v>
      </c>
    </row>
    <row r="8" spans="1:2" ht="14.4" x14ac:dyDescent="0.3">
      <c r="A8" s="6" t="s">
        <v>6</v>
      </c>
      <c r="B8" s="7">
        <f>IF(B7="Noturno",((B20/5*B22*B5)+(200)),(B20/5*B22*B5))</f>
        <v>4724.3700000000008</v>
      </c>
    </row>
    <row r="9" spans="1:2" ht="14.4" x14ac:dyDescent="0.3">
      <c r="A9" s="6"/>
      <c r="B9" s="7"/>
    </row>
    <row r="10" spans="1:2" ht="14.4" x14ac:dyDescent="0.3">
      <c r="A10" s="27" t="s">
        <v>7</v>
      </c>
      <c r="B10" s="21"/>
    </row>
    <row r="11" spans="1:2" ht="14.4" x14ac:dyDescent="0.3">
      <c r="A11" s="8" t="b">
        <v>0</v>
      </c>
      <c r="B11" s="9">
        <f>IF(A11=TRUE,B8*15%,0)</f>
        <v>0</v>
      </c>
    </row>
    <row r="12" spans="1:2" ht="14.4" x14ac:dyDescent="0.3">
      <c r="A12" s="8" t="b">
        <v>0</v>
      </c>
      <c r="B12" s="9">
        <f>IF(A12=TRUE,B8*15%,0)</f>
        <v>0</v>
      </c>
    </row>
    <row r="13" spans="1:2" ht="14.4" x14ac:dyDescent="0.3">
      <c r="A13" s="8" t="b">
        <v>0</v>
      </c>
      <c r="B13" s="9">
        <f>IF(A13=TRUE,B8*15%,0)</f>
        <v>0</v>
      </c>
    </row>
    <row r="14" spans="1:2" ht="14.4" x14ac:dyDescent="0.3">
      <c r="A14" s="8" t="b">
        <v>0</v>
      </c>
      <c r="B14" s="9">
        <f>IF(A14=TRUE,B8*15%,0)</f>
        <v>0</v>
      </c>
    </row>
    <row r="15" spans="1:2" ht="14.4" x14ac:dyDescent="0.3">
      <c r="A15" s="8" t="b">
        <v>0</v>
      </c>
      <c r="B15" s="9">
        <f>IF(A15=TRUE,B8*15%,0)</f>
        <v>0</v>
      </c>
    </row>
    <row r="16" spans="1:2" ht="14.4" x14ac:dyDescent="0.3">
      <c r="A16" s="10" t="s">
        <v>8</v>
      </c>
      <c r="B16" s="11">
        <f>IF(29.0909091*B5&gt;640,640,29.0909091*B5)</f>
        <v>407.27272740000001</v>
      </c>
    </row>
    <row r="17" spans="1:2" ht="15.6" x14ac:dyDescent="0.3">
      <c r="A17" s="12" t="s">
        <v>9</v>
      </c>
      <c r="B17" s="13">
        <f>SUM(B8,B9,B11:B16)</f>
        <v>5131.6427274000007</v>
      </c>
    </row>
    <row r="18" spans="1:2" ht="14.4" x14ac:dyDescent="0.3">
      <c r="A18" s="27" t="s">
        <v>10</v>
      </c>
      <c r="B18" s="21"/>
    </row>
    <row r="19" spans="1:2" ht="14.4" x14ac:dyDescent="0.3">
      <c r="A19" s="20" t="s">
        <v>11</v>
      </c>
      <c r="B19" s="21"/>
    </row>
    <row r="20" spans="1:2" ht="61.5" customHeight="1" x14ac:dyDescent="0.3">
      <c r="A20" s="14" t="s">
        <v>12</v>
      </c>
      <c r="B20" s="15">
        <f>IF(AND(B6&gt;0,B6&lt;=8),B6*50/60+4,IF(AND(B6&gt;=9,B6&lt;15),B6*50/60+8,IF(B6=15,B6*50/60+7.5,IF(AND(B6&gt;=16,B6&lt;=23),B6*50/60+9,IF(AND(B6&gt;=24,B6&lt;=30),B6*50/60+15,"Digite um nº válido no campo Nº de Horas-Aula")))))</f>
        <v>40</v>
      </c>
    </row>
    <row r="21" spans="1:2" ht="61.5" customHeight="1" x14ac:dyDescent="0.3">
      <c r="A21" s="16" t="s">
        <v>13</v>
      </c>
      <c r="B21" s="15">
        <f>IF(B4=1,23,IF(B4=2,20,IF(B4=3,21,IF(B4=4,22,IF(B4=5,22,IF(B4=6,21,IF(B4=7,23,IF(B4=8,21,IF(B4=9,22,IF(B4=10,23,IF(B4=11,20,IF(B4=12,23,"Digite um mês válido no campo Mês de Referência"))))))))))))</f>
        <v>20</v>
      </c>
    </row>
    <row r="22" spans="1:2" ht="15.75" customHeight="1" x14ac:dyDescent="0.3">
      <c r="A22" s="17" t="s">
        <v>14</v>
      </c>
      <c r="B22" s="15">
        <f>IF(B4&lt;7,Planilha1!B4/B21/8,Planilha1!B5/B21/8)</f>
        <v>42.181875000000005</v>
      </c>
    </row>
    <row r="23" spans="1:2" ht="15.75" customHeight="1" x14ac:dyDescent="0.3">
      <c r="A23" s="17" t="s">
        <v>15</v>
      </c>
      <c r="B23" s="15">
        <f>IF(B4&gt;=10,(Planilha1!B1/B21/6),IF(AND(B4&gt;=7,B4&lt;10),Planilha1!B2/B21/6,(Planilha1!B3/B21/6)))</f>
        <v>35.229666666666667</v>
      </c>
    </row>
    <row r="24" spans="1:2" ht="15.75" customHeight="1" x14ac:dyDescent="0.3">
      <c r="A24" s="17" t="s">
        <v>16</v>
      </c>
      <c r="B24" s="15"/>
    </row>
    <row r="25" spans="1:2" ht="15.75" customHeight="1" x14ac:dyDescent="0.3">
      <c r="A25" s="22" t="s">
        <v>17</v>
      </c>
      <c r="B25" s="21"/>
    </row>
    <row r="26" spans="1:2" ht="15.75" customHeight="1" x14ac:dyDescent="0.3">
      <c r="A26" s="23" t="s">
        <v>18</v>
      </c>
      <c r="B26" s="21"/>
    </row>
    <row r="27" spans="1:2" ht="15.75" customHeight="1" x14ac:dyDescent="0.3"/>
    <row r="28" spans="1:2" ht="15.75" customHeight="1" x14ac:dyDescent="0.3"/>
    <row r="29" spans="1:2" ht="15.75" customHeight="1" x14ac:dyDescent="0.3"/>
    <row r="30" spans="1:2" ht="15.75" customHeight="1" x14ac:dyDescent="0.3"/>
    <row r="31" spans="1:2" ht="15.75" customHeight="1" x14ac:dyDescent="0.3"/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</sheetData>
  <mergeCells count="8">
    <mergeCell ref="A19:B19"/>
    <mergeCell ref="A25:B25"/>
    <mergeCell ref="A26:B26"/>
    <mergeCell ref="A1:B1"/>
    <mergeCell ref="A2:B2"/>
    <mergeCell ref="A3:B3"/>
    <mergeCell ref="A10:B10"/>
    <mergeCell ref="A18:B18"/>
  </mergeCells>
  <dataValidations count="1">
    <dataValidation type="list" allowBlank="1" showErrorMessage="1" sqref="B7" xr:uid="{00000000-0002-0000-0000-000000000000}">
      <formula1>"Diurno,Noturno"</formula1>
    </dataValidation>
  </dataValidations>
  <hyperlinks>
    <hyperlink ref="A20" r:id="rId1" xr:uid="{00000000-0004-0000-0000-000000000000}"/>
    <hyperlink ref="A26" r:id="rId2" xr:uid="{00000000-0004-0000-0000-000001000000}"/>
  </hyperlinks>
  <pageMargins left="0.511811024" right="0.511811024" top="0.78740157499999996" bottom="0.78740157499999996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"/>
  <sheetViews>
    <sheetView workbookViewId="0">
      <selection activeCell="A2" sqref="A2"/>
    </sheetView>
  </sheetViews>
  <sheetFormatPr defaultColWidth="14.44140625" defaultRowHeight="15" customHeight="1" x14ac:dyDescent="0.3"/>
  <cols>
    <col min="1" max="11" width="8.6640625" customWidth="1"/>
  </cols>
  <sheetData>
    <row r="1" spans="1:2" ht="14.25" customHeight="1" x14ac:dyDescent="0.3">
      <c r="A1" s="18" t="s">
        <v>19</v>
      </c>
      <c r="B1">
        <v>4706.3900000000003</v>
      </c>
    </row>
    <row r="2" spans="1:2" ht="14.25" customHeight="1" x14ac:dyDescent="0.3">
      <c r="A2" s="18" t="s">
        <v>20</v>
      </c>
      <c r="B2">
        <v>4482.87</v>
      </c>
    </row>
    <row r="3" spans="1:2" ht="14.25" customHeight="1" x14ac:dyDescent="0.3">
      <c r="A3" s="18" t="s">
        <v>21</v>
      </c>
      <c r="B3">
        <v>4227.5600000000004</v>
      </c>
    </row>
    <row r="4" spans="1:2" ht="14.25" customHeight="1" x14ac:dyDescent="0.3">
      <c r="A4" s="18" t="s">
        <v>22</v>
      </c>
      <c r="B4">
        <v>6749.1</v>
      </c>
    </row>
    <row r="5" spans="1:2" ht="14.25" customHeight="1" x14ac:dyDescent="0.3">
      <c r="A5" s="18" t="s">
        <v>20</v>
      </c>
      <c r="B5">
        <v>6427.71</v>
      </c>
    </row>
    <row r="6" spans="1:2" ht="14.25" customHeight="1" x14ac:dyDescent="0.3">
      <c r="A6" s="18" t="s">
        <v>23</v>
      </c>
      <c r="B6" s="19" t="s">
        <v>24</v>
      </c>
    </row>
    <row r="7" spans="1:2" ht="14.25" customHeight="1" x14ac:dyDescent="0.3"/>
    <row r="8" spans="1:2" ht="14.25" customHeight="1" x14ac:dyDescent="0.3"/>
    <row r="9" spans="1:2" ht="14.25" customHeight="1" x14ac:dyDescent="0.3"/>
    <row r="10" spans="1:2" ht="14.25" customHeight="1" x14ac:dyDescent="0.3"/>
    <row r="11" spans="1:2" ht="14.25" customHeight="1" x14ac:dyDescent="0.3"/>
    <row r="12" spans="1:2" ht="14.25" customHeight="1" x14ac:dyDescent="0.3"/>
    <row r="13" spans="1:2" ht="14.25" customHeight="1" x14ac:dyDescent="0.3"/>
    <row r="14" spans="1:2" ht="14.25" customHeight="1" x14ac:dyDescent="0.3"/>
    <row r="15" spans="1:2" ht="14.25" customHeight="1" x14ac:dyDescent="0.3"/>
    <row r="16" spans="1: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SALÁRIO CT 2026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 sinpro</dc:creator>
  <cp:lastModifiedBy>ANDERSON LOPES</cp:lastModifiedBy>
  <dcterms:created xsi:type="dcterms:W3CDTF">2023-03-16T19:53:29Z</dcterms:created>
  <dcterms:modified xsi:type="dcterms:W3CDTF">2026-03-12T16:15:19Z</dcterms:modified>
</cp:coreProperties>
</file>