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ALÁRIO CT 2024" sheetId="1" r:id="rId4"/>
    <sheet state="hidden" name="Planilha1" sheetId="2" r:id="rId5"/>
  </sheets>
  <definedNames/>
  <calcPr/>
</workbook>
</file>

<file path=xl/sharedStrings.xml><?xml version="1.0" encoding="utf-8"?>
<sst xmlns="http://schemas.openxmlformats.org/spreadsheetml/2006/main" count="28" uniqueCount="27">
  <si>
    <t>Cálculo Salário a partir de 07/2024 - Prof. Contrato Temporário - DF - Com metade da GAPED original incorporada</t>
  </si>
  <si>
    <r>
      <rPr>
        <rFont val="Calibri"/>
        <b/>
        <color rgb="FFFF0000"/>
        <sz val="11.0"/>
      </rPr>
      <t>Preencher somente dados destacados na cor</t>
    </r>
    <r>
      <rPr>
        <rFont val="Calibri"/>
        <b/>
        <color rgb="FFFF0000"/>
        <sz val="11.0"/>
      </rPr>
      <t xml:space="preserve"> </t>
    </r>
    <r>
      <rPr>
        <rFont val="Calibri"/>
        <b/>
        <color rgb="FF00B050"/>
        <sz val="11.0"/>
      </rPr>
      <t xml:space="preserve">verde
</t>
    </r>
    <r>
      <rPr>
        <rFont val="Calibri"/>
        <b val="0"/>
        <color/>
        <sz val="9.0"/>
      </rPr>
      <t>À medida que os dados forem inseridos, os respectivos valores serão calculados</t>
    </r>
  </si>
  <si>
    <r>
      <rPr>
        <rFont val="Calibri"/>
        <b/>
        <color rgb="FF00B050"/>
        <sz val="11.0"/>
      </rPr>
      <t xml:space="preserve">Mês de referência (mês trabalhado) </t>
    </r>
    <r>
      <rPr>
        <rFont val="Calibri"/>
        <b/>
        <color/>
        <sz val="9.0"/>
      </rPr>
      <t>digite 1 para janeiro, 2 para fevereiro, 3 para março, ou etc.</t>
    </r>
  </si>
  <si>
    <r>
      <rPr>
        <rFont val="Calibri"/>
        <b/>
        <color rgb="FF00B050"/>
        <sz val="11.0"/>
      </rPr>
      <t>Número de dias trabalhados no mês</t>
    </r>
    <r>
      <rPr>
        <rFont val="Calibri"/>
        <b/>
        <color/>
        <sz val="9.0"/>
      </rPr>
      <t xml:space="preserve"> 
Contar de seg a sex, incluindo recessos e feriados. Não contar faltas e dias fora da vigência do contrato.</t>
    </r>
  </si>
  <si>
    <r>
      <rPr>
        <rFont val="Calibri"/>
        <b/>
        <color rgb="FF00B050"/>
        <sz val="11.0"/>
      </rPr>
      <t>Nº de horas-aula semanais do professor</t>
    </r>
    <r>
      <rPr>
        <rFont val="Calibri"/>
        <b/>
        <color/>
        <sz val="11.0"/>
      </rPr>
      <t xml:space="preserve"> 
</t>
    </r>
    <r>
      <rPr>
        <rFont val="Calibri"/>
        <b/>
        <color/>
        <sz val="9.0"/>
      </rPr>
      <t xml:space="preserve">Veja a sua grade horária e informe quantas </t>
    </r>
    <r>
      <rPr>
        <rFont val="Calibri"/>
        <b/>
        <color/>
        <sz val="9.0"/>
        <u/>
      </rPr>
      <t>aulas</t>
    </r>
    <r>
      <rPr>
        <rFont val="Calibri"/>
        <b/>
        <color/>
        <sz val="9.0"/>
      </rPr>
      <t xml:space="preserve"> você ministra por semana;
Professores de atividades que atuam na jornada ampliada devem digitar o número de </t>
    </r>
    <r>
      <rPr>
        <rFont val="Calibri"/>
        <b/>
        <color/>
        <sz val="9.0"/>
        <u/>
      </rPr>
      <t>30</t>
    </r>
    <r>
      <rPr>
        <rFont val="Calibri"/>
        <b/>
        <color/>
        <sz val="9.0"/>
      </rPr>
      <t xml:space="preserve"> aulas, pois corresponde à sua grade cheia de 25 horas-aula semanais.</t>
    </r>
  </si>
  <si>
    <t>Turno de trabalho</t>
  </si>
  <si>
    <t>Diurno</t>
  </si>
  <si>
    <t>SALÁRIO CONT. TEMP.</t>
  </si>
  <si>
    <t>GAPED (a partir de 01/2024: 20%; a partir de 07/2024: 15%)</t>
  </si>
  <si>
    <t>OUTRAS GRATIFICAÇÕES:</t>
  </si>
  <si>
    <t>AUX. ALIMENTAÇÃO</t>
  </si>
  <si>
    <t>SALÁRIO BRUTO</t>
  </si>
  <si>
    <t>-</t>
  </si>
  <si>
    <t>Informações complementares</t>
  </si>
  <si>
    <r>
      <rPr>
        <rFont val="Calibri"/>
        <b/>
        <sz val="10.0"/>
      </rPr>
      <t>Carga horária semanal do professor</t>
    </r>
    <r>
      <rPr>
        <rFont val="Calibri"/>
        <sz val="10.0"/>
      </rPr>
      <t xml:space="preserve"> (em horas e de acordo com as horas de coordenação previstas em portaria. Ver</t>
    </r>
    <r>
      <rPr>
        <rFont val="Calibri"/>
        <color rgb="FF0070C0"/>
        <sz val="10.0"/>
      </rPr>
      <t xml:space="preserve"> </t>
    </r>
    <r>
      <rPr>
        <rFont val="Calibri"/>
        <color rgb="FF0070C0"/>
        <sz val="10.0"/>
        <u/>
      </rPr>
      <t>https://www.sinprodf.org.br/wp-content/uploads/2018/02/portaria-n%C2%BA-26-de-07-de-fevereiro-de-2018.pdf</t>
    </r>
    <r>
      <rPr>
        <rFont val="Calibri"/>
        <sz val="10.0"/>
      </rPr>
      <t>).</t>
    </r>
  </si>
  <si>
    <r>
      <rPr>
        <rFont val="Calibri"/>
        <b/>
        <color/>
        <sz val="10.0"/>
      </rPr>
      <t>Nº de dias do mês</t>
    </r>
    <r>
      <rPr>
        <rFont val="Calibri"/>
        <color/>
        <sz val="10.0"/>
      </rPr>
      <t xml:space="preserve"> contados de segunda a sexta, incluindo recessos, feriados e pontos facultativos.</t>
    </r>
  </si>
  <si>
    <r>
      <rPr>
        <rFont val="Calibri"/>
        <b/>
        <color/>
        <sz val="10.0"/>
      </rPr>
      <t xml:space="preserve">Valor da </t>
    </r>
    <r>
      <rPr>
        <rFont val="Calibri"/>
        <b/>
        <color/>
        <sz val="10.0"/>
        <u/>
      </rPr>
      <t>hora-relógio</t>
    </r>
    <r>
      <rPr>
        <rFont val="Calibri"/>
        <b/>
        <color/>
        <sz val="10.0"/>
      </rPr>
      <t xml:space="preserve"> no mês</t>
    </r>
  </si>
  <si>
    <r>
      <rPr>
        <rFont val="Calibri"/>
        <b/>
        <color/>
        <sz val="10.0"/>
      </rPr>
      <t xml:space="preserve">Valor da </t>
    </r>
    <r>
      <rPr>
        <rFont val="Calibri"/>
        <b/>
        <color/>
        <sz val="10.0"/>
        <u/>
      </rPr>
      <t>hora-aula</t>
    </r>
    <r>
      <rPr>
        <rFont val="Calibri"/>
        <b/>
        <color/>
        <sz val="10.0"/>
      </rPr>
      <t xml:space="preserve"> no mês</t>
    </r>
  </si>
  <si>
    <t>*O auxílio saúde foi incorporado ao vencimento desde o mês de abril.</t>
  </si>
  <si>
    <t>Informações para cálculo retiradas do EDITAL Nº 40, DE 31 DE AGOSTO DE 2018 e do site:</t>
  </si>
  <si>
    <t>https://www.sinprodf.org.br/mudancas-na-tabela-salarial-dos-professores-em-regime-de-contratacao-temporaria/</t>
  </si>
  <si>
    <t>Outubro</t>
  </si>
  <si>
    <t>Julho</t>
  </si>
  <si>
    <t>Abril</t>
  </si>
  <si>
    <t>Janeiro</t>
  </si>
  <si>
    <t>Fórmula fixa quando muda os meses</t>
  </si>
  <si>
    <t>=SE(B4&gt;=10;(Planilha1!B1/B21/8);SE(E(B4&gt;=7;B4&lt;10);Planilha1!B2/B21/8;(Planilha1!B3/B21/8)))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</si>
</sst>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1.0"/>
      <color/>
      <name val="Arial"/>
      <scheme val="minor"/>
    </font>
    <font>
      <b/>
      <sz val="11.0"/>
      <color/>
      <name val="Calibri"/>
    </font>
    <font/>
    <font>
      <sz val="11.0"/>
      <color/>
      <name val="Calibri"/>
    </font>
    <font>
      <b/>
      <sz val="11.0"/>
      <color rgb="FFFF0000"/>
      <name val="Calibri"/>
    </font>
    <font>
      <b/>
      <sz val="11.0"/>
      <color rgb="FF00B050"/>
      <name val="Calibri"/>
    </font>
    <font>
      <b/>
      <sz val="11.0"/>
      <name val="Calibri"/>
    </font>
    <font>
      <sz val="11.0"/>
      <color rgb="FF00B050"/>
      <name val="Calibri"/>
    </font>
    <font>
      <b/>
      <sz val="12.0"/>
      <color/>
      <name val="Calibri"/>
    </font>
    <font>
      <b/>
      <sz val="10.0"/>
      <color/>
      <name val="Calibri"/>
    </font>
    <font>
      <u/>
      <sz val="10.0"/>
      <color rgb="FF0000FF"/>
      <name val="Calibri"/>
    </font>
    <font>
      <sz val="10.0"/>
      <color/>
      <name val="Calibri"/>
    </font>
    <font>
      <sz val="8.0"/>
      <color/>
      <name val="Calibri"/>
    </font>
    <font>
      <u/>
      <sz val="8.0"/>
      <color/>
      <name val="Calibri"/>
    </font>
  </fonts>
  <fills count="2">
    <fill>
      <patternFill patternType="none"/>
    </fill>
    <fill>
      <patternFill patternType="lightGray"/>
    </fill>
  </fills>
  <borders count="4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center"/>
    </xf>
    <xf borderId="2" fillId="0" fontId="2" numFmtId="0" xfId="0" applyBorder="1" applyFont="1"/>
    <xf borderId="1" fillId="0" fontId="3" numFmtId="0" xfId="0" applyAlignment="1" applyBorder="1" applyFont="1">
      <alignment horizontal="center"/>
    </xf>
    <xf borderId="1" fillId="0" fontId="4" numFmtId="0" xfId="0" applyAlignment="1" applyBorder="1" applyFont="1">
      <alignment horizontal="center" shrinkToFit="0" vertical="center" wrapText="1"/>
    </xf>
    <xf borderId="3" fillId="0" fontId="5" numFmtId="0" xfId="0" applyAlignment="1" applyBorder="1" applyFont="1">
      <alignment horizontal="left" vertical="center"/>
    </xf>
    <xf borderId="3" fillId="0" fontId="5" numFmtId="0" xfId="0" applyAlignment="1" applyBorder="1" applyFont="1">
      <alignment horizontal="right" vertical="center"/>
    </xf>
    <xf borderId="3" fillId="0" fontId="5" numFmtId="0" xfId="0" applyAlignment="1" applyBorder="1" applyFont="1">
      <alignment shrinkToFit="0" vertical="center" wrapText="1"/>
    </xf>
    <xf borderId="3" fillId="0" fontId="6" numFmtId="0" xfId="0" applyAlignment="1" applyBorder="1" applyFont="1">
      <alignment vertical="center"/>
    </xf>
    <xf borderId="3" fillId="0" fontId="5" numFmtId="0" xfId="0" applyAlignment="1" applyBorder="1" applyFont="1">
      <alignment vertical="center"/>
    </xf>
    <xf borderId="3" fillId="0" fontId="1" numFmtId="0" xfId="0" applyAlignment="1" applyBorder="1" applyFont="1">
      <alignment vertical="center"/>
    </xf>
    <xf borderId="3" fillId="0" fontId="1" numFmtId="2" xfId="0" applyAlignment="1" applyBorder="1" applyFont="1" applyNumberFormat="1">
      <alignment vertical="center"/>
    </xf>
    <xf borderId="1" fillId="0" fontId="5" numFmtId="0" xfId="0" applyAlignment="1" applyBorder="1" applyFont="1">
      <alignment horizontal="center" vertical="center"/>
    </xf>
    <xf borderId="3" fillId="0" fontId="7" numFmtId="0" xfId="0" applyAlignment="1" applyBorder="1" applyFont="1">
      <alignment vertical="center"/>
    </xf>
    <xf borderId="3" fillId="0" fontId="7" numFmtId="2" xfId="0" applyAlignment="1" applyBorder="1" applyFont="1" applyNumberFormat="1">
      <alignment vertical="center"/>
    </xf>
    <xf borderId="3" fillId="0" fontId="3" numFmtId="0" xfId="0" applyAlignment="1" applyBorder="1" applyFont="1">
      <alignment vertical="center"/>
    </xf>
    <xf borderId="3" fillId="0" fontId="3" numFmtId="2" xfId="0" applyAlignment="1" applyBorder="1" applyFont="1" applyNumberFormat="1">
      <alignment horizontal="right" vertical="center"/>
    </xf>
    <xf borderId="3" fillId="0" fontId="8" numFmtId="0" xfId="0" applyAlignment="1" applyBorder="1" applyFont="1">
      <alignment vertical="center"/>
    </xf>
    <xf borderId="3" fillId="0" fontId="8" numFmtId="2" xfId="0" applyAlignment="1" applyBorder="1" applyFont="1" applyNumberFormat="1">
      <alignment horizontal="center" vertical="center"/>
    </xf>
    <xf borderId="1" fillId="0" fontId="9" numFmtId="0" xfId="0" applyAlignment="1" applyBorder="1" applyFont="1">
      <alignment horizontal="center" vertical="center"/>
    </xf>
    <xf borderId="3" fillId="0" fontId="10" numFmtId="0" xfId="0" applyAlignment="1" applyBorder="1" applyFont="1">
      <alignment shrinkToFit="0" vertical="center" wrapText="1"/>
    </xf>
    <xf borderId="3" fillId="0" fontId="11" numFmtId="0" xfId="0" applyAlignment="1" applyBorder="1" applyFont="1">
      <alignment shrinkToFit="0" vertical="center" wrapText="1"/>
    </xf>
    <xf borderId="3" fillId="0" fontId="11" numFmtId="0" xfId="0" applyAlignment="1" applyBorder="1" applyFont="1">
      <alignment vertical="center"/>
    </xf>
    <xf borderId="3" fillId="0" fontId="9" numFmtId="0" xfId="0" applyAlignment="1" applyBorder="1" applyFont="1">
      <alignment vertical="center"/>
    </xf>
    <xf borderId="1" fillId="0" fontId="12" numFmtId="0" xfId="0" applyAlignment="1" applyBorder="1" applyFont="1">
      <alignment horizontal="left" shrinkToFit="0" vertical="center" wrapText="1"/>
    </xf>
    <xf borderId="1" fillId="0" fontId="13" numFmtId="0" xfId="0" applyAlignment="1" applyBorder="1" applyFont="1">
      <alignment horizontal="left" shrinkToFit="0" vertical="center" wrapText="1"/>
    </xf>
    <xf borderId="0" fillId="0" fontId="3" numFmtId="0" xfId="0" applyFont="1"/>
    <xf borderId="0" fillId="0" fontId="3" numFmtId="49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19050</xdr:colOff>
      <xdr:row>10</xdr:row>
      <xdr:rowOff>0</xdr:rowOff>
    </xdr:from>
    <xdr:ext cx="1076325" cy="219075"/>
    <xdr:sp macro="" textlink="">
      <xdr:nvSpPr>
        <xdr:cNvPr hidden="1" id="1025" name="Check Box 1">
          <a:extLst>
            <a:ext uri="{63B3BB69-23CF-44E3-9099-C40C66FF867C}"/>
            <a:ext uri="{FF2B5EF4-FFF2-40B4-BE49-F238E27FC236}"/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anchor="ctr" bIns="18288" lIns="27432" rIns="0" upright="1" wrap="square" tIns="18288" vertOverflow="clip"/>
        <a:lstStyle/>
        <a:p>
          <a:pPr lvl="0" rtl="0" algn="l">
            <a:defRPr sz="1000"/>
          </a:pPr>
          <a:r>
            <a:rPr b="0" i="0" lang="pt-BR" sz="800" u="none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GAA</a:t>
          </a:r>
        </a:p>
      </xdr:txBody>
    </xdr:sp>
    <xdr:clientData fLocksWithSheet="0"/>
  </xdr:oneCellAnchor>
  <xdr:oneCellAnchor>
    <xdr:from>
      <xdr:col>0</xdr:col>
      <xdr:colOff>19050</xdr:colOff>
      <xdr:row>10</xdr:row>
      <xdr:rowOff>0</xdr:rowOff>
    </xdr:from>
    <xdr:ext cx="1076325" cy="219075"/>
    <xdr:sp macro="" textlink="">
      <xdr:nvSpPr>
        <xdr:cNvPr hidden="1" id="1026" name="Check Box 2">
          <a:extLst>
            <a:ext uri="{63B3BB69-23CF-44E3-9099-C40C66FF867C}"/>
            <a:ext uri="{FF2B5EF4-FFF2-40B4-BE49-F238E27FC236}"/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anchor="ctr" bIns="18288" lIns="27432" rIns="0" upright="1" wrap="square" tIns="18288" vertOverflow="clip"/>
        <a:lstStyle/>
        <a:p>
          <a:pPr lvl="0" rtl="0" algn="l">
            <a:defRPr sz="1000"/>
          </a:pPr>
          <a:r>
            <a:rPr b="0" i="0" lang="pt-BR" sz="800" u="none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GAA</a:t>
          </a:r>
        </a:p>
      </xdr:txBody>
    </xdr:sp>
    <xdr:clientData fLocksWithSheet="0"/>
  </xdr:oneCellAnchor>
  <xdr:oneCellAnchor>
    <xdr:from>
      <xdr:col>0</xdr:col>
      <xdr:colOff>19050</xdr:colOff>
      <xdr:row>11</xdr:row>
      <xdr:rowOff>0</xdr:rowOff>
    </xdr:from>
    <xdr:ext cx="1076325" cy="219075"/>
    <xdr:sp macro="" textlink="">
      <xdr:nvSpPr>
        <xdr:cNvPr hidden="1" id="1027" name="Check Box 3">
          <a:extLst>
            <a:ext uri="{63B3BB69-23CF-44E3-9099-C40C66FF867C}"/>
            <a:ext uri="{FF2B5EF4-FFF2-40B4-BE49-F238E27FC236}"/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anchor="ctr" bIns="18288" lIns="27432" rIns="0" upright="1" wrap="square" tIns="18288" vertOverflow="clip"/>
        <a:lstStyle/>
        <a:p>
          <a:pPr lvl="0" rtl="0" algn="l">
            <a:defRPr sz="1000"/>
          </a:pPr>
          <a:r>
            <a:rPr b="0" i="0" lang="pt-BR" sz="800" u="none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GAEE</a:t>
          </a:r>
        </a:p>
      </xdr:txBody>
    </xdr:sp>
    <xdr:clientData fLocksWithSheet="0"/>
  </xdr:oneCellAnchor>
  <xdr:oneCellAnchor>
    <xdr:from>
      <xdr:col>0</xdr:col>
      <xdr:colOff>9525</xdr:colOff>
      <xdr:row>12</xdr:row>
      <xdr:rowOff>19050</xdr:rowOff>
    </xdr:from>
    <xdr:ext cx="1085850" cy="219075"/>
    <xdr:sp macro="" textlink="">
      <xdr:nvSpPr>
        <xdr:cNvPr hidden="1" id="1028" name="Check Box 4">
          <a:extLst>
            <a:ext uri="{63B3BB69-23CF-44E3-9099-C40C66FF867C}"/>
            <a:ext uri="{FF2B5EF4-FFF2-40B4-BE49-F238E27FC236}"/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anchor="ctr" bIns="18288" lIns="27432" rIns="0" upright="1" wrap="square" tIns="18288" vertOverflow="clip"/>
        <a:lstStyle/>
        <a:p>
          <a:pPr lvl="0" rtl="0" algn="l">
            <a:defRPr sz="1000"/>
          </a:pPr>
          <a:r>
            <a:rPr b="0" i="0" lang="pt-BR" sz="800" u="none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GAZR</a:t>
          </a:r>
        </a:p>
      </xdr:txBody>
    </xdr:sp>
    <xdr:clientData fLocksWithSheet="0"/>
  </xdr:oneCellAnchor>
  <xdr:oneCellAnchor>
    <xdr:from>
      <xdr:col>0</xdr:col>
      <xdr:colOff>9525</xdr:colOff>
      <xdr:row>13</xdr:row>
      <xdr:rowOff>0</xdr:rowOff>
    </xdr:from>
    <xdr:ext cx="1085850" cy="219075"/>
    <xdr:sp macro="" textlink="">
      <xdr:nvSpPr>
        <xdr:cNvPr hidden="1" id="1029" name="Check Box 5">
          <a:extLst>
            <a:ext uri="{63B3BB69-23CF-44E3-9099-C40C66FF867C}"/>
            <a:ext uri="{FF2B5EF4-FFF2-40B4-BE49-F238E27FC236}"/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anchor="ctr" bIns="18288" lIns="27432" rIns="0" upright="1" wrap="square" tIns="18288" vertOverflow="clip"/>
        <a:lstStyle/>
        <a:p>
          <a:pPr lvl="0" rtl="0" algn="l">
            <a:defRPr sz="1000"/>
          </a:pPr>
          <a:r>
            <a:rPr b="0" i="0" lang="pt-BR" sz="800" u="none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GADERL</a:t>
          </a:r>
        </a:p>
      </xdr:txBody>
    </xdr:sp>
    <xdr:clientData fLocksWithSheet="0"/>
  </xdr:oneCellAnchor>
  <xdr:oneCellAnchor>
    <xdr:from>
      <xdr:col>0</xdr:col>
      <xdr:colOff>9525</xdr:colOff>
      <xdr:row>14</xdr:row>
      <xdr:rowOff>19050</xdr:rowOff>
    </xdr:from>
    <xdr:ext cx="1085850" cy="219075"/>
    <xdr:sp macro="" textlink="">
      <xdr:nvSpPr>
        <xdr:cNvPr hidden="1" id="1030" name="Check Box 6">
          <a:extLst>
            <a:ext uri="{63B3BB69-23CF-44E3-9099-C40C66FF867C}"/>
            <a:ext uri="{FF2B5EF4-FFF2-40B4-BE49-F238E27FC236}"/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anchor="ctr" bIns="18288" lIns="27432" rIns="0" upright="1" wrap="square" tIns="18288" vertOverflow="clip"/>
        <a:lstStyle/>
        <a:p>
          <a:pPr lvl="0" rtl="0" algn="l">
            <a:defRPr sz="1000"/>
          </a:pPr>
          <a:r>
            <a:rPr b="0" i="0" lang="pt-BR" sz="800" u="none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GADEED</a:t>
          </a: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sinprodf.org.br/wp-content/uploads/2018/02/portaria-n%C2%BA-26-de-07-de-fevereiro-de-2018.pdf" TargetMode="External"/><Relationship Id="rId2" Type="http://schemas.openxmlformats.org/officeDocument/2006/relationships/hyperlink" Target="https://www.sinprodf.org.br/mudancas-na-tabela-salarial-dos-professores-em-regime-de-contratacao-temporaria/" TargetMode="External"/><Relationship Id="rId3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8.14"/>
    <col customWidth="1" min="2" max="2" width="11.43"/>
    <col customWidth="1" min="3" max="6" width="10.71"/>
  </cols>
  <sheetData>
    <row r="1">
      <c r="A1" s="1" t="s">
        <v>0</v>
      </c>
      <c r="B1" s="2"/>
    </row>
    <row r="2">
      <c r="A2" s="3"/>
      <c r="B2" s="2"/>
    </row>
    <row r="3">
      <c r="A3" s="4" t="s">
        <v>1</v>
      </c>
      <c r="B3" s="2"/>
    </row>
    <row r="4">
      <c r="A4" s="5" t="s">
        <v>2</v>
      </c>
      <c r="B4" s="6">
        <v>4.0</v>
      </c>
    </row>
    <row r="5">
      <c r="A5" s="7" t="s">
        <v>3</v>
      </c>
      <c r="B5" s="8" t="str">
        <f>IF(B4=1,23,IF(B4=2,21,IF(B4=3,21,IF(B4=4,22,IF(B4=5,23,IF(B4=6,21,IF(B4=7,23,IF(B4=8,22,IF(B4=9,21,IF(B4=10,23,IF(B4=11,21,IF(B4=12,22,"Digite um mês válido no campo Mês de Referência"))))))))))))</f>
        <v>22</v>
      </c>
    </row>
    <row r="6">
      <c r="A6" s="7" t="s">
        <v>4</v>
      </c>
      <c r="B6" s="9">
        <v>30.0</v>
      </c>
    </row>
    <row r="7">
      <c r="A7" s="7" t="s">
        <v>5</v>
      </c>
      <c r="B7" s="6" t="s">
        <v>6</v>
      </c>
    </row>
    <row r="8">
      <c r="A8" s="10" t="s">
        <v>7</v>
      </c>
      <c r="B8" s="11" t="str">
        <f>IF(B7="Noturno",((B20/5*B22*B5)+(200)),(B20/5*B22*B5))</f>
        <v>4941.71</v>
      </c>
    </row>
    <row r="9">
      <c r="A9" s="10" t="s">
        <v>8</v>
      </c>
      <c r="B9" s="11" t="str">
        <f>IF(B4&lt;7,B8*20%,B8*15%)</f>
        <v>988.34</v>
      </c>
    </row>
    <row r="10">
      <c r="A10" s="12" t="s">
        <v>9</v>
      </c>
      <c r="B10" s="2"/>
    </row>
    <row r="11">
      <c r="A11" s="13" t="b">
        <v>0</v>
      </c>
      <c r="B11" s="14" t="str">
        <f>IF(A11=TRUE,B8*15%,0)</f>
        <v>0.00</v>
      </c>
    </row>
    <row r="12">
      <c r="A12" s="13" t="b">
        <v>0</v>
      </c>
      <c r="B12" s="14" t="str">
        <f>IF(A12=TRUE,B8*15%,0)</f>
        <v>0.00</v>
      </c>
    </row>
    <row r="13">
      <c r="A13" s="13" t="b">
        <v>0</v>
      </c>
      <c r="B13" s="14" t="str">
        <f>IF(A13=TRUE,B8*15%,0)</f>
        <v>0.00</v>
      </c>
    </row>
    <row r="14">
      <c r="A14" s="13" t="b">
        <v>0</v>
      </c>
      <c r="B14" s="14" t="str">
        <f>IF(A14=TRUE,B8*15%,0)</f>
        <v>0.00</v>
      </c>
    </row>
    <row r="15">
      <c r="A15" s="13" t="b">
        <v>0</v>
      </c>
      <c r="B15" s="14" t="str">
        <f>IF(A15=TRUE,B8*15%,0)</f>
        <v>0.00</v>
      </c>
    </row>
    <row r="16">
      <c r="A16" s="15" t="s">
        <v>10</v>
      </c>
      <c r="B16" s="16" t="str">
        <f>IF(B20&lt;=20,(640*B5/20),640)</f>
        <v>640.00</v>
      </c>
    </row>
    <row r="17">
      <c r="A17" s="17" t="s">
        <v>11</v>
      </c>
      <c r="B17" s="18" t="str">
        <f>SUM(B8,B9,B11:B16)</f>
        <v>6570.05</v>
      </c>
    </row>
    <row r="18">
      <c r="A18" s="12" t="s">
        <v>12</v>
      </c>
      <c r="B18" s="2"/>
    </row>
    <row r="19">
      <c r="A19" s="19" t="s">
        <v>13</v>
      </c>
      <c r="B19" s="2"/>
    </row>
    <row r="20" ht="61.5" customHeight="1">
      <c r="A20" s="20" t="s">
        <v>14</v>
      </c>
      <c r="B20" s="21" t="str">
        <f>IF(AND(B6&gt;0,B6&lt;=8),B6*50/60+4,IF(AND(B6&gt;=9,B6&lt;15),B6*50/60+8,IF(B6=15,B6*50/60+7.5,IF(AND(B6&gt;=16,B6&lt;=23),B6*50/60+9,IF(AND(B6&gt;=24,B6&lt;=30),B6*50/60+15,"Digite um nº válido no campo Nº de Horas-Aula")))))</f>
        <v>40</v>
      </c>
    </row>
    <row r="21" ht="61.5" customHeight="1">
      <c r="A21" s="22" t="s">
        <v>15</v>
      </c>
      <c r="B21" s="21" t="str">
        <f>IF(B4=1,23,IF(B4=2,21,IF(B4=3,21,IF(B4=4,22,IF(B4=5,23,IF(B4=6,21,IF(B4=7,23,IF(B4=8,22,IF(B4=9,21,IF(B4=10,23,IF(B4=11,21,IF(B4=12,22,"Digite um mês válido no campo Mês de Referência"))))))))))))</f>
        <v>22</v>
      </c>
    </row>
    <row r="22" ht="15.75" customHeight="1">
      <c r="A22" s="23" t="s">
        <v>16</v>
      </c>
      <c r="B22" s="21" t="str">
        <f>IF(B4&lt;7,Planilha1!B4/B21/8,Planilha1!B5/B21/8)</f>
        <v>28.07789773</v>
      </c>
    </row>
    <row r="23" ht="15.75" customHeight="1">
      <c r="A23" s="23" t="s">
        <v>17</v>
      </c>
      <c r="B23" s="21" t="str">
        <f>IF(B4&gt;=10,(Planilha1!B1/B21/6),IF(AND(B4&gt;=7,B4&lt;10),Planilha1!B2/B21/6,(Planilha1!B3/B21/6)))</f>
        <v>32.0269697</v>
      </c>
    </row>
    <row r="24" ht="15.75" customHeight="1">
      <c r="A24" s="23" t="s">
        <v>18</v>
      </c>
      <c r="B24" s="21"/>
    </row>
    <row r="25" ht="15.75" customHeight="1">
      <c r="A25" s="24" t="s">
        <v>19</v>
      </c>
      <c r="B25" s="2"/>
    </row>
    <row r="26" ht="15.75" customHeight="1">
      <c r="A26" s="25" t="s">
        <v>20</v>
      </c>
      <c r="B26" s="2"/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</sheetData>
  <mergeCells count="8">
    <mergeCell ref="A19:B19"/>
    <mergeCell ref="A25:B25"/>
    <mergeCell ref="A26:B26"/>
    <mergeCell ref="A1:B1"/>
    <mergeCell ref="A2:B2"/>
    <mergeCell ref="A3:B3"/>
    <mergeCell ref="A10:B10"/>
    <mergeCell ref="A18:B18"/>
  </mergeCells>
  <dataValidations>
    <dataValidation type="list" allowBlank="1" showErrorMessage="1" sqref="B7">
      <formula1>"Diurno,Noturno"</formula1>
    </dataValidation>
  </dataValidations>
  <hyperlinks>
    <hyperlink r:id="rId1" ref="A20"/>
    <hyperlink r:id="rId2" ref="A26"/>
  </hyperlinks>
  <printOptions/>
  <pageMargins bottom="0.787401575" footer="0.0" header="0.0" left="0.511811024" right="0.511811024" top="0.787401575"/>
  <pageSetup paperSize="9" orientation="portrait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1" width="8.71"/>
  </cols>
  <sheetData>
    <row r="1">
      <c r="A1" s="26" t="s">
        <v>21</v>
      </c>
      <c r="B1">
        <v>4706.39</v>
      </c>
    </row>
    <row r="2">
      <c r="A2" s="26" t="s">
        <v>22</v>
      </c>
      <c r="B2">
        <v>4482.87</v>
      </c>
    </row>
    <row r="3">
      <c r="A3" s="26" t="s">
        <v>23</v>
      </c>
      <c r="B3">
        <v>4227.56</v>
      </c>
    </row>
    <row r="4">
      <c r="A4" s="26" t="s">
        <v>24</v>
      </c>
      <c r="B4">
        <v>4941.71</v>
      </c>
    </row>
    <row r="5">
      <c r="A5" s="26" t="s">
        <v>22</v>
      </c>
      <c r="B5">
        <v>5500.12</v>
      </c>
    </row>
    <row r="6">
      <c r="A6" s="26" t="s">
        <v>25</v>
      </c>
      <c r="B6" s="27" t="s">
        <v>26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87401575" footer="0.0" header="0.0" left="0.511811024" right="0.511811024" top="0.7874015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Planilhas</vt:lpstr>
      </vt:variant>
      <vt:variant>
        <vt:i4>2</vt:i4>
      </vt:variant>
    </vt:vector>
  </HeadingPairs>
  <TitlesOfParts>
    <vt:vector baseType="lpstr" size="2">
      <vt:lpstr>SALÁRIO CT 2024</vt:lpstr>
      <vt:lpstr>Planilha1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2023-03-16T19:53:29Z</dcterms:created>
  <dc:creator>informatica sinpro</dc:creator>
  <cp:lastModifiedBy>ANDERSON LOPES</cp:lastModifiedBy>
  <dcterms:modified xsi:type="dcterms:W3CDTF">2024-01-18T15:12:29Z</dcterms:modified>
</cp:coreProperties>
</file>