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Tabela Salário CT 2022\"/>
    </mc:Choice>
  </mc:AlternateContent>
  <bookViews>
    <workbookView xWindow="240" yWindow="120" windowWidth="20115" windowHeight="8010"/>
  </bookViews>
  <sheets>
    <sheet name="SALÁRIO CT 2022" sheetId="1" r:id="rId1"/>
  </sheets>
  <calcPr calcId="152511"/>
</workbook>
</file>

<file path=xl/calcChain.xml><?xml version="1.0" encoding="utf-8"?>
<calcChain xmlns="http://schemas.openxmlformats.org/spreadsheetml/2006/main">
  <c r="B15" i="1" l="1"/>
  <c r="B20" i="1" l="1"/>
  <c r="B16" i="1" l="1"/>
  <c r="B21" i="1" l="1"/>
  <c r="B22" i="1" l="1"/>
  <c r="B7" i="1" s="1"/>
  <c r="B23" i="1"/>
  <c r="B14" i="1"/>
  <c r="B13" i="1"/>
  <c r="B12" i="1"/>
  <c r="B11" i="1"/>
  <c r="B10" i="1" l="1"/>
  <c r="B8" i="1"/>
  <c r="B17" i="1" s="1"/>
</calcChain>
</file>

<file path=xl/sharedStrings.xml><?xml version="1.0" encoding="utf-8"?>
<sst xmlns="http://schemas.openxmlformats.org/spreadsheetml/2006/main" count="20" uniqueCount="20">
  <si>
    <t>https://www.sinprodf.org.br/mudancas-na-tabela-salarial-dos-professores-em-regime-de-contratacao-temporaria/</t>
  </si>
  <si>
    <t>SALÁRIO CONT. TEMP.</t>
  </si>
  <si>
    <t>GAPED (30% DO SALÁRIO)</t>
  </si>
  <si>
    <t>AUX. SAÚDE</t>
  </si>
  <si>
    <t>Informações para cálculo retiradas do EDITAL Nº 40, DE 31 DE AGOSTO DE 2018 e do site:</t>
  </si>
  <si>
    <t>Informações complementares</t>
  </si>
  <si>
    <r>
      <rPr>
        <b/>
        <sz val="10"/>
        <rFont val="Calibri"/>
        <family val="2"/>
        <scheme val="minor"/>
      </rPr>
      <t>Carga horária semanal do professor</t>
    </r>
    <r>
      <rPr>
        <sz val="10"/>
        <rFont val="Calibri"/>
        <family val="2"/>
        <scheme val="minor"/>
      </rPr>
      <t xml:space="preserve"> (em horas e de acordo com as horas de coordenação previstas em portaria. Ver</t>
    </r>
    <r>
      <rPr>
        <sz val="10"/>
        <color rgb="FF0070C0"/>
        <rFont val="Calibri"/>
        <family val="2"/>
        <scheme val="minor"/>
      </rPr>
      <t xml:space="preserve"> </t>
    </r>
    <r>
      <rPr>
        <u/>
        <sz val="10"/>
        <color rgb="FF0070C0"/>
        <rFont val="Calibri"/>
        <family val="2"/>
        <scheme val="minor"/>
      </rPr>
      <t>https://www.sinprodf.org.br/wp-content/uploads/2018/02/portaria-n%C2%BA-26-de-07-de-fevereiro-de-2018.pdf</t>
    </r>
    <r>
      <rPr>
        <sz val="10"/>
        <rFont val="Calibri"/>
        <family val="2"/>
        <scheme val="minor"/>
      </rPr>
      <t>).</t>
    </r>
  </si>
  <si>
    <r>
      <rPr>
        <b/>
        <sz val="11"/>
        <rFont val="Calibri"/>
        <family val="2"/>
        <scheme val="minor"/>
      </rPr>
      <t>Preencher somente dados destacados na cor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 xml:space="preserve">verde
</t>
    </r>
    <r>
      <rPr>
        <sz val="9"/>
        <color theme="1"/>
        <rFont val="Calibri"/>
        <family val="2"/>
        <scheme val="minor"/>
      </rPr>
      <t>À medida que os dados forem inseridos, os respectivos valores serão calculados</t>
    </r>
  </si>
  <si>
    <t>SALÁRIO BRUTO</t>
  </si>
  <si>
    <r>
      <t xml:space="preserve">Valor da </t>
    </r>
    <r>
      <rPr>
        <b/>
        <u/>
        <sz val="10"/>
        <rFont val="Calibri"/>
        <family val="2"/>
        <scheme val="minor"/>
      </rPr>
      <t>hora-relógio</t>
    </r>
    <r>
      <rPr>
        <b/>
        <sz val="10"/>
        <rFont val="Calibri"/>
        <family val="2"/>
        <scheme val="minor"/>
      </rPr>
      <t xml:space="preserve"> no mês</t>
    </r>
  </si>
  <si>
    <r>
      <t xml:space="preserve">Valor da </t>
    </r>
    <r>
      <rPr>
        <b/>
        <u/>
        <sz val="10"/>
        <rFont val="Calibri"/>
        <family val="2"/>
        <scheme val="minor"/>
      </rPr>
      <t>hora-aula</t>
    </r>
    <r>
      <rPr>
        <b/>
        <sz val="10"/>
        <rFont val="Calibri"/>
        <family val="2"/>
        <scheme val="minor"/>
      </rPr>
      <t xml:space="preserve"> no mês</t>
    </r>
  </si>
  <si>
    <r>
      <t>Nº de horas-aula semanais do professor</t>
    </r>
    <r>
      <rPr>
        <b/>
        <sz val="11"/>
        <color theme="9"/>
        <rFont val="Calibri"/>
        <family val="2"/>
        <scheme val="minor"/>
      </rPr>
      <t xml:space="preserve"> 
</t>
    </r>
    <r>
      <rPr>
        <b/>
        <sz val="9"/>
        <color theme="9"/>
        <rFont val="Calibri"/>
        <family val="2"/>
        <scheme val="minor"/>
      </rPr>
      <t xml:space="preserve">Veja a sua grade horária e informe quantas </t>
    </r>
    <r>
      <rPr>
        <b/>
        <u/>
        <sz val="9"/>
        <color theme="9"/>
        <rFont val="Calibri"/>
        <family val="2"/>
        <scheme val="minor"/>
      </rPr>
      <t>aulas</t>
    </r>
    <r>
      <rPr>
        <b/>
        <sz val="9"/>
        <color theme="9"/>
        <rFont val="Calibri"/>
        <family val="2"/>
        <scheme val="minor"/>
      </rPr>
      <t xml:space="preserve"> você ministra por semana;
Professores de atividades que atuam na jornada ampliada devem digitar o número de </t>
    </r>
    <r>
      <rPr>
        <b/>
        <u/>
        <sz val="9"/>
        <color theme="9"/>
        <rFont val="Calibri"/>
        <family val="2"/>
        <scheme val="minor"/>
      </rPr>
      <t>30</t>
    </r>
    <r>
      <rPr>
        <b/>
        <sz val="9"/>
        <color theme="9"/>
        <rFont val="Calibri"/>
        <family val="2"/>
        <scheme val="minor"/>
      </rPr>
      <t xml:space="preserve"> aulas, pois corresponde à sua grade cheia de 25 horas-aula semanais.</t>
    </r>
  </si>
  <si>
    <t>OUTRAS GRATIFICAÇÕES:</t>
  </si>
  <si>
    <t>Cálculo Salário 2022 - Prof. Contrato Temporário - DF</t>
  </si>
  <si>
    <r>
      <t xml:space="preserve">Mês de referência (mês trabalhado) </t>
    </r>
    <r>
      <rPr>
        <b/>
        <sz val="9"/>
        <color theme="9"/>
        <rFont val="Calibri"/>
        <family val="2"/>
        <scheme val="minor"/>
      </rPr>
      <t>digite 1 para janeiro, 2 para fevereiro, 3 para março, ou etc.</t>
    </r>
  </si>
  <si>
    <r>
      <t>Número de dias trabalhados no mês</t>
    </r>
    <r>
      <rPr>
        <b/>
        <sz val="9"/>
        <color theme="9"/>
        <rFont val="Calibri"/>
        <family val="2"/>
        <scheme val="minor"/>
      </rPr>
      <t xml:space="preserve"> 
Contar de seg a sex, incluindo recessos e feriados. Não contar faltas e dias fora da vigência do contrato.</t>
    </r>
  </si>
  <si>
    <t>AUX. ALIMENTAÇÃO</t>
  </si>
  <si>
    <t>-</t>
  </si>
  <si>
    <t>*O auxílio saúde foi incorporado ao vencimento desde o mês de abril.</t>
  </si>
  <si>
    <r>
      <rPr>
        <b/>
        <sz val="10"/>
        <rFont val="Calibri"/>
        <family val="2"/>
        <scheme val="minor"/>
      </rPr>
      <t>Nº de dias do mês</t>
    </r>
    <r>
      <rPr>
        <sz val="10"/>
        <rFont val="Calibri"/>
        <family val="2"/>
        <scheme val="minor"/>
      </rPr>
      <t xml:space="preserve"> contados de segunda a sexta, incluindo recessos, feriados e pontos facultativos.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</si>
</sst>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9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u/>
      <sz val="9"/>
      <color theme="9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u/>
      <sz val="10"/>
      <color rgb="FF0070C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4" fillId="0" borderId="1" xfId="1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2" fontId="20" fillId="0" borderId="1" xfId="0" applyNumberFormat="1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2" fontId="21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$10" lockText="1" noThreeD="1"/>
</file>

<file path=xl/ctrlProps/ctrlProp2.xml><?xml version="1.0" encoding="utf-8"?>
<formControlPr xmlns="http://schemas.microsoft.com/office/spreadsheetml/2009/9/main" objectType="CheckBox" fmlaLink="$A$11" lockText="1" noThreeD="1"/>
</file>

<file path=xl/ctrlProps/ctrlProp3.xml><?xml version="1.0" encoding="utf-8"?>
<formControlPr xmlns="http://schemas.microsoft.com/office/spreadsheetml/2009/9/main" objectType="CheckBox" fmlaLink="$A$12" lockText="1" noThreeD="1"/>
</file>

<file path=xl/ctrlProps/ctrlProp4.xml><?xml version="1.0" encoding="utf-8"?>
<formControlPr xmlns="http://schemas.microsoft.com/office/spreadsheetml/2009/9/main" objectType="CheckBox" fmlaLink="$A$13" lockText="1" noThreeD="1"/>
</file>

<file path=xl/ctrlProps/ctrlProp5.xml><?xml version="1.0" encoding="utf-8"?>
<formControlPr xmlns="http://schemas.microsoft.com/office/spreadsheetml/2009/9/main" objectType="CheckBox" fmlaLink="$A$1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9</xdr:row>
          <xdr:rowOff>0</xdr:rowOff>
        </xdr:from>
        <xdr:to>
          <xdr:col>0</xdr:col>
          <xdr:colOff>1095375</xdr:colOff>
          <xdr:row>10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10</xdr:row>
          <xdr:rowOff>0</xdr:rowOff>
        </xdr:from>
        <xdr:to>
          <xdr:col>0</xdr:col>
          <xdr:colOff>1095375</xdr:colOff>
          <xdr:row>11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11</xdr:row>
          <xdr:rowOff>19050</xdr:rowOff>
        </xdr:from>
        <xdr:to>
          <xdr:col>0</xdr:col>
          <xdr:colOff>1095375</xdr:colOff>
          <xdr:row>12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GAZR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12</xdr:row>
          <xdr:rowOff>0</xdr:rowOff>
        </xdr:from>
        <xdr:to>
          <xdr:col>0</xdr:col>
          <xdr:colOff>1095375</xdr:colOff>
          <xdr:row>13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GADERL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13</xdr:row>
          <xdr:rowOff>19050</xdr:rowOff>
        </xdr:from>
        <xdr:to>
          <xdr:col>0</xdr:col>
          <xdr:colOff>1095375</xdr:colOff>
          <xdr:row>14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GADEED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https://www.sinprodf.org.br/wp-content/uploads/2018/02/portaria-n%C2%BA-26-de-07-de-fevereiro-de-2018.pdf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https://www.sinprodf.org.br/mudancas-na-tabela-salarial-dos-professores-em-regime-de-contratacao-temporaria/" TargetMode="External"/><Relationship Id="rId1" Type="http://schemas.openxmlformats.org/officeDocument/2006/relationships/hyperlink" Target="../../Desktop/Nova%20pasta/user%20lumena/AppData/Roaming/Microsoft/Tempor&#225;rio%202020/Sal&#225;rio%20CT/sal&#225;rio%20CT.xlsx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B26"/>
  <sheetViews>
    <sheetView tabSelected="1" zoomScale="90" zoomScaleNormal="90" workbookViewId="0">
      <selection activeCell="B14" sqref="B14"/>
    </sheetView>
  </sheetViews>
  <sheetFormatPr defaultColWidth="10.7109375" defaultRowHeight="15" x14ac:dyDescent="0.25"/>
  <cols>
    <col min="1" max="1" width="98.140625" customWidth="1"/>
    <col min="2" max="2" width="11.42578125" bestFit="1" customWidth="1"/>
  </cols>
  <sheetData>
    <row r="1" spans="1:2" x14ac:dyDescent="0.25">
      <c r="A1" s="20" t="s">
        <v>13</v>
      </c>
      <c r="B1" s="20"/>
    </row>
    <row r="2" spans="1:2" x14ac:dyDescent="0.25">
      <c r="A2" s="25"/>
      <c r="B2" s="26"/>
    </row>
    <row r="3" spans="1:2" x14ac:dyDescent="0.25">
      <c r="A3" s="23" t="s">
        <v>7</v>
      </c>
      <c r="B3" s="24"/>
    </row>
    <row r="4" spans="1:2" x14ac:dyDescent="0.25">
      <c r="A4" s="1" t="s">
        <v>14</v>
      </c>
      <c r="B4" s="2"/>
    </row>
    <row r="5" spans="1:2" ht="27" x14ac:dyDescent="0.25">
      <c r="A5" s="12" t="s">
        <v>15</v>
      </c>
      <c r="B5" s="3"/>
    </row>
    <row r="6" spans="1:2" ht="51" x14ac:dyDescent="0.25">
      <c r="A6" s="12" t="s">
        <v>11</v>
      </c>
      <c r="B6" s="3"/>
    </row>
    <row r="7" spans="1:2" x14ac:dyDescent="0.25">
      <c r="A7" s="4" t="s">
        <v>1</v>
      </c>
      <c r="B7" s="5" t="e">
        <f>IF(AND(B4&gt;=2,B4&lt;=3),B20/5*B22*B5,B20/5*B22*B5+200)</f>
        <v>#VALUE!</v>
      </c>
    </row>
    <row r="8" spans="1:2" x14ac:dyDescent="0.25">
      <c r="A8" s="6" t="s">
        <v>2</v>
      </c>
      <c r="B8" s="5" t="e">
        <f>B7*30%</f>
        <v>#VALUE!</v>
      </c>
    </row>
    <row r="9" spans="1:2" x14ac:dyDescent="0.25">
      <c r="A9" s="29" t="s">
        <v>12</v>
      </c>
      <c r="B9" s="30"/>
    </row>
    <row r="10" spans="1:2" x14ac:dyDescent="0.25">
      <c r="A10" s="14" t="b">
        <v>0</v>
      </c>
      <c r="B10" s="15">
        <f>IF(A10=TRUE,B7*15%,0)</f>
        <v>0</v>
      </c>
    </row>
    <row r="11" spans="1:2" x14ac:dyDescent="0.25">
      <c r="A11" s="14" t="b">
        <v>0</v>
      </c>
      <c r="B11" s="15">
        <f>IF(A11=TRUE,B7*15%,0)</f>
        <v>0</v>
      </c>
    </row>
    <row r="12" spans="1:2" x14ac:dyDescent="0.25">
      <c r="A12" s="14" t="b">
        <v>0</v>
      </c>
      <c r="B12" s="15">
        <f>IF(A12=TRUE,B7*15%,0)</f>
        <v>0</v>
      </c>
    </row>
    <row r="13" spans="1:2" x14ac:dyDescent="0.25">
      <c r="A13" s="14" t="b">
        <v>0</v>
      </c>
      <c r="B13" s="15">
        <f>IF(A13=TRUE,B7*15%,0)</f>
        <v>0</v>
      </c>
    </row>
    <row r="14" spans="1:2" x14ac:dyDescent="0.25">
      <c r="A14" s="14" t="b">
        <v>0</v>
      </c>
      <c r="B14" s="15">
        <f>IF(A14=TRUE,B7*15%,0)</f>
        <v>0</v>
      </c>
    </row>
    <row r="15" spans="1:2" x14ac:dyDescent="0.25">
      <c r="A15" s="7" t="s">
        <v>16</v>
      </c>
      <c r="B15" s="19" t="str">
        <f>IF(AND(B4&gt;=2,B4&lt;=4),394.5,IF(AND(B4&gt;=5,B4&lt;=12),640," "))</f>
        <v xml:space="preserve"> </v>
      </c>
    </row>
    <row r="16" spans="1:2" x14ac:dyDescent="0.25">
      <c r="A16" s="7" t="s">
        <v>3</v>
      </c>
      <c r="B16" s="18" t="str">
        <f>IF(AND(B4&gt;=2,B4&lt;=3),200,IF(AND(B4&gt;=4,B4&lt;=12),"*"," "))</f>
        <v xml:space="preserve"> </v>
      </c>
    </row>
    <row r="17" spans="1:2" ht="15.75" x14ac:dyDescent="0.25">
      <c r="A17" s="16" t="s">
        <v>8</v>
      </c>
      <c r="B17" s="17" t="b">
        <f>IF(AND(B4&gt;=2,B4&lt;=3),SUM(B7,B8,B10:B16),IF(AND(B4&gt;=4,B4&lt;=12),SUM(B7,B8,B10:B15)))</f>
        <v>0</v>
      </c>
    </row>
    <row r="18" spans="1:2" x14ac:dyDescent="0.25">
      <c r="A18" s="29" t="s">
        <v>17</v>
      </c>
      <c r="B18" s="30"/>
    </row>
    <row r="19" spans="1:2" x14ac:dyDescent="0.25">
      <c r="A19" s="27" t="s">
        <v>5</v>
      </c>
      <c r="B19" s="28"/>
    </row>
    <row r="20" spans="1:2" ht="61.5" customHeight="1" x14ac:dyDescent="0.25">
      <c r="A20" s="8" t="s">
        <v>6</v>
      </c>
      <c r="B20" s="11" t="str">
        <f>IF(AND(B6&gt;0,B6&lt;=8),B6*50/60+4,IF(AND(B6&gt;=9,B6&lt;15),B6*50/60+8,IF(B6=15,B6*50/60+7.5,IF(AND(B6&gt;=16,B6&lt;=23),B6*50/60+9,IF(AND(B6&gt;=24,B6&lt;=30),B6*50/60+15,"Digite um nº válido no campo Nº de Horas-Aula")))))</f>
        <v>Digite um nº válido no campo Nº de Horas-Aula</v>
      </c>
    </row>
    <row r="21" spans="1:2" ht="61.5" customHeight="1" x14ac:dyDescent="0.25">
      <c r="A21" s="9" t="s">
        <v>19</v>
      </c>
      <c r="B21" s="10" t="str">
        <f>IF(B4=1,21,IF(B4=2,20,IF(B4=3,23,IF(B4=4,21,IF(B4=5,22,IF(B4=6,22,IF(B4=7,21,IF(B4=8,23,IF(B4=9,22,IF(B4=10,21,IF(B4=11,22,IF(B4=12,22,"Digite um mês válido no campo Mês de Referência"))))))))))))</f>
        <v>Digite um mês válido no campo Mês de Referência</v>
      </c>
    </row>
    <row r="22" spans="1:2" x14ac:dyDescent="0.25">
      <c r="A22" s="13" t="s">
        <v>9</v>
      </c>
      <c r="B22" s="10" t="b">
        <f>IF(AND(B4&gt;=2,B4&lt;=3),3858.87/B21/8,IF(AND(B4&gt;=4,B4&lt;=12),4028.56/B21/8))</f>
        <v>0</v>
      </c>
    </row>
    <row r="23" spans="1:2" x14ac:dyDescent="0.25">
      <c r="A23" s="13" t="s">
        <v>10</v>
      </c>
      <c r="B23" s="10" t="e">
        <f>IF(B4&lt;4,3858.87/B21/9.6,4028.56/B21/9.6)</f>
        <v>#VALUE!</v>
      </c>
    </row>
    <row r="24" spans="1:2" x14ac:dyDescent="0.25">
      <c r="A24" s="13" t="s">
        <v>18</v>
      </c>
      <c r="B24" s="10"/>
    </row>
    <row r="25" spans="1:2" x14ac:dyDescent="0.25">
      <c r="A25" s="21" t="s">
        <v>4</v>
      </c>
      <c r="B25" s="21"/>
    </row>
    <row r="26" spans="1:2" x14ac:dyDescent="0.25">
      <c r="A26" s="22" t="s">
        <v>0</v>
      </c>
      <c r="B26" s="22"/>
    </row>
  </sheetData>
  <mergeCells count="8">
    <mergeCell ref="A1:B1"/>
    <mergeCell ref="A25:B25"/>
    <mergeCell ref="A26:B26"/>
    <mergeCell ref="A3:B3"/>
    <mergeCell ref="A2:B2"/>
    <mergeCell ref="A19:B19"/>
    <mergeCell ref="A18:B18"/>
    <mergeCell ref="A9:B9"/>
  </mergeCells>
  <hyperlinks>
    <hyperlink ref="A26:B26" r:id="rId1" display="https://www.sinprodf.org.br/mudancas-na-tabela-salarial-dos-professores-em-regime-de-contratacao-temporaria/"/>
    <hyperlink ref="A26" r:id="rId2"/>
    <hyperlink ref="A20" r:id="rId3"/>
  </hyperlinks>
  <pageMargins left="0.511811024" right="0.511811024" top="0.78740157499999996" bottom="0.78740157499999996" header="0.31496062000000002" footer="0.31496062000000002"/>
  <pageSetup paperSize="9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7" name="Check Box 1">
              <controlPr defaultSize="0" autoFill="0" autoLine="0" autoPict="0">
                <anchor moveWithCells="1">
                  <from>
                    <xdr:col>0</xdr:col>
                    <xdr:colOff>19050</xdr:colOff>
                    <xdr:row>9</xdr:row>
                    <xdr:rowOff>0</xdr:rowOff>
                  </from>
                  <to>
                    <xdr:col>0</xdr:col>
                    <xdr:colOff>1095375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Check Box 3">
              <controlPr defaultSize="0" autoFill="0" autoLine="0" autoPict="0">
                <anchor moveWithCells="1">
                  <from>
                    <xdr:col>0</xdr:col>
                    <xdr:colOff>19050</xdr:colOff>
                    <xdr:row>10</xdr:row>
                    <xdr:rowOff>0</xdr:rowOff>
                  </from>
                  <to>
                    <xdr:col>0</xdr:col>
                    <xdr:colOff>1095375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0</xdr:col>
                    <xdr:colOff>9525</xdr:colOff>
                    <xdr:row>11</xdr:row>
                    <xdr:rowOff>19050</xdr:rowOff>
                  </from>
                  <to>
                    <xdr:col>0</xdr:col>
                    <xdr:colOff>1095375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0</xdr:col>
                    <xdr:colOff>9525</xdr:colOff>
                    <xdr:row>12</xdr:row>
                    <xdr:rowOff>0</xdr:rowOff>
                  </from>
                  <to>
                    <xdr:col>0</xdr:col>
                    <xdr:colOff>1095375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0</xdr:col>
                    <xdr:colOff>9525</xdr:colOff>
                    <xdr:row>13</xdr:row>
                    <xdr:rowOff>19050</xdr:rowOff>
                  </from>
                  <to>
                    <xdr:col>0</xdr:col>
                    <xdr:colOff>1095375</xdr:colOff>
                    <xdr:row>14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SALÁRIO CT 2022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lumena</dc:creator>
  <cp:lastModifiedBy>HP</cp:lastModifiedBy>
  <dcterms:created xsi:type="dcterms:W3CDTF">2020-04-20T15:37:57Z</dcterms:created>
  <dcterms:modified xsi:type="dcterms:W3CDTF">2022-05-18T20:45:40Z</dcterms:modified>
</cp:coreProperties>
</file>