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35" windowWidth="19440" windowHeight="8445" activeTab="6"/>
  </bookViews>
  <sheets>
    <sheet name="Tab mar-2012" sheetId="6" r:id="rId1"/>
    <sheet name="TAB SEM TIDEM " sheetId="2" r:id="rId2"/>
    <sheet name="TAB COM TIDEM " sheetId="5" r:id="rId3"/>
    <sheet name="IMPACTO" sheetId="4" r:id="rId4"/>
    <sheet name="tabelas propostas" sheetId="8" r:id="rId5"/>
    <sheet name="Plan3" sheetId="7" r:id="rId6"/>
    <sheet name="Plan1" sheetId="9" r:id="rId7"/>
  </sheets>
  <externalReferences>
    <externalReference r:id="rId8"/>
  </externalReferences>
  <definedNames>
    <definedName name="_xlnm.Print_Area" localSheetId="3">IMPACTO!$A$1:$I$52</definedName>
    <definedName name="_xlnm.Print_Area" localSheetId="6">Plan1!$A$1:$AQ$230</definedName>
    <definedName name="_xlnm.Print_Area" localSheetId="2">'TAB COM TIDEM '!$A$1:$AY$29</definedName>
    <definedName name="_xlnm.Print_Area" localSheetId="1">'TAB SEM TIDEM '!$A$1:$AU$29</definedName>
    <definedName name="_xlnm.Print_Titles" localSheetId="2">'TAB COM TIDEM '!$1:$1</definedName>
  </definedNames>
  <calcPr calcId="145621"/>
</workbook>
</file>

<file path=xl/calcChain.xml><?xml version="1.0" encoding="utf-8"?>
<calcChain xmlns="http://schemas.openxmlformats.org/spreadsheetml/2006/main">
  <c r="K230" i="9" l="1"/>
  <c r="AI229" i="9"/>
  <c r="Z229" i="9"/>
  <c r="Q229" i="9"/>
  <c r="H229" i="9"/>
  <c r="D229" i="9"/>
  <c r="C229" i="9"/>
  <c r="AI228" i="9"/>
  <c r="Z228" i="9"/>
  <c r="Q228" i="9"/>
  <c r="H228" i="9"/>
  <c r="D228" i="9"/>
  <c r="C228" i="9"/>
  <c r="AI227" i="9"/>
  <c r="Z227" i="9"/>
  <c r="Q227" i="9"/>
  <c r="H227" i="9"/>
  <c r="D227" i="9"/>
  <c r="C227" i="9"/>
  <c r="AI226" i="9"/>
  <c r="Z226" i="9"/>
  <c r="Q226" i="9"/>
  <c r="H226" i="9"/>
  <c r="D226" i="9"/>
  <c r="C226" i="9"/>
  <c r="AI225" i="9"/>
  <c r="Z225" i="9"/>
  <c r="Q225" i="9"/>
  <c r="H225" i="9"/>
  <c r="D225" i="9"/>
  <c r="C225" i="9"/>
  <c r="AI224" i="9"/>
  <c r="Z224" i="9"/>
  <c r="Q224" i="9"/>
  <c r="H224" i="9"/>
  <c r="D224" i="9"/>
  <c r="C224" i="9"/>
  <c r="AI223" i="9"/>
  <c r="Z223" i="9"/>
  <c r="Q223" i="9"/>
  <c r="H223" i="9"/>
  <c r="D223" i="9"/>
  <c r="C223" i="9"/>
  <c r="AI222" i="9"/>
  <c r="Z222" i="9"/>
  <c r="Q222" i="9"/>
  <c r="H222" i="9"/>
  <c r="D222" i="9"/>
  <c r="C222" i="9"/>
  <c r="AI221" i="9"/>
  <c r="Z221" i="9"/>
  <c r="Q221" i="9"/>
  <c r="H221" i="9"/>
  <c r="D221" i="9"/>
  <c r="C221" i="9"/>
  <c r="AI220" i="9"/>
  <c r="Z220" i="9"/>
  <c r="Q220" i="9"/>
  <c r="H220" i="9"/>
  <c r="D220" i="9"/>
  <c r="C220" i="9"/>
  <c r="AI219" i="9"/>
  <c r="Z219" i="9"/>
  <c r="Q219" i="9"/>
  <c r="H219" i="9"/>
  <c r="D219" i="9"/>
  <c r="C219" i="9"/>
  <c r="AI218" i="9"/>
  <c r="Z218" i="9"/>
  <c r="Q218" i="9"/>
  <c r="H218" i="9"/>
  <c r="D218" i="9"/>
  <c r="C218" i="9"/>
  <c r="AI217" i="9"/>
  <c r="Z217" i="9"/>
  <c r="Q217" i="9"/>
  <c r="H217" i="9"/>
  <c r="D217" i="9"/>
  <c r="C217" i="9"/>
  <c r="AI216" i="9"/>
  <c r="Z216" i="9"/>
  <c r="Q216" i="9"/>
  <c r="H216" i="9"/>
  <c r="D216" i="9"/>
  <c r="C216" i="9"/>
  <c r="AI215" i="9"/>
  <c r="Z215" i="9"/>
  <c r="Q215" i="9"/>
  <c r="H215" i="9"/>
  <c r="D215" i="9"/>
  <c r="C215" i="9"/>
  <c r="AI214" i="9"/>
  <c r="Z214" i="9"/>
  <c r="Q214" i="9"/>
  <c r="H214" i="9"/>
  <c r="D214" i="9"/>
  <c r="C214" i="9"/>
  <c r="AI213" i="9"/>
  <c r="Z213" i="9"/>
  <c r="Q213" i="9"/>
  <c r="H213" i="9"/>
  <c r="D213" i="9"/>
  <c r="C213" i="9"/>
  <c r="AI212" i="9"/>
  <c r="Z212" i="9"/>
  <c r="Q212" i="9"/>
  <c r="H212" i="9"/>
  <c r="D212" i="9"/>
  <c r="C212" i="9"/>
  <c r="AI211" i="9"/>
  <c r="Z211" i="9"/>
  <c r="Q211" i="9"/>
  <c r="H211" i="9"/>
  <c r="D211" i="9"/>
  <c r="C211" i="9"/>
  <c r="AI210" i="9"/>
  <c r="Z210" i="9"/>
  <c r="Q210" i="9"/>
  <c r="H210" i="9"/>
  <c r="D210" i="9"/>
  <c r="C210" i="9"/>
  <c r="AI209" i="9"/>
  <c r="Z209" i="9"/>
  <c r="Q209" i="9"/>
  <c r="H209" i="9"/>
  <c r="D209" i="9"/>
  <c r="C209" i="9"/>
  <c r="AI208" i="9"/>
  <c r="Z208" i="9"/>
  <c r="Q208" i="9"/>
  <c r="H208" i="9"/>
  <c r="D208" i="9"/>
  <c r="C208" i="9"/>
  <c r="AI207" i="9"/>
  <c r="Z207" i="9"/>
  <c r="Q207" i="9"/>
  <c r="H207" i="9"/>
  <c r="D207" i="9"/>
  <c r="C207" i="9"/>
  <c r="AI206" i="9"/>
  <c r="Z206" i="9"/>
  <c r="Q206" i="9"/>
  <c r="H206" i="9"/>
  <c r="D206" i="9"/>
  <c r="C206" i="9"/>
  <c r="AI205" i="9"/>
  <c r="Z205" i="9"/>
  <c r="Q205" i="9"/>
  <c r="H205" i="9"/>
  <c r="D205" i="9"/>
  <c r="C205" i="9"/>
  <c r="AI204" i="9"/>
  <c r="AE204" i="9"/>
  <c r="Z204" i="9"/>
  <c r="V204" i="9"/>
  <c r="Q204" i="9"/>
  <c r="M204" i="9"/>
  <c r="U204" i="9" s="1"/>
  <c r="AI203" i="9"/>
  <c r="AE203" i="9"/>
  <c r="Z203" i="9"/>
  <c r="V203" i="9"/>
  <c r="Q203" i="9"/>
  <c r="M203" i="9"/>
  <c r="U203" i="9" s="1"/>
  <c r="AI202" i="9"/>
  <c r="AE202" i="9"/>
  <c r="Z202" i="9"/>
  <c r="V202" i="9"/>
  <c r="Q202" i="9"/>
  <c r="M202" i="9"/>
  <c r="U202" i="9" s="1"/>
  <c r="AI201" i="9"/>
  <c r="Z201" i="9"/>
  <c r="Q201" i="9"/>
  <c r="H201" i="9"/>
  <c r="D201" i="9"/>
  <c r="C201" i="9"/>
  <c r="AI200" i="9"/>
  <c r="Z200" i="9"/>
  <c r="Q200" i="9"/>
  <c r="H200" i="9"/>
  <c r="D200" i="9"/>
  <c r="C200" i="9"/>
  <c r="AI199" i="9"/>
  <c r="Z199" i="9"/>
  <c r="Q199" i="9"/>
  <c r="H199" i="9"/>
  <c r="D199" i="9"/>
  <c r="C199" i="9"/>
  <c r="AI198" i="9"/>
  <c r="Z198" i="9"/>
  <c r="Q198" i="9"/>
  <c r="H198" i="9"/>
  <c r="D198" i="9"/>
  <c r="C198" i="9"/>
  <c r="AI197" i="9"/>
  <c r="Z197" i="9"/>
  <c r="Q197" i="9"/>
  <c r="H197" i="9"/>
  <c r="D197" i="9"/>
  <c r="C197" i="9"/>
  <c r="AI196" i="9"/>
  <c r="Z196" i="9"/>
  <c r="Q196" i="9"/>
  <c r="H196" i="9"/>
  <c r="D196" i="9"/>
  <c r="C196" i="9"/>
  <c r="AI195" i="9"/>
  <c r="Z195" i="9"/>
  <c r="Q195" i="9"/>
  <c r="H195" i="9"/>
  <c r="D195" i="9"/>
  <c r="C195" i="9"/>
  <c r="AI194" i="9"/>
  <c r="Z194" i="9"/>
  <c r="Q194" i="9"/>
  <c r="H194" i="9"/>
  <c r="D194" i="9"/>
  <c r="C194" i="9"/>
  <c r="AI193" i="9"/>
  <c r="Z193" i="9"/>
  <c r="Q193" i="9"/>
  <c r="H193" i="9"/>
  <c r="D193" i="9"/>
  <c r="C193" i="9"/>
  <c r="AI192" i="9"/>
  <c r="Z192" i="9"/>
  <c r="Q192" i="9"/>
  <c r="H192" i="9"/>
  <c r="D192" i="9"/>
  <c r="C192" i="9"/>
  <c r="AI191" i="9"/>
  <c r="Z191" i="9"/>
  <c r="Q191" i="9"/>
  <c r="H191" i="9"/>
  <c r="D191" i="9"/>
  <c r="C191" i="9"/>
  <c r="AI190" i="9"/>
  <c r="Z190" i="9"/>
  <c r="Q190" i="9"/>
  <c r="H190" i="9"/>
  <c r="D190" i="9"/>
  <c r="C190" i="9"/>
  <c r="AI189" i="9"/>
  <c r="Z189" i="9"/>
  <c r="Q189" i="9"/>
  <c r="H189" i="9"/>
  <c r="D189" i="9"/>
  <c r="C189" i="9"/>
  <c r="AI188" i="9"/>
  <c r="Z188" i="9"/>
  <c r="Q188" i="9"/>
  <c r="H188" i="9"/>
  <c r="D188" i="9"/>
  <c r="C188" i="9"/>
  <c r="AI187" i="9"/>
  <c r="Z187" i="9"/>
  <c r="Q187" i="9"/>
  <c r="H187" i="9"/>
  <c r="D187" i="9"/>
  <c r="C187" i="9"/>
  <c r="AI186" i="9"/>
  <c r="Z186" i="9"/>
  <c r="Q186" i="9"/>
  <c r="H186" i="9"/>
  <c r="D186" i="9"/>
  <c r="C186" i="9"/>
  <c r="AI185" i="9"/>
  <c r="Z185" i="9"/>
  <c r="Q185" i="9"/>
  <c r="H185" i="9"/>
  <c r="D185" i="9"/>
  <c r="C185" i="9"/>
  <c r="AI184" i="9"/>
  <c r="Z184" i="9"/>
  <c r="Q184" i="9"/>
  <c r="H184" i="9"/>
  <c r="D184" i="9"/>
  <c r="C184" i="9"/>
  <c r="AI183" i="9"/>
  <c r="Z183" i="9"/>
  <c r="Q183" i="9"/>
  <c r="H183" i="9"/>
  <c r="D183" i="9"/>
  <c r="C183" i="9"/>
  <c r="AI182" i="9"/>
  <c r="Z182" i="9"/>
  <c r="Q182" i="9"/>
  <c r="H182" i="9"/>
  <c r="D182" i="9"/>
  <c r="C182" i="9"/>
  <c r="AI181" i="9"/>
  <c r="Z181" i="9"/>
  <c r="Q181" i="9"/>
  <c r="H181" i="9"/>
  <c r="D181" i="9"/>
  <c r="C181" i="9"/>
  <c r="AI180" i="9"/>
  <c r="Z180" i="9"/>
  <c r="Q180" i="9"/>
  <c r="H180" i="9"/>
  <c r="D180" i="9"/>
  <c r="C180" i="9"/>
  <c r="AI179" i="9"/>
  <c r="AE179" i="9"/>
  <c r="Z179" i="9"/>
  <c r="V179" i="9"/>
  <c r="Q179" i="9"/>
  <c r="M179" i="9"/>
  <c r="U179" i="9" s="1"/>
  <c r="AI178" i="9"/>
  <c r="AE178" i="9"/>
  <c r="Z178" i="9"/>
  <c r="V178" i="9"/>
  <c r="Q178" i="9"/>
  <c r="M178" i="9"/>
  <c r="U178" i="9" s="1"/>
  <c r="AI177" i="9"/>
  <c r="AE177" i="9"/>
  <c r="Z177" i="9"/>
  <c r="V177" i="9"/>
  <c r="Q177" i="9"/>
  <c r="M177" i="9"/>
  <c r="U177" i="9" s="1"/>
  <c r="AI176" i="9"/>
  <c r="Z176" i="9"/>
  <c r="Q176" i="9"/>
  <c r="H176" i="9"/>
  <c r="D176" i="9"/>
  <c r="C176" i="9"/>
  <c r="AI175" i="9"/>
  <c r="Z175" i="9"/>
  <c r="Q175" i="9"/>
  <c r="H175" i="9"/>
  <c r="D175" i="9"/>
  <c r="C175" i="9"/>
  <c r="AI174" i="9"/>
  <c r="Z174" i="9"/>
  <c r="Q174" i="9"/>
  <c r="H174" i="9"/>
  <c r="D174" i="9"/>
  <c r="C174" i="9"/>
  <c r="AI173" i="9"/>
  <c r="Z173" i="9"/>
  <c r="Q173" i="9"/>
  <c r="H173" i="9"/>
  <c r="D173" i="9"/>
  <c r="C173" i="9"/>
  <c r="AI172" i="9"/>
  <c r="Z172" i="9"/>
  <c r="Q172" i="9"/>
  <c r="H172" i="9"/>
  <c r="D172" i="9"/>
  <c r="C172" i="9"/>
  <c r="AI171" i="9"/>
  <c r="Z171" i="9"/>
  <c r="Q171" i="9"/>
  <c r="H171" i="9"/>
  <c r="D171" i="9"/>
  <c r="C171" i="9"/>
  <c r="AI170" i="9"/>
  <c r="Z170" i="9"/>
  <c r="Q170" i="9"/>
  <c r="H170" i="9"/>
  <c r="D170" i="9"/>
  <c r="C170" i="9"/>
  <c r="AI169" i="9"/>
  <c r="Z169" i="9"/>
  <c r="Q169" i="9"/>
  <c r="H169" i="9"/>
  <c r="D169" i="9"/>
  <c r="C169" i="9"/>
  <c r="AI168" i="9"/>
  <c r="Z168" i="9"/>
  <c r="Q168" i="9"/>
  <c r="H168" i="9"/>
  <c r="D168" i="9"/>
  <c r="C168" i="9"/>
  <c r="AI167" i="9"/>
  <c r="Z167" i="9"/>
  <c r="Q167" i="9"/>
  <c r="H167" i="9"/>
  <c r="D167" i="9"/>
  <c r="C167" i="9"/>
  <c r="AI166" i="9"/>
  <c r="Z166" i="9"/>
  <c r="Q166" i="9"/>
  <c r="H166" i="9"/>
  <c r="D166" i="9"/>
  <c r="C166" i="9"/>
  <c r="AI165" i="9"/>
  <c r="Z165" i="9"/>
  <c r="Q165" i="9"/>
  <c r="H165" i="9"/>
  <c r="D165" i="9"/>
  <c r="C165" i="9"/>
  <c r="AI164" i="9"/>
  <c r="Z164" i="9"/>
  <c r="Q164" i="9"/>
  <c r="H164" i="9"/>
  <c r="D164" i="9"/>
  <c r="C164" i="9"/>
  <c r="AI163" i="9"/>
  <c r="Z163" i="9"/>
  <c r="Q163" i="9"/>
  <c r="H163" i="9"/>
  <c r="D163" i="9"/>
  <c r="C163" i="9"/>
  <c r="AI162" i="9"/>
  <c r="Z162" i="9"/>
  <c r="Q162" i="9"/>
  <c r="H162" i="9"/>
  <c r="D162" i="9"/>
  <c r="C162" i="9"/>
  <c r="AI161" i="9"/>
  <c r="Z161" i="9"/>
  <c r="Q161" i="9"/>
  <c r="H161" i="9"/>
  <c r="D161" i="9"/>
  <c r="C161" i="9"/>
  <c r="AI160" i="9"/>
  <c r="Z160" i="9"/>
  <c r="Q160" i="9"/>
  <c r="H160" i="9"/>
  <c r="D160" i="9"/>
  <c r="C160" i="9"/>
  <c r="AI159" i="9"/>
  <c r="Z159" i="9"/>
  <c r="Q159" i="9"/>
  <c r="H159" i="9"/>
  <c r="D159" i="9"/>
  <c r="C159" i="9"/>
  <c r="AI158" i="9"/>
  <c r="Z158" i="9"/>
  <c r="Q158" i="9"/>
  <c r="H158" i="9"/>
  <c r="D158" i="9"/>
  <c r="C158" i="9"/>
  <c r="AI157" i="9"/>
  <c r="Z157" i="9"/>
  <c r="Q157" i="9"/>
  <c r="H157" i="9"/>
  <c r="D157" i="9"/>
  <c r="C157" i="9"/>
  <c r="AI156" i="9"/>
  <c r="Z156" i="9"/>
  <c r="Q156" i="9"/>
  <c r="H156" i="9"/>
  <c r="D156" i="9"/>
  <c r="C156" i="9"/>
  <c r="AI155" i="9"/>
  <c r="Z155" i="9"/>
  <c r="Q155" i="9"/>
  <c r="H155" i="9"/>
  <c r="D155" i="9"/>
  <c r="C155" i="9"/>
  <c r="AI154" i="9"/>
  <c r="AE154" i="9"/>
  <c r="Z154" i="9"/>
  <c r="V154" i="9"/>
  <c r="Q154" i="9"/>
  <c r="M154" i="9"/>
  <c r="I154" i="9"/>
  <c r="AI153" i="9"/>
  <c r="AE153" i="9"/>
  <c r="Z153" i="9"/>
  <c r="V153" i="9"/>
  <c r="Q153" i="9"/>
  <c r="M153" i="9"/>
  <c r="AI152" i="9"/>
  <c r="AE152" i="9"/>
  <c r="Z152" i="9"/>
  <c r="V152" i="9"/>
  <c r="Q152" i="9"/>
  <c r="M152" i="9"/>
  <c r="AI151" i="9"/>
  <c r="Z151" i="9"/>
  <c r="Q151" i="9"/>
  <c r="H151" i="9"/>
  <c r="D151" i="9"/>
  <c r="C151" i="9"/>
  <c r="AI150" i="9"/>
  <c r="Z150" i="9"/>
  <c r="Q150" i="9"/>
  <c r="H150" i="9"/>
  <c r="D150" i="9"/>
  <c r="C150" i="9"/>
  <c r="AI149" i="9"/>
  <c r="Z149" i="9"/>
  <c r="Q149" i="9"/>
  <c r="H149" i="9"/>
  <c r="D149" i="9"/>
  <c r="C149" i="9"/>
  <c r="AI148" i="9"/>
  <c r="Z148" i="9"/>
  <c r="Q148" i="9"/>
  <c r="H148" i="9"/>
  <c r="D148" i="9"/>
  <c r="C148" i="9"/>
  <c r="AI147" i="9"/>
  <c r="Z147" i="9"/>
  <c r="Q147" i="9"/>
  <c r="H147" i="9"/>
  <c r="D147" i="9"/>
  <c r="C147" i="9"/>
  <c r="AI146" i="9"/>
  <c r="Z146" i="9"/>
  <c r="Q146" i="9"/>
  <c r="H146" i="9"/>
  <c r="D146" i="9"/>
  <c r="C146" i="9"/>
  <c r="AI145" i="9"/>
  <c r="Z145" i="9"/>
  <c r="Q145" i="9"/>
  <c r="H145" i="9"/>
  <c r="D145" i="9"/>
  <c r="C145" i="9"/>
  <c r="AI144" i="9"/>
  <c r="Z144" i="9"/>
  <c r="Q144" i="9"/>
  <c r="H144" i="9"/>
  <c r="D144" i="9"/>
  <c r="C144" i="9"/>
  <c r="AI143" i="9"/>
  <c r="Z143" i="9"/>
  <c r="Q143" i="9"/>
  <c r="H143" i="9"/>
  <c r="D143" i="9"/>
  <c r="C143" i="9"/>
  <c r="AI142" i="9"/>
  <c r="Z142" i="9"/>
  <c r="Q142" i="9"/>
  <c r="H142" i="9"/>
  <c r="D142" i="9"/>
  <c r="C142" i="9"/>
  <c r="AI141" i="9"/>
  <c r="Z141" i="9"/>
  <c r="Q141" i="9"/>
  <c r="H141" i="9"/>
  <c r="D141" i="9"/>
  <c r="C141" i="9"/>
  <c r="AI140" i="9"/>
  <c r="Z140" i="9"/>
  <c r="Q140" i="9"/>
  <c r="H140" i="9"/>
  <c r="D140" i="9"/>
  <c r="C140" i="9"/>
  <c r="AI139" i="9"/>
  <c r="Z139" i="9"/>
  <c r="Q139" i="9"/>
  <c r="H139" i="9"/>
  <c r="D139" i="9"/>
  <c r="C139" i="9"/>
  <c r="AI138" i="9"/>
  <c r="Z138" i="9"/>
  <c r="Q138" i="9"/>
  <c r="H138" i="9"/>
  <c r="D138" i="9"/>
  <c r="C138" i="9"/>
  <c r="AI137" i="9"/>
  <c r="Z137" i="9"/>
  <c r="Q137" i="9"/>
  <c r="H137" i="9"/>
  <c r="D137" i="9"/>
  <c r="C137" i="9"/>
  <c r="AI136" i="9"/>
  <c r="Z136" i="9"/>
  <c r="Q136" i="9"/>
  <c r="H136" i="9"/>
  <c r="D136" i="9"/>
  <c r="C136" i="9"/>
  <c r="AI135" i="9"/>
  <c r="Z135" i="9"/>
  <c r="Q135" i="9"/>
  <c r="H135" i="9"/>
  <c r="D135" i="9"/>
  <c r="C135" i="9"/>
  <c r="AI134" i="9"/>
  <c r="Z134" i="9"/>
  <c r="Q134" i="9"/>
  <c r="H134" i="9"/>
  <c r="D134" i="9"/>
  <c r="C134" i="9"/>
  <c r="AI133" i="9"/>
  <c r="Z133" i="9"/>
  <c r="Q133" i="9"/>
  <c r="H133" i="9"/>
  <c r="D133" i="9"/>
  <c r="C133" i="9"/>
  <c r="AI132" i="9"/>
  <c r="Z132" i="9"/>
  <c r="Q132" i="9"/>
  <c r="H132" i="9"/>
  <c r="D132" i="9"/>
  <c r="C132" i="9"/>
  <c r="AI131" i="9"/>
  <c r="Z131" i="9"/>
  <c r="Q131" i="9"/>
  <c r="H131" i="9"/>
  <c r="D131" i="9"/>
  <c r="C131" i="9"/>
  <c r="AI130" i="9"/>
  <c r="Z130" i="9"/>
  <c r="Q130" i="9"/>
  <c r="H130" i="9"/>
  <c r="D130" i="9"/>
  <c r="C130" i="9"/>
  <c r="AI129" i="9"/>
  <c r="Z129" i="9"/>
  <c r="Q129" i="9"/>
  <c r="H129" i="9"/>
  <c r="D129" i="9"/>
  <c r="C129" i="9"/>
  <c r="AI128" i="9"/>
  <c r="Z128" i="9"/>
  <c r="Q128" i="9"/>
  <c r="H128" i="9"/>
  <c r="D128" i="9"/>
  <c r="C128" i="9"/>
  <c r="AI127" i="9"/>
  <c r="Z127" i="9"/>
  <c r="Q127" i="9"/>
  <c r="H127" i="9"/>
  <c r="D127" i="9"/>
  <c r="C127" i="9"/>
  <c r="AI126" i="9"/>
  <c r="Z126" i="9"/>
  <c r="Q126" i="9"/>
  <c r="H126" i="9"/>
  <c r="D126" i="9"/>
  <c r="C126" i="9"/>
  <c r="AI125" i="9"/>
  <c r="Z125" i="9"/>
  <c r="Q125" i="9"/>
  <c r="H125" i="9"/>
  <c r="D125" i="9"/>
  <c r="C125" i="9"/>
  <c r="AI124" i="9"/>
  <c r="Z124" i="9"/>
  <c r="Q124" i="9"/>
  <c r="H124" i="9"/>
  <c r="D124" i="9"/>
  <c r="C124" i="9"/>
  <c r="AI123" i="9"/>
  <c r="Z123" i="9"/>
  <c r="Q123" i="9"/>
  <c r="H123" i="9"/>
  <c r="D123" i="9"/>
  <c r="C123" i="9"/>
  <c r="AI122" i="9"/>
  <c r="Z122" i="9"/>
  <c r="Q122" i="9"/>
  <c r="H122" i="9"/>
  <c r="D122" i="9"/>
  <c r="C122" i="9"/>
  <c r="AI121" i="9"/>
  <c r="Z121" i="9"/>
  <c r="Q121" i="9"/>
  <c r="H121" i="9"/>
  <c r="D121" i="9"/>
  <c r="C121" i="9"/>
  <c r="AI120" i="9"/>
  <c r="Z120" i="9"/>
  <c r="Q120" i="9"/>
  <c r="H120" i="9"/>
  <c r="D120" i="9"/>
  <c r="C120" i="9"/>
  <c r="AI119" i="9"/>
  <c r="Z119" i="9"/>
  <c r="Q119" i="9"/>
  <c r="H119" i="9"/>
  <c r="D119" i="9"/>
  <c r="C119" i="9"/>
  <c r="AI118" i="9"/>
  <c r="Z118" i="9"/>
  <c r="Q118" i="9"/>
  <c r="H118" i="9"/>
  <c r="D118" i="9"/>
  <c r="C118" i="9"/>
  <c r="AI117" i="9"/>
  <c r="Z117" i="9"/>
  <c r="Q117" i="9"/>
  <c r="H117" i="9"/>
  <c r="D117" i="9"/>
  <c r="C117" i="9"/>
  <c r="AI116" i="9"/>
  <c r="Z116" i="9"/>
  <c r="Q116" i="9"/>
  <c r="H116" i="9"/>
  <c r="D116" i="9"/>
  <c r="C116" i="9"/>
  <c r="AI115" i="9"/>
  <c r="Z115" i="9"/>
  <c r="Q115" i="9"/>
  <c r="H115" i="9"/>
  <c r="D115" i="9"/>
  <c r="C115" i="9"/>
  <c r="AI114" i="9"/>
  <c r="Z114" i="9"/>
  <c r="Q114" i="9"/>
  <c r="H114" i="9"/>
  <c r="D114" i="9"/>
  <c r="C114" i="9"/>
  <c r="AI113" i="9"/>
  <c r="Z113" i="9"/>
  <c r="Q113" i="9"/>
  <c r="H113" i="9"/>
  <c r="D113" i="9"/>
  <c r="C113" i="9"/>
  <c r="AI112" i="9"/>
  <c r="Z112" i="9"/>
  <c r="Q112" i="9"/>
  <c r="H112" i="9"/>
  <c r="D112" i="9"/>
  <c r="C112" i="9"/>
  <c r="AI111" i="9"/>
  <c r="Z111" i="9"/>
  <c r="Q111" i="9"/>
  <c r="H111" i="9"/>
  <c r="D111" i="9"/>
  <c r="C111" i="9"/>
  <c r="AI110" i="9"/>
  <c r="Z110" i="9"/>
  <c r="Q110" i="9"/>
  <c r="H110" i="9"/>
  <c r="D110" i="9"/>
  <c r="C110" i="9"/>
  <c r="AI109" i="9"/>
  <c r="Z109" i="9"/>
  <c r="Q109" i="9"/>
  <c r="H109" i="9"/>
  <c r="D109" i="9"/>
  <c r="C109" i="9"/>
  <c r="AI108" i="9"/>
  <c r="Z108" i="9"/>
  <c r="Q108" i="9"/>
  <c r="H108" i="9"/>
  <c r="D108" i="9"/>
  <c r="C108" i="9"/>
  <c r="AI107" i="9"/>
  <c r="Z107" i="9"/>
  <c r="Q107" i="9"/>
  <c r="H107" i="9"/>
  <c r="D107" i="9"/>
  <c r="C107" i="9"/>
  <c r="AI106" i="9"/>
  <c r="Z106" i="9"/>
  <c r="Q106" i="9"/>
  <c r="H106" i="9"/>
  <c r="D106" i="9"/>
  <c r="C106" i="9"/>
  <c r="AI105" i="9"/>
  <c r="Z105" i="9"/>
  <c r="Q105" i="9"/>
  <c r="H105" i="9"/>
  <c r="D105" i="9"/>
  <c r="C105" i="9"/>
  <c r="AI104" i="9"/>
  <c r="AE104" i="9"/>
  <c r="AQ104" i="9" s="1"/>
  <c r="Z104" i="9"/>
  <c r="V104" i="9"/>
  <c r="Q104" i="9"/>
  <c r="M104" i="9"/>
  <c r="U104" i="9" s="1"/>
  <c r="H104" i="9"/>
  <c r="I104" i="9" s="1"/>
  <c r="AI103" i="9"/>
  <c r="AE103" i="9"/>
  <c r="Z103" i="9"/>
  <c r="V103" i="9"/>
  <c r="Q103" i="9"/>
  <c r="M103" i="9"/>
  <c r="AI102" i="9"/>
  <c r="AE102" i="9"/>
  <c r="Z102" i="9"/>
  <c r="V102" i="9"/>
  <c r="Q102" i="9"/>
  <c r="M102" i="9"/>
  <c r="AI101" i="9"/>
  <c r="Z101" i="9"/>
  <c r="Q101" i="9"/>
  <c r="H101" i="9"/>
  <c r="D101" i="9"/>
  <c r="C101" i="9"/>
  <c r="AI100" i="9"/>
  <c r="Z100" i="9"/>
  <c r="Q100" i="9"/>
  <c r="H100" i="9"/>
  <c r="D100" i="9"/>
  <c r="C100" i="9"/>
  <c r="AI99" i="9"/>
  <c r="Z99" i="9"/>
  <c r="Q99" i="9"/>
  <c r="H99" i="9"/>
  <c r="D99" i="9"/>
  <c r="C99" i="9"/>
  <c r="AI98" i="9"/>
  <c r="Z98" i="9"/>
  <c r="Q98" i="9"/>
  <c r="H98" i="9"/>
  <c r="D98" i="9"/>
  <c r="C98" i="9"/>
  <c r="AI97" i="9"/>
  <c r="Z97" i="9"/>
  <c r="Q97" i="9"/>
  <c r="H97" i="9"/>
  <c r="D97" i="9"/>
  <c r="C97" i="9"/>
  <c r="AI96" i="9"/>
  <c r="Z96" i="9"/>
  <c r="Q96" i="9"/>
  <c r="H96" i="9"/>
  <c r="D96" i="9"/>
  <c r="C96" i="9"/>
  <c r="AI95" i="9"/>
  <c r="Z95" i="9"/>
  <c r="Q95" i="9"/>
  <c r="H95" i="9"/>
  <c r="D95" i="9"/>
  <c r="C95" i="9"/>
  <c r="AI94" i="9"/>
  <c r="Z94" i="9"/>
  <c r="Q94" i="9"/>
  <c r="H94" i="9"/>
  <c r="D94" i="9"/>
  <c r="C94" i="9"/>
  <c r="AI93" i="9"/>
  <c r="Z93" i="9"/>
  <c r="Q93" i="9"/>
  <c r="H93" i="9"/>
  <c r="D93" i="9"/>
  <c r="C93" i="9"/>
  <c r="AI92" i="9"/>
  <c r="Z92" i="9"/>
  <c r="Q92" i="9"/>
  <c r="H92" i="9"/>
  <c r="D92" i="9"/>
  <c r="C92" i="9"/>
  <c r="AI91" i="9"/>
  <c r="Z91" i="9"/>
  <c r="Q91" i="9"/>
  <c r="H91" i="9"/>
  <c r="D91" i="9"/>
  <c r="C91" i="9"/>
  <c r="AI90" i="9"/>
  <c r="Z90" i="9"/>
  <c r="Q90" i="9"/>
  <c r="H90" i="9"/>
  <c r="D90" i="9"/>
  <c r="C90" i="9"/>
  <c r="AI89" i="9"/>
  <c r="Z89" i="9"/>
  <c r="Q89" i="9"/>
  <c r="H89" i="9"/>
  <c r="D89" i="9"/>
  <c r="C89" i="9"/>
  <c r="AI88" i="9"/>
  <c r="Z88" i="9"/>
  <c r="Q88" i="9"/>
  <c r="H88" i="9"/>
  <c r="D88" i="9"/>
  <c r="C88" i="9"/>
  <c r="AI87" i="9"/>
  <c r="Z87" i="9"/>
  <c r="Q87" i="9"/>
  <c r="H87" i="9"/>
  <c r="D87" i="9"/>
  <c r="C87" i="9"/>
  <c r="AI86" i="9"/>
  <c r="Z86" i="9"/>
  <c r="Q86" i="9"/>
  <c r="H86" i="9"/>
  <c r="D86" i="9"/>
  <c r="C86" i="9"/>
  <c r="AI85" i="9"/>
  <c r="Z85" i="9"/>
  <c r="Q85" i="9"/>
  <c r="H85" i="9"/>
  <c r="D85" i="9"/>
  <c r="C85" i="9"/>
  <c r="AI84" i="9"/>
  <c r="Z84" i="9"/>
  <c r="Q84" i="9"/>
  <c r="H84" i="9"/>
  <c r="D84" i="9"/>
  <c r="C84" i="9"/>
  <c r="AI83" i="9"/>
  <c r="Z83" i="9"/>
  <c r="Q83" i="9"/>
  <c r="H83" i="9"/>
  <c r="D83" i="9"/>
  <c r="C83" i="9"/>
  <c r="AI82" i="9"/>
  <c r="Z82" i="9"/>
  <c r="Q82" i="9"/>
  <c r="H82" i="9"/>
  <c r="D82" i="9"/>
  <c r="C82" i="9"/>
  <c r="AI81" i="9"/>
  <c r="Z81" i="9"/>
  <c r="Q81" i="9"/>
  <c r="H81" i="9"/>
  <c r="D81" i="9"/>
  <c r="C81" i="9"/>
  <c r="AI80" i="9"/>
  <c r="Z80" i="9"/>
  <c r="Q80" i="9"/>
  <c r="H80" i="9"/>
  <c r="D80" i="9"/>
  <c r="C80" i="9"/>
  <c r="AI79" i="9"/>
  <c r="AE79" i="9"/>
  <c r="AQ79" i="9" s="1"/>
  <c r="Z79" i="9"/>
  <c r="V79" i="9"/>
  <c r="Q79" i="9"/>
  <c r="M79" i="9"/>
  <c r="U79" i="9" s="1"/>
  <c r="H79" i="9"/>
  <c r="I79" i="9" s="1"/>
  <c r="AI78" i="9"/>
  <c r="AE78" i="9"/>
  <c r="Z78" i="9"/>
  <c r="V78" i="9"/>
  <c r="Q78" i="9"/>
  <c r="M78" i="9"/>
  <c r="AI77" i="9"/>
  <c r="AE77" i="9"/>
  <c r="Z77" i="9"/>
  <c r="V77" i="9"/>
  <c r="Q77" i="9"/>
  <c r="M77" i="9"/>
  <c r="AI76" i="9"/>
  <c r="Z76" i="9"/>
  <c r="Q76" i="9"/>
  <c r="H76" i="9"/>
  <c r="D76" i="9"/>
  <c r="C76" i="9"/>
  <c r="AI75" i="9"/>
  <c r="Z75" i="9"/>
  <c r="Q75" i="9"/>
  <c r="H75" i="9"/>
  <c r="D75" i="9"/>
  <c r="C75" i="9"/>
  <c r="AI74" i="9"/>
  <c r="Z74" i="9"/>
  <c r="Q74" i="9"/>
  <c r="H74" i="9"/>
  <c r="D74" i="9"/>
  <c r="C74" i="9"/>
  <c r="AI73" i="9"/>
  <c r="Z73" i="9"/>
  <c r="Q73" i="9"/>
  <c r="H73" i="9"/>
  <c r="D73" i="9"/>
  <c r="C73" i="9"/>
  <c r="AI72" i="9"/>
  <c r="Z72" i="9"/>
  <c r="Q72" i="9"/>
  <c r="H72" i="9"/>
  <c r="D72" i="9"/>
  <c r="C72" i="9"/>
  <c r="AI71" i="9"/>
  <c r="Z71" i="9"/>
  <c r="Q71" i="9"/>
  <c r="H71" i="9"/>
  <c r="D71" i="9"/>
  <c r="C71" i="9"/>
  <c r="AI70" i="9"/>
  <c r="Z70" i="9"/>
  <c r="Q70" i="9"/>
  <c r="H70" i="9"/>
  <c r="D70" i="9"/>
  <c r="C70" i="9"/>
  <c r="AI69" i="9"/>
  <c r="Z69" i="9"/>
  <c r="Q69" i="9"/>
  <c r="H69" i="9"/>
  <c r="D69" i="9"/>
  <c r="C69" i="9"/>
  <c r="AI68" i="9"/>
  <c r="Z68" i="9"/>
  <c r="Q68" i="9"/>
  <c r="H68" i="9"/>
  <c r="D68" i="9"/>
  <c r="C68" i="9"/>
  <c r="AI67" i="9"/>
  <c r="Z67" i="9"/>
  <c r="Q67" i="9"/>
  <c r="H67" i="9"/>
  <c r="D67" i="9"/>
  <c r="C67" i="9"/>
  <c r="AI66" i="9"/>
  <c r="Z66" i="9"/>
  <c r="Q66" i="9"/>
  <c r="H66" i="9"/>
  <c r="D66" i="9"/>
  <c r="C66" i="9"/>
  <c r="AI65" i="9"/>
  <c r="Z65" i="9"/>
  <c r="Q65" i="9"/>
  <c r="H65" i="9"/>
  <c r="D65" i="9"/>
  <c r="C65" i="9"/>
  <c r="AI64" i="9"/>
  <c r="Z64" i="9"/>
  <c r="Q64" i="9"/>
  <c r="H64" i="9"/>
  <c r="D64" i="9"/>
  <c r="C64" i="9"/>
  <c r="AI63" i="9"/>
  <c r="Z63" i="9"/>
  <c r="Q63" i="9"/>
  <c r="H63" i="9"/>
  <c r="D63" i="9"/>
  <c r="C63" i="9"/>
  <c r="AI62" i="9"/>
  <c r="Z62" i="9"/>
  <c r="Q62" i="9"/>
  <c r="H62" i="9"/>
  <c r="D62" i="9"/>
  <c r="C62" i="9"/>
  <c r="AI61" i="9"/>
  <c r="Z61" i="9"/>
  <c r="Q61" i="9"/>
  <c r="H61" i="9"/>
  <c r="D61" i="9"/>
  <c r="C61" i="9"/>
  <c r="AI60" i="9"/>
  <c r="Z60" i="9"/>
  <c r="Q60" i="9"/>
  <c r="H60" i="9"/>
  <c r="D60" i="9"/>
  <c r="C60" i="9"/>
  <c r="AI59" i="9"/>
  <c r="Z59" i="9"/>
  <c r="Q59" i="9"/>
  <c r="H59" i="9"/>
  <c r="D59" i="9"/>
  <c r="C59" i="9"/>
  <c r="AI58" i="9"/>
  <c r="Z58" i="9"/>
  <c r="Q58" i="9"/>
  <c r="H58" i="9"/>
  <c r="D58" i="9"/>
  <c r="C58" i="9"/>
  <c r="AI57" i="9"/>
  <c r="Z57" i="9"/>
  <c r="Q57" i="9"/>
  <c r="H57" i="9"/>
  <c r="D57" i="9"/>
  <c r="C57" i="9"/>
  <c r="AI56" i="9"/>
  <c r="Z56" i="9"/>
  <c r="Q56" i="9"/>
  <c r="H56" i="9"/>
  <c r="D56" i="9"/>
  <c r="C56" i="9"/>
  <c r="AI55" i="9"/>
  <c r="Z55" i="9"/>
  <c r="Q55" i="9"/>
  <c r="H55" i="9"/>
  <c r="D55" i="9"/>
  <c r="C55" i="9"/>
  <c r="AI54" i="9"/>
  <c r="AE54" i="9"/>
  <c r="AQ54" i="9" s="1"/>
  <c r="Z54" i="9"/>
  <c r="V54" i="9"/>
  <c r="Q54" i="9"/>
  <c r="M54" i="9"/>
  <c r="U54" i="9" s="1"/>
  <c r="AI53" i="9"/>
  <c r="AE53" i="9"/>
  <c r="Z53" i="9"/>
  <c r="V53" i="9"/>
  <c r="Q53" i="9"/>
  <c r="M53" i="9"/>
  <c r="AI52" i="9"/>
  <c r="AE52" i="9"/>
  <c r="Z52" i="9"/>
  <c r="V52" i="9"/>
  <c r="Q52" i="9"/>
  <c r="M52" i="9"/>
  <c r="AI51" i="9"/>
  <c r="Z51" i="9"/>
  <c r="Q51" i="9"/>
  <c r="H51" i="9"/>
  <c r="D51" i="9"/>
  <c r="C51" i="9"/>
  <c r="AI50" i="9"/>
  <c r="Z50" i="9"/>
  <c r="Q50" i="9"/>
  <c r="H50" i="9"/>
  <c r="D50" i="9"/>
  <c r="C50" i="9"/>
  <c r="AI49" i="9"/>
  <c r="Z49" i="9"/>
  <c r="Q49" i="9"/>
  <c r="H49" i="9"/>
  <c r="D49" i="9"/>
  <c r="C49" i="9"/>
  <c r="AI48" i="9"/>
  <c r="Z48" i="9"/>
  <c r="Q48" i="9"/>
  <c r="H48" i="9"/>
  <c r="D48" i="9"/>
  <c r="C48" i="9"/>
  <c r="AI47" i="9"/>
  <c r="Z47" i="9"/>
  <c r="Q47" i="9"/>
  <c r="H47" i="9"/>
  <c r="D47" i="9"/>
  <c r="C47" i="9"/>
  <c r="AI46" i="9"/>
  <c r="Z46" i="9"/>
  <c r="Q46" i="9"/>
  <c r="H46" i="9"/>
  <c r="D46" i="9"/>
  <c r="C46" i="9"/>
  <c r="AI45" i="9"/>
  <c r="Z45" i="9"/>
  <c r="Q45" i="9"/>
  <c r="H45" i="9"/>
  <c r="D45" i="9"/>
  <c r="C45" i="9"/>
  <c r="AI44" i="9"/>
  <c r="Z44" i="9"/>
  <c r="Q44" i="9"/>
  <c r="H44" i="9"/>
  <c r="D44" i="9"/>
  <c r="C44" i="9"/>
  <c r="AI43" i="9"/>
  <c r="Z43" i="9"/>
  <c r="Q43" i="9"/>
  <c r="H43" i="9"/>
  <c r="D43" i="9"/>
  <c r="C43" i="9"/>
  <c r="AI42" i="9"/>
  <c r="Z42" i="9"/>
  <c r="Q42" i="9"/>
  <c r="H42" i="9"/>
  <c r="D42" i="9"/>
  <c r="C42" i="9"/>
  <c r="AI41" i="9"/>
  <c r="Z41" i="9"/>
  <c r="Q41" i="9"/>
  <c r="H41" i="9"/>
  <c r="D41" i="9"/>
  <c r="C41" i="9"/>
  <c r="AI40" i="9"/>
  <c r="Z40" i="9"/>
  <c r="Q40" i="9"/>
  <c r="H40" i="9"/>
  <c r="D40" i="9"/>
  <c r="C40" i="9"/>
  <c r="AI39" i="9"/>
  <c r="Z39" i="9"/>
  <c r="Q39" i="9"/>
  <c r="H39" i="9"/>
  <c r="D39" i="9"/>
  <c r="C39" i="9"/>
  <c r="AI38" i="9"/>
  <c r="Z38" i="9"/>
  <c r="Q38" i="9"/>
  <c r="H38" i="9"/>
  <c r="D38" i="9"/>
  <c r="C38" i="9"/>
  <c r="AI37" i="9"/>
  <c r="Z37" i="9"/>
  <c r="Q37" i="9"/>
  <c r="H37" i="9"/>
  <c r="D37" i="9"/>
  <c r="C37" i="9"/>
  <c r="AI36" i="9"/>
  <c r="Z36" i="9"/>
  <c r="Q36" i="9"/>
  <c r="H36" i="9"/>
  <c r="D36" i="9"/>
  <c r="C36" i="9"/>
  <c r="AI35" i="9"/>
  <c r="Z35" i="9"/>
  <c r="Q35" i="9"/>
  <c r="H35" i="9"/>
  <c r="D35" i="9"/>
  <c r="C35" i="9"/>
  <c r="AI34" i="9"/>
  <c r="Z34" i="9"/>
  <c r="Q34" i="9"/>
  <c r="H34" i="9"/>
  <c r="D34" i="9"/>
  <c r="C34" i="9"/>
  <c r="AI33" i="9"/>
  <c r="Z33" i="9"/>
  <c r="Q33" i="9"/>
  <c r="H33" i="9"/>
  <c r="D33" i="9"/>
  <c r="C33" i="9"/>
  <c r="AI32" i="9"/>
  <c r="Z32" i="9"/>
  <c r="Q32" i="9"/>
  <c r="H32" i="9"/>
  <c r="D32" i="9"/>
  <c r="C32" i="9"/>
  <c r="AI31" i="9"/>
  <c r="Z31" i="9"/>
  <c r="Q31" i="9"/>
  <c r="H31" i="9"/>
  <c r="D31" i="9"/>
  <c r="C31" i="9"/>
  <c r="AI30" i="9"/>
  <c r="Z30" i="9"/>
  <c r="Q30" i="9"/>
  <c r="H30" i="9"/>
  <c r="D30" i="9"/>
  <c r="C30" i="9"/>
  <c r="AI29" i="9"/>
  <c r="Z29" i="9"/>
  <c r="Q29" i="9"/>
  <c r="H29" i="9"/>
  <c r="D29" i="9"/>
  <c r="C29" i="9"/>
  <c r="AI28" i="9"/>
  <c r="Z28" i="9"/>
  <c r="Q28" i="9"/>
  <c r="H28" i="9"/>
  <c r="D28" i="9"/>
  <c r="C28" i="9"/>
  <c r="AI27" i="9"/>
  <c r="Z27" i="9"/>
  <c r="Q27" i="9"/>
  <c r="H27" i="9"/>
  <c r="D27" i="9"/>
  <c r="C27" i="9"/>
  <c r="AI26" i="9"/>
  <c r="Z26" i="9"/>
  <c r="Q26" i="9"/>
  <c r="H26" i="9"/>
  <c r="D26" i="9"/>
  <c r="C26" i="9"/>
  <c r="F26" i="9" s="1"/>
  <c r="AI25" i="9"/>
  <c r="Z25" i="9"/>
  <c r="Q25" i="9"/>
  <c r="H25" i="9"/>
  <c r="D25" i="9"/>
  <c r="C25" i="9"/>
  <c r="F25" i="9" s="1"/>
  <c r="AI24" i="9"/>
  <c r="Z24" i="9"/>
  <c r="Q24" i="9"/>
  <c r="H24" i="9"/>
  <c r="D24" i="9"/>
  <c r="C24" i="9"/>
  <c r="F24" i="9" s="1"/>
  <c r="AI23" i="9"/>
  <c r="Z23" i="9"/>
  <c r="Q23" i="9"/>
  <c r="H23" i="9"/>
  <c r="D23" i="9"/>
  <c r="C23" i="9"/>
  <c r="F23" i="9" s="1"/>
  <c r="AI22" i="9"/>
  <c r="Z22" i="9"/>
  <c r="Q22" i="9"/>
  <c r="H22" i="9"/>
  <c r="D22" i="9"/>
  <c r="C22" i="9"/>
  <c r="F22" i="9" s="1"/>
  <c r="AI21" i="9"/>
  <c r="Z21" i="9"/>
  <c r="Q21" i="9"/>
  <c r="H21" i="9"/>
  <c r="D21" i="9"/>
  <c r="C21" i="9"/>
  <c r="F21" i="9" s="1"/>
  <c r="AI20" i="9"/>
  <c r="Z20" i="9"/>
  <c r="Q20" i="9"/>
  <c r="H20" i="9"/>
  <c r="D20" i="9"/>
  <c r="C20" i="9"/>
  <c r="F20" i="9" s="1"/>
  <c r="AI19" i="9"/>
  <c r="Z19" i="9"/>
  <c r="Q19" i="9"/>
  <c r="H19" i="9"/>
  <c r="D19" i="9"/>
  <c r="C19" i="9"/>
  <c r="F19" i="9" s="1"/>
  <c r="AI18" i="9"/>
  <c r="Z18" i="9"/>
  <c r="Q18" i="9"/>
  <c r="H18" i="9"/>
  <c r="D18" i="9"/>
  <c r="C18" i="9"/>
  <c r="F18" i="9" s="1"/>
  <c r="AI17" i="9"/>
  <c r="Z17" i="9"/>
  <c r="Q17" i="9"/>
  <c r="H17" i="9"/>
  <c r="D17" i="9"/>
  <c r="C17" i="9"/>
  <c r="F17" i="9" s="1"/>
  <c r="AI16" i="9"/>
  <c r="Z16" i="9"/>
  <c r="Q16" i="9"/>
  <c r="H16" i="9"/>
  <c r="D16" i="9"/>
  <c r="C16" i="9"/>
  <c r="F16" i="9" s="1"/>
  <c r="AI15" i="9"/>
  <c r="Z15" i="9"/>
  <c r="Q15" i="9"/>
  <c r="H15" i="9"/>
  <c r="D15" i="9"/>
  <c r="C15" i="9"/>
  <c r="F15" i="9" s="1"/>
  <c r="AI14" i="9"/>
  <c r="Z14" i="9"/>
  <c r="Q14" i="9"/>
  <c r="H14" i="9"/>
  <c r="D14" i="9"/>
  <c r="C14" i="9"/>
  <c r="F14" i="9" s="1"/>
  <c r="AI13" i="9"/>
  <c r="Z13" i="9"/>
  <c r="Q13" i="9"/>
  <c r="H13" i="9"/>
  <c r="D13" i="9"/>
  <c r="C13" i="9"/>
  <c r="F13" i="9" s="1"/>
  <c r="AI12" i="9"/>
  <c r="Z12" i="9"/>
  <c r="Q12" i="9"/>
  <c r="H12" i="9"/>
  <c r="D12" i="9"/>
  <c r="C12" i="9"/>
  <c r="F12" i="9" s="1"/>
  <c r="AI11" i="9"/>
  <c r="Z11" i="9"/>
  <c r="Q11" i="9"/>
  <c r="H11" i="9"/>
  <c r="D11" i="9"/>
  <c r="C11" i="9"/>
  <c r="F11" i="9" s="1"/>
  <c r="AI10" i="9"/>
  <c r="Z10" i="9"/>
  <c r="Q10" i="9"/>
  <c r="H10" i="9"/>
  <c r="D10" i="9"/>
  <c r="C10" i="9"/>
  <c r="F10" i="9" s="1"/>
  <c r="AI9" i="9"/>
  <c r="Z9" i="9"/>
  <c r="Q9" i="9"/>
  <c r="H9" i="9"/>
  <c r="D9" i="9"/>
  <c r="C9" i="9"/>
  <c r="F9" i="9" s="1"/>
  <c r="AI8" i="9"/>
  <c r="Z8" i="9"/>
  <c r="Q8" i="9"/>
  <c r="H8" i="9"/>
  <c r="D8" i="9"/>
  <c r="C8" i="9"/>
  <c r="F8" i="9" s="1"/>
  <c r="AI7" i="9"/>
  <c r="Z7" i="9"/>
  <c r="Q7" i="9"/>
  <c r="H7" i="9"/>
  <c r="D7" i="9"/>
  <c r="C7" i="9"/>
  <c r="F7" i="9" s="1"/>
  <c r="AI6" i="9"/>
  <c r="Z6" i="9"/>
  <c r="Q6" i="9"/>
  <c r="H6" i="9"/>
  <c r="D6" i="9"/>
  <c r="C6" i="9"/>
  <c r="F6" i="9" s="1"/>
  <c r="AI5" i="9"/>
  <c r="Z5" i="9"/>
  <c r="Q5" i="9"/>
  <c r="H5" i="9"/>
  <c r="D5" i="9"/>
  <c r="C5" i="9"/>
  <c r="F5" i="9" s="1"/>
  <c r="F80" i="9" l="1"/>
  <c r="F81" i="9"/>
  <c r="F82" i="9"/>
  <c r="F83" i="9"/>
  <c r="F84" i="9"/>
  <c r="F85" i="9"/>
  <c r="F86" i="9"/>
  <c r="F87" i="9"/>
  <c r="F88" i="9"/>
  <c r="F89" i="9"/>
  <c r="F90" i="9"/>
  <c r="F91" i="9"/>
  <c r="F92" i="9"/>
  <c r="F93" i="9"/>
  <c r="F94" i="9"/>
  <c r="F95" i="9"/>
  <c r="F96" i="9"/>
  <c r="F97" i="9"/>
  <c r="F98" i="9"/>
  <c r="F99" i="9"/>
  <c r="F100" i="9"/>
  <c r="F101" i="9"/>
  <c r="F155" i="9"/>
  <c r="F156" i="9"/>
  <c r="F157" i="9"/>
  <c r="F158" i="9"/>
  <c r="F159" i="9"/>
  <c r="F160" i="9"/>
  <c r="F161" i="9"/>
  <c r="F162" i="9"/>
  <c r="F163" i="9"/>
  <c r="F164" i="9"/>
  <c r="F165" i="9"/>
  <c r="F166" i="9"/>
  <c r="F167" i="9"/>
  <c r="F168" i="9"/>
  <c r="F169" i="9"/>
  <c r="F170" i="9"/>
  <c r="F171" i="9"/>
  <c r="F172" i="9"/>
  <c r="F173" i="9"/>
  <c r="F174" i="9"/>
  <c r="F175" i="9"/>
  <c r="F176" i="9"/>
  <c r="F180" i="9"/>
  <c r="F181" i="9"/>
  <c r="F182" i="9"/>
  <c r="F183" i="9"/>
  <c r="F184" i="9"/>
  <c r="F185" i="9"/>
  <c r="F186" i="9"/>
  <c r="F187" i="9"/>
  <c r="F188" i="9"/>
  <c r="F189" i="9"/>
  <c r="F190" i="9"/>
  <c r="F191" i="9"/>
  <c r="F192" i="9"/>
  <c r="F193" i="9"/>
  <c r="F194" i="9"/>
  <c r="F195" i="9"/>
  <c r="F196" i="9"/>
  <c r="F197" i="9"/>
  <c r="F198" i="9"/>
  <c r="F199" i="9"/>
  <c r="F200" i="9"/>
  <c r="F201"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7" i="9"/>
  <c r="F28" i="9"/>
  <c r="F29" i="9"/>
  <c r="F30" i="9"/>
  <c r="F31" i="9"/>
  <c r="F32" i="9"/>
  <c r="F33" i="9"/>
  <c r="F34" i="9"/>
  <c r="F35" i="9"/>
  <c r="F36" i="9"/>
  <c r="F37" i="9"/>
  <c r="F38" i="9"/>
  <c r="F39" i="9"/>
  <c r="F40" i="9"/>
  <c r="F41" i="9"/>
  <c r="F42" i="9"/>
  <c r="F43" i="9"/>
  <c r="F44" i="9"/>
  <c r="F45" i="9"/>
  <c r="F46" i="9"/>
  <c r="F47" i="9"/>
  <c r="F48" i="9"/>
  <c r="F49" i="9"/>
  <c r="F50" i="9"/>
  <c r="F51" i="9"/>
  <c r="F55" i="9"/>
  <c r="F56" i="9"/>
  <c r="F57" i="9"/>
  <c r="F58" i="9"/>
  <c r="F59" i="9"/>
  <c r="F60" i="9"/>
  <c r="F61" i="9"/>
  <c r="F62" i="9"/>
  <c r="F63" i="9"/>
  <c r="F64" i="9"/>
  <c r="F65" i="9"/>
  <c r="F66" i="9"/>
  <c r="F67" i="9"/>
  <c r="F68" i="9"/>
  <c r="F69" i="9"/>
  <c r="F70" i="9"/>
  <c r="F71" i="9"/>
  <c r="F72" i="9"/>
  <c r="F73" i="9"/>
  <c r="F74" i="9"/>
  <c r="F75" i="9"/>
  <c r="F76"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AE5" i="9"/>
  <c r="AQ5" i="9" s="1"/>
  <c r="V5" i="9"/>
  <c r="M5" i="9"/>
  <c r="U5" i="9" s="1"/>
  <c r="I5" i="9"/>
  <c r="AE6" i="9"/>
  <c r="V6" i="9"/>
  <c r="M6" i="9"/>
  <c r="U6" i="9" s="1"/>
  <c r="I6" i="9"/>
  <c r="AE7" i="9"/>
  <c r="V7" i="9"/>
  <c r="M7" i="9"/>
  <c r="U7" i="9" s="1"/>
  <c r="I7" i="9"/>
  <c r="AE8" i="9"/>
  <c r="V8" i="9"/>
  <c r="M8" i="9"/>
  <c r="U8" i="9" s="1"/>
  <c r="I8" i="9"/>
  <c r="AE9" i="9"/>
  <c r="V9" i="9"/>
  <c r="M9" i="9"/>
  <c r="U9" i="9" s="1"/>
  <c r="I9" i="9"/>
  <c r="AE10" i="9"/>
  <c r="V10" i="9"/>
  <c r="M10" i="9"/>
  <c r="U10" i="9" s="1"/>
  <c r="I10" i="9"/>
  <c r="AE11" i="9"/>
  <c r="V11" i="9"/>
  <c r="M11" i="9"/>
  <c r="U11" i="9" s="1"/>
  <c r="I11" i="9"/>
  <c r="AE12" i="9"/>
  <c r="V12" i="9"/>
  <c r="M12" i="9"/>
  <c r="U12" i="9" s="1"/>
  <c r="I12" i="9"/>
  <c r="AE13" i="9"/>
  <c r="V13" i="9"/>
  <c r="M13" i="9"/>
  <c r="U13" i="9" s="1"/>
  <c r="I13" i="9"/>
  <c r="AE14" i="9"/>
  <c r="V14" i="9"/>
  <c r="M14" i="9"/>
  <c r="U14" i="9" s="1"/>
  <c r="I14" i="9"/>
  <c r="AE15" i="9"/>
  <c r="V15" i="9"/>
  <c r="M15" i="9"/>
  <c r="U15" i="9" s="1"/>
  <c r="I15" i="9"/>
  <c r="AE16" i="9"/>
  <c r="V16" i="9"/>
  <c r="M16" i="9"/>
  <c r="U16" i="9" s="1"/>
  <c r="I16" i="9"/>
  <c r="AE17" i="9"/>
  <c r="V17" i="9"/>
  <c r="M17" i="9"/>
  <c r="U17" i="9" s="1"/>
  <c r="I17" i="9"/>
  <c r="AE18" i="9"/>
  <c r="V18" i="9"/>
  <c r="M18" i="9"/>
  <c r="U18" i="9" s="1"/>
  <c r="I18" i="9"/>
  <c r="AE19" i="9"/>
  <c r="V19" i="9"/>
  <c r="M19" i="9"/>
  <c r="U19" i="9" s="1"/>
  <c r="I19" i="9"/>
  <c r="AE20" i="9"/>
  <c r="V20" i="9"/>
  <c r="M20" i="9"/>
  <c r="U20" i="9" s="1"/>
  <c r="I20" i="9"/>
  <c r="AE21" i="9"/>
  <c r="V21" i="9"/>
  <c r="M21" i="9"/>
  <c r="U21" i="9" s="1"/>
  <c r="I21" i="9"/>
  <c r="AE22" i="9"/>
  <c r="V22" i="9"/>
  <c r="M22" i="9"/>
  <c r="U22" i="9" s="1"/>
  <c r="I22" i="9"/>
  <c r="AE23" i="9"/>
  <c r="V23" i="9"/>
  <c r="M23" i="9"/>
  <c r="U23" i="9" s="1"/>
  <c r="I23" i="9"/>
  <c r="AE24" i="9"/>
  <c r="V24" i="9"/>
  <c r="M24" i="9"/>
  <c r="U24" i="9" s="1"/>
  <c r="I24" i="9"/>
  <c r="AE25" i="9"/>
  <c r="V25" i="9"/>
  <c r="M25" i="9"/>
  <c r="U25" i="9" s="1"/>
  <c r="I25" i="9"/>
  <c r="AE26" i="9"/>
  <c r="V26" i="9"/>
  <c r="M26" i="9"/>
  <c r="U26" i="9" s="1"/>
  <c r="I26" i="9"/>
  <c r="AE27" i="9"/>
  <c r="V27" i="9"/>
  <c r="M27" i="9"/>
  <c r="U27" i="9" s="1"/>
  <c r="I27" i="9"/>
  <c r="AE28" i="9"/>
  <c r="V28" i="9"/>
  <c r="M28" i="9"/>
  <c r="U28" i="9" s="1"/>
  <c r="I28" i="9"/>
  <c r="AE29" i="9"/>
  <c r="V29" i="9"/>
  <c r="M29" i="9"/>
  <c r="U29" i="9" s="1"/>
  <c r="I29" i="9"/>
  <c r="AE30" i="9"/>
  <c r="V30" i="9"/>
  <c r="M30" i="9"/>
  <c r="U30" i="9" s="1"/>
  <c r="I30" i="9"/>
  <c r="AE31" i="9"/>
  <c r="V31" i="9"/>
  <c r="M31" i="9"/>
  <c r="U31" i="9" s="1"/>
  <c r="I31" i="9"/>
  <c r="AE32" i="9"/>
  <c r="V32" i="9"/>
  <c r="M32" i="9"/>
  <c r="U32" i="9" s="1"/>
  <c r="I32" i="9"/>
  <c r="AE33" i="9"/>
  <c r="V33" i="9"/>
  <c r="M33" i="9"/>
  <c r="U33" i="9" s="1"/>
  <c r="I33" i="9"/>
  <c r="AE34" i="9"/>
  <c r="V34" i="9"/>
  <c r="M34" i="9"/>
  <c r="U34" i="9" s="1"/>
  <c r="I34" i="9"/>
  <c r="AE35" i="9"/>
  <c r="V35" i="9"/>
  <c r="M35" i="9"/>
  <c r="U35" i="9" s="1"/>
  <c r="I35" i="9"/>
  <c r="AE36" i="9"/>
  <c r="V36" i="9"/>
  <c r="M36" i="9"/>
  <c r="U36" i="9" s="1"/>
  <c r="I36" i="9"/>
  <c r="AE37" i="9"/>
  <c r="V37" i="9"/>
  <c r="M37" i="9"/>
  <c r="U37" i="9" s="1"/>
  <c r="I37" i="9"/>
  <c r="AE38" i="9"/>
  <c r="V38" i="9"/>
  <c r="M38" i="9"/>
  <c r="U38" i="9" s="1"/>
  <c r="I38" i="9"/>
  <c r="AE39" i="9"/>
  <c r="V39" i="9"/>
  <c r="M39" i="9"/>
  <c r="U39" i="9" s="1"/>
  <c r="I39" i="9"/>
  <c r="AE40" i="9"/>
  <c r="V40" i="9"/>
  <c r="M40" i="9"/>
  <c r="U40" i="9" s="1"/>
  <c r="I40" i="9"/>
  <c r="AE41" i="9"/>
  <c r="V41" i="9"/>
  <c r="M41" i="9"/>
  <c r="U41" i="9" s="1"/>
  <c r="I41" i="9"/>
  <c r="AE42" i="9"/>
  <c r="V42" i="9"/>
  <c r="M42" i="9"/>
  <c r="U42" i="9" s="1"/>
  <c r="I42" i="9"/>
  <c r="AE43" i="9"/>
  <c r="V43" i="9"/>
  <c r="M43" i="9"/>
  <c r="U43" i="9" s="1"/>
  <c r="I43" i="9"/>
  <c r="AE44" i="9"/>
  <c r="V44" i="9"/>
  <c r="M44" i="9"/>
  <c r="U44" i="9" s="1"/>
  <c r="I44" i="9"/>
  <c r="AE45" i="9"/>
  <c r="V45" i="9"/>
  <c r="M45" i="9"/>
  <c r="U45" i="9" s="1"/>
  <c r="I45" i="9"/>
  <c r="AE46" i="9"/>
  <c r="V46" i="9"/>
  <c r="M46" i="9"/>
  <c r="U46" i="9" s="1"/>
  <c r="I46" i="9"/>
  <c r="AE47" i="9"/>
  <c r="V47" i="9"/>
  <c r="M47" i="9"/>
  <c r="U47" i="9" s="1"/>
  <c r="I47" i="9"/>
  <c r="AE48" i="9"/>
  <c r="V48" i="9"/>
  <c r="M48" i="9"/>
  <c r="U48" i="9" s="1"/>
  <c r="I48" i="9"/>
  <c r="AE49" i="9"/>
  <c r="V49" i="9"/>
  <c r="M49" i="9"/>
  <c r="U49" i="9" s="1"/>
  <c r="I49" i="9"/>
  <c r="AE50" i="9"/>
  <c r="V50" i="9"/>
  <c r="M50" i="9"/>
  <c r="U50" i="9" s="1"/>
  <c r="I50" i="9"/>
  <c r="AE51" i="9"/>
  <c r="V51" i="9"/>
  <c r="M51" i="9"/>
  <c r="U51" i="9" s="1"/>
  <c r="I51" i="9"/>
  <c r="AE55" i="9"/>
  <c r="V55" i="9"/>
  <c r="M55" i="9"/>
  <c r="U55" i="9" s="1"/>
  <c r="I55" i="9"/>
  <c r="AE56" i="9"/>
  <c r="V56" i="9"/>
  <c r="M56" i="9"/>
  <c r="U56" i="9" s="1"/>
  <c r="I56" i="9"/>
  <c r="AE57" i="9"/>
  <c r="V57" i="9"/>
  <c r="M57" i="9"/>
  <c r="U57" i="9" s="1"/>
  <c r="I57" i="9"/>
  <c r="AE58" i="9"/>
  <c r="V58" i="9"/>
  <c r="M58" i="9"/>
  <c r="U58" i="9" s="1"/>
  <c r="I58" i="9"/>
  <c r="AE59" i="9"/>
  <c r="V59" i="9"/>
  <c r="M59" i="9"/>
  <c r="U59" i="9" s="1"/>
  <c r="I59" i="9"/>
  <c r="AE60" i="9"/>
  <c r="V60" i="9"/>
  <c r="M60" i="9"/>
  <c r="U60" i="9" s="1"/>
  <c r="I60" i="9"/>
  <c r="AE61" i="9"/>
  <c r="V61" i="9"/>
  <c r="M61" i="9"/>
  <c r="U61" i="9" s="1"/>
  <c r="I61" i="9"/>
  <c r="AE62" i="9"/>
  <c r="V62" i="9"/>
  <c r="M62" i="9"/>
  <c r="U62" i="9" s="1"/>
  <c r="I62" i="9"/>
  <c r="AE63" i="9"/>
  <c r="V63" i="9"/>
  <c r="M63" i="9"/>
  <c r="U63" i="9" s="1"/>
  <c r="I63" i="9"/>
  <c r="AE64" i="9"/>
  <c r="V64" i="9"/>
  <c r="M64" i="9"/>
  <c r="U64" i="9" s="1"/>
  <c r="I64" i="9"/>
  <c r="AE65" i="9"/>
  <c r="V65" i="9"/>
  <c r="M65" i="9"/>
  <c r="U65" i="9" s="1"/>
  <c r="I65" i="9"/>
  <c r="AE66" i="9"/>
  <c r="V66" i="9"/>
  <c r="M66" i="9"/>
  <c r="U66" i="9" s="1"/>
  <c r="I66" i="9"/>
  <c r="AE67" i="9"/>
  <c r="V67" i="9"/>
  <c r="M67" i="9"/>
  <c r="U67" i="9" s="1"/>
  <c r="I67" i="9"/>
  <c r="AE68" i="9"/>
  <c r="V68" i="9"/>
  <c r="M68" i="9"/>
  <c r="U68" i="9" s="1"/>
  <c r="I68" i="9"/>
  <c r="AE69" i="9"/>
  <c r="V69" i="9"/>
  <c r="M69" i="9"/>
  <c r="U69" i="9" s="1"/>
  <c r="I69" i="9"/>
  <c r="AE70" i="9"/>
  <c r="V70" i="9"/>
  <c r="M70" i="9"/>
  <c r="U70" i="9" s="1"/>
  <c r="I70" i="9"/>
  <c r="AE71" i="9"/>
  <c r="V71" i="9"/>
  <c r="M71" i="9"/>
  <c r="U71" i="9" s="1"/>
  <c r="I71" i="9"/>
  <c r="AE72" i="9"/>
  <c r="V72" i="9"/>
  <c r="M72" i="9"/>
  <c r="U72" i="9" s="1"/>
  <c r="I72" i="9"/>
  <c r="AE73" i="9"/>
  <c r="V73" i="9"/>
  <c r="M73" i="9"/>
  <c r="U73" i="9" s="1"/>
  <c r="I73" i="9"/>
  <c r="AE74" i="9"/>
  <c r="V74" i="9"/>
  <c r="M74" i="9"/>
  <c r="U74" i="9" s="1"/>
  <c r="I74" i="9"/>
  <c r="AE75" i="9"/>
  <c r="V75" i="9"/>
  <c r="M75" i="9"/>
  <c r="U75" i="9" s="1"/>
  <c r="I75" i="9"/>
  <c r="AE76" i="9"/>
  <c r="V76" i="9"/>
  <c r="M76" i="9"/>
  <c r="U76" i="9" s="1"/>
  <c r="I76" i="9"/>
  <c r="AE80" i="9"/>
  <c r="V80" i="9"/>
  <c r="M80" i="9"/>
  <c r="U80" i="9" s="1"/>
  <c r="I80" i="9"/>
  <c r="AE81" i="9"/>
  <c r="V81" i="9"/>
  <c r="M81" i="9"/>
  <c r="U81" i="9" s="1"/>
  <c r="I81" i="9"/>
  <c r="AE82" i="9"/>
  <c r="V82" i="9"/>
  <c r="M82" i="9"/>
  <c r="U82" i="9" s="1"/>
  <c r="I82" i="9"/>
  <c r="AE83" i="9"/>
  <c r="V83" i="9"/>
  <c r="M83" i="9"/>
  <c r="U83" i="9" s="1"/>
  <c r="I83" i="9"/>
  <c r="AE84" i="9"/>
  <c r="V84" i="9"/>
  <c r="M84" i="9"/>
  <c r="U84" i="9" s="1"/>
  <c r="I84" i="9"/>
  <c r="AE85" i="9"/>
  <c r="V85" i="9"/>
  <c r="M85" i="9"/>
  <c r="U85" i="9" s="1"/>
  <c r="I85" i="9"/>
  <c r="AE86" i="9"/>
  <c r="V86" i="9"/>
  <c r="M86" i="9"/>
  <c r="U86" i="9" s="1"/>
  <c r="I86" i="9"/>
  <c r="AE87" i="9"/>
  <c r="V87" i="9"/>
  <c r="M87" i="9"/>
  <c r="U87" i="9" s="1"/>
  <c r="I87" i="9"/>
  <c r="AE88" i="9"/>
  <c r="V88" i="9"/>
  <c r="M88" i="9"/>
  <c r="U88" i="9" s="1"/>
  <c r="I88" i="9"/>
  <c r="AE89" i="9"/>
  <c r="V89" i="9"/>
  <c r="M89" i="9"/>
  <c r="U89" i="9" s="1"/>
  <c r="I89" i="9"/>
  <c r="AE90" i="9"/>
  <c r="V90" i="9"/>
  <c r="M90" i="9"/>
  <c r="U90" i="9" s="1"/>
  <c r="I90" i="9"/>
  <c r="AE91" i="9"/>
  <c r="V91" i="9"/>
  <c r="M91" i="9"/>
  <c r="U91" i="9" s="1"/>
  <c r="I91" i="9"/>
  <c r="AE92" i="9"/>
  <c r="V92" i="9"/>
  <c r="M92" i="9"/>
  <c r="U92" i="9" s="1"/>
  <c r="I92" i="9"/>
  <c r="AE93" i="9"/>
  <c r="V93" i="9"/>
  <c r="M93" i="9"/>
  <c r="U93" i="9" s="1"/>
  <c r="I93" i="9"/>
  <c r="AE94" i="9"/>
  <c r="V94" i="9"/>
  <c r="M94" i="9"/>
  <c r="U94" i="9" s="1"/>
  <c r="I94" i="9"/>
  <c r="AE95" i="9"/>
  <c r="V95" i="9"/>
  <c r="M95" i="9"/>
  <c r="U95" i="9" s="1"/>
  <c r="I95" i="9"/>
  <c r="AE96" i="9"/>
  <c r="V96" i="9"/>
  <c r="M96" i="9"/>
  <c r="U96" i="9" s="1"/>
  <c r="I96" i="9"/>
  <c r="AE97" i="9"/>
  <c r="V97" i="9"/>
  <c r="M97" i="9"/>
  <c r="U97" i="9" s="1"/>
  <c r="I97" i="9"/>
  <c r="AE98" i="9"/>
  <c r="V98" i="9"/>
  <c r="M98" i="9"/>
  <c r="U98" i="9" s="1"/>
  <c r="I98" i="9"/>
  <c r="AE99" i="9"/>
  <c r="V99" i="9"/>
  <c r="M99" i="9"/>
  <c r="U99" i="9" s="1"/>
  <c r="I99" i="9"/>
  <c r="AE100" i="9"/>
  <c r="V100" i="9"/>
  <c r="M100" i="9"/>
  <c r="U100" i="9" s="1"/>
  <c r="I100" i="9"/>
  <c r="AE101" i="9"/>
  <c r="V101" i="9"/>
  <c r="M101" i="9"/>
  <c r="U101" i="9" s="1"/>
  <c r="I101" i="9"/>
  <c r="AE105" i="9"/>
  <c r="V105" i="9"/>
  <c r="M105" i="9"/>
  <c r="U105" i="9" s="1"/>
  <c r="I105" i="9"/>
  <c r="AE106" i="9"/>
  <c r="V106" i="9"/>
  <c r="M106" i="9"/>
  <c r="U106" i="9" s="1"/>
  <c r="I106" i="9"/>
  <c r="AE107" i="9"/>
  <c r="V107" i="9"/>
  <c r="M107" i="9"/>
  <c r="U107" i="9" s="1"/>
  <c r="I107" i="9"/>
  <c r="AE108" i="9"/>
  <c r="V108" i="9"/>
  <c r="M108" i="9"/>
  <c r="U108" i="9" s="1"/>
  <c r="I108" i="9"/>
  <c r="AE109" i="9"/>
  <c r="V109" i="9"/>
  <c r="M109" i="9"/>
  <c r="U109" i="9" s="1"/>
  <c r="I109" i="9"/>
  <c r="AE110" i="9"/>
  <c r="V110" i="9"/>
  <c r="M110" i="9"/>
  <c r="U110" i="9" s="1"/>
  <c r="I110" i="9"/>
  <c r="AE111" i="9"/>
  <c r="V111" i="9"/>
  <c r="M111" i="9"/>
  <c r="U111" i="9" s="1"/>
  <c r="I111" i="9"/>
  <c r="AE112" i="9"/>
  <c r="V112" i="9"/>
  <c r="M112" i="9"/>
  <c r="U112" i="9" s="1"/>
  <c r="I112" i="9"/>
  <c r="AE113" i="9"/>
  <c r="V113" i="9"/>
  <c r="M113" i="9"/>
  <c r="U113" i="9" s="1"/>
  <c r="I113" i="9"/>
  <c r="AE114" i="9"/>
  <c r="V114" i="9"/>
  <c r="M114" i="9"/>
  <c r="U114" i="9" s="1"/>
  <c r="I114" i="9"/>
  <c r="AE115" i="9"/>
  <c r="V115" i="9"/>
  <c r="M115" i="9"/>
  <c r="U115" i="9" s="1"/>
  <c r="I115" i="9"/>
  <c r="AE116" i="9"/>
  <c r="V116" i="9"/>
  <c r="M116" i="9"/>
  <c r="U116" i="9" s="1"/>
  <c r="I116" i="9"/>
  <c r="AE117" i="9"/>
  <c r="V117" i="9"/>
  <c r="M117" i="9"/>
  <c r="U117" i="9" s="1"/>
  <c r="I117" i="9"/>
  <c r="AE118" i="9"/>
  <c r="V118" i="9"/>
  <c r="M118" i="9"/>
  <c r="U118" i="9" s="1"/>
  <c r="I118" i="9"/>
  <c r="AE119" i="9"/>
  <c r="V119" i="9"/>
  <c r="M119" i="9"/>
  <c r="U119" i="9" s="1"/>
  <c r="I119" i="9"/>
  <c r="AE120" i="9"/>
  <c r="V120" i="9"/>
  <c r="M120" i="9"/>
  <c r="U120" i="9" s="1"/>
  <c r="I120" i="9"/>
  <c r="AE121" i="9"/>
  <c r="V121" i="9"/>
  <c r="M121" i="9"/>
  <c r="U121" i="9" s="1"/>
  <c r="I121" i="9"/>
  <c r="AE122" i="9"/>
  <c r="V122" i="9"/>
  <c r="M122" i="9"/>
  <c r="U122" i="9" s="1"/>
  <c r="I122" i="9"/>
  <c r="AE123" i="9"/>
  <c r="V123" i="9"/>
  <c r="M123" i="9"/>
  <c r="U123" i="9" s="1"/>
  <c r="I123" i="9"/>
  <c r="AE124" i="9"/>
  <c r="V124" i="9"/>
  <c r="M124" i="9"/>
  <c r="U124" i="9" s="1"/>
  <c r="I124" i="9"/>
  <c r="AE125" i="9"/>
  <c r="V125" i="9"/>
  <c r="M125" i="9"/>
  <c r="U125" i="9" s="1"/>
  <c r="I125" i="9"/>
  <c r="AE126" i="9"/>
  <c r="V126" i="9"/>
  <c r="M126" i="9"/>
  <c r="U126" i="9" s="1"/>
  <c r="I126" i="9"/>
  <c r="AE127" i="9"/>
  <c r="V127" i="9"/>
  <c r="M127" i="9"/>
  <c r="U127" i="9" s="1"/>
  <c r="I127" i="9"/>
  <c r="AE128" i="9"/>
  <c r="V128" i="9"/>
  <c r="M128" i="9"/>
  <c r="U128" i="9" s="1"/>
  <c r="I128" i="9"/>
  <c r="AE129" i="9"/>
  <c r="V129" i="9"/>
  <c r="M129" i="9"/>
  <c r="U129" i="9" s="1"/>
  <c r="I129" i="9"/>
  <c r="AE130" i="9"/>
  <c r="V130" i="9"/>
  <c r="M130" i="9"/>
  <c r="U130" i="9" s="1"/>
  <c r="I130" i="9"/>
  <c r="AE131" i="9"/>
  <c r="V131" i="9"/>
  <c r="M131" i="9"/>
  <c r="U131" i="9" s="1"/>
  <c r="I131" i="9"/>
  <c r="AE132" i="9"/>
  <c r="V132" i="9"/>
  <c r="M132" i="9"/>
  <c r="U132" i="9" s="1"/>
  <c r="I132" i="9"/>
  <c r="AE133" i="9"/>
  <c r="V133" i="9"/>
  <c r="M133" i="9"/>
  <c r="U133" i="9" s="1"/>
  <c r="I133" i="9"/>
  <c r="AE134" i="9"/>
  <c r="V134" i="9"/>
  <c r="M134" i="9"/>
  <c r="U134" i="9" s="1"/>
  <c r="I134" i="9"/>
  <c r="AE135" i="9"/>
  <c r="V135" i="9"/>
  <c r="M135" i="9"/>
  <c r="U135" i="9" s="1"/>
  <c r="I135" i="9"/>
  <c r="AE136" i="9"/>
  <c r="V136" i="9"/>
  <c r="M136" i="9"/>
  <c r="U136" i="9" s="1"/>
  <c r="I136" i="9"/>
  <c r="AE137" i="9"/>
  <c r="V137" i="9"/>
  <c r="M137" i="9"/>
  <c r="U137" i="9" s="1"/>
  <c r="I137" i="9"/>
  <c r="AE138" i="9"/>
  <c r="V138" i="9"/>
  <c r="M138" i="9"/>
  <c r="U138" i="9" s="1"/>
  <c r="I138" i="9"/>
  <c r="AE139" i="9"/>
  <c r="V139" i="9"/>
  <c r="M139" i="9"/>
  <c r="U139" i="9" s="1"/>
  <c r="I139" i="9"/>
  <c r="AE140" i="9"/>
  <c r="V140" i="9"/>
  <c r="M140" i="9"/>
  <c r="U140" i="9" s="1"/>
  <c r="I140" i="9"/>
  <c r="AE141" i="9"/>
  <c r="V141" i="9"/>
  <c r="M141" i="9"/>
  <c r="U141" i="9" s="1"/>
  <c r="I141" i="9"/>
  <c r="AE142" i="9"/>
  <c r="V142" i="9"/>
  <c r="M142" i="9"/>
  <c r="U142" i="9" s="1"/>
  <c r="I142" i="9"/>
  <c r="AE143" i="9"/>
  <c r="V143" i="9"/>
  <c r="M143" i="9"/>
  <c r="U143" i="9" s="1"/>
  <c r="I143" i="9"/>
  <c r="AE144" i="9"/>
  <c r="V144" i="9"/>
  <c r="M144" i="9"/>
  <c r="U144" i="9" s="1"/>
  <c r="I144" i="9"/>
  <c r="AE145" i="9"/>
  <c r="V145" i="9"/>
  <c r="M145" i="9"/>
  <c r="U145" i="9" s="1"/>
  <c r="I145" i="9"/>
  <c r="AE146" i="9"/>
  <c r="V146" i="9"/>
  <c r="M146" i="9"/>
  <c r="U146" i="9" s="1"/>
  <c r="I146" i="9"/>
  <c r="AE147" i="9"/>
  <c r="V147" i="9"/>
  <c r="M147" i="9"/>
  <c r="U147" i="9" s="1"/>
  <c r="I147" i="9"/>
  <c r="AE148" i="9"/>
  <c r="V148" i="9"/>
  <c r="M148" i="9"/>
  <c r="U148" i="9" s="1"/>
  <c r="I148" i="9"/>
  <c r="AE149" i="9"/>
  <c r="V149" i="9"/>
  <c r="M149" i="9"/>
  <c r="U149" i="9" s="1"/>
  <c r="I149" i="9"/>
  <c r="AE150" i="9"/>
  <c r="V150" i="9"/>
  <c r="M150" i="9"/>
  <c r="U150" i="9" s="1"/>
  <c r="I150" i="9"/>
  <c r="AE151" i="9"/>
  <c r="V151" i="9"/>
  <c r="M151" i="9"/>
  <c r="U151" i="9" s="1"/>
  <c r="I151" i="9"/>
  <c r="AE155" i="9"/>
  <c r="V155" i="9"/>
  <c r="M155" i="9"/>
  <c r="U155" i="9" s="1"/>
  <c r="I155" i="9"/>
  <c r="AE156" i="9"/>
  <c r="V156" i="9"/>
  <c r="M156" i="9"/>
  <c r="U156" i="9" s="1"/>
  <c r="I156" i="9"/>
  <c r="AE157" i="9"/>
  <c r="V157" i="9"/>
  <c r="M157" i="9"/>
  <c r="U157" i="9" s="1"/>
  <c r="I157" i="9"/>
  <c r="AE158" i="9"/>
  <c r="V158" i="9"/>
  <c r="M158" i="9"/>
  <c r="U158" i="9" s="1"/>
  <c r="I158" i="9"/>
  <c r="AE159" i="9"/>
  <c r="V159" i="9"/>
  <c r="M159" i="9"/>
  <c r="U159" i="9" s="1"/>
  <c r="I159" i="9"/>
  <c r="AE160" i="9"/>
  <c r="V160" i="9"/>
  <c r="M160" i="9"/>
  <c r="U160" i="9" s="1"/>
  <c r="I160" i="9"/>
  <c r="AE161" i="9"/>
  <c r="V161" i="9"/>
  <c r="M161" i="9"/>
  <c r="U161" i="9" s="1"/>
  <c r="I161" i="9"/>
  <c r="AE162" i="9"/>
  <c r="V162" i="9"/>
  <c r="M162" i="9"/>
  <c r="U162" i="9" s="1"/>
  <c r="I162" i="9"/>
  <c r="AE163" i="9"/>
  <c r="V163" i="9"/>
  <c r="M163" i="9"/>
  <c r="U163" i="9" s="1"/>
  <c r="I163" i="9"/>
  <c r="AE164" i="9"/>
  <c r="V164" i="9"/>
  <c r="M164" i="9"/>
  <c r="U164" i="9" s="1"/>
  <c r="I164" i="9"/>
  <c r="AE165" i="9"/>
  <c r="V165" i="9"/>
  <c r="M165" i="9"/>
  <c r="U165" i="9" s="1"/>
  <c r="I165" i="9"/>
  <c r="AE166" i="9"/>
  <c r="V166" i="9"/>
  <c r="M166" i="9"/>
  <c r="U166" i="9" s="1"/>
  <c r="I166" i="9"/>
  <c r="AE167" i="9"/>
  <c r="V167" i="9"/>
  <c r="M167" i="9"/>
  <c r="U167" i="9" s="1"/>
  <c r="I167" i="9"/>
  <c r="AE168" i="9"/>
  <c r="V168" i="9"/>
  <c r="M168" i="9"/>
  <c r="U168" i="9" s="1"/>
  <c r="I168" i="9"/>
  <c r="AE169" i="9"/>
  <c r="V169" i="9"/>
  <c r="M169" i="9"/>
  <c r="U169" i="9" s="1"/>
  <c r="I169" i="9"/>
  <c r="AE170" i="9"/>
  <c r="V170" i="9"/>
  <c r="M170" i="9"/>
  <c r="U170" i="9" s="1"/>
  <c r="I170" i="9"/>
  <c r="AE171" i="9"/>
  <c r="V171" i="9"/>
  <c r="M171" i="9"/>
  <c r="U171" i="9" s="1"/>
  <c r="I171" i="9"/>
  <c r="AE172" i="9"/>
  <c r="V172" i="9"/>
  <c r="M172" i="9"/>
  <c r="U172" i="9" s="1"/>
  <c r="I172" i="9"/>
  <c r="AE173" i="9"/>
  <c r="V173" i="9"/>
  <c r="M173" i="9"/>
  <c r="U173" i="9" s="1"/>
  <c r="I173" i="9"/>
  <c r="AE174" i="9"/>
  <c r="V174" i="9"/>
  <c r="M174" i="9"/>
  <c r="U174" i="9" s="1"/>
  <c r="I174" i="9"/>
  <c r="AE175" i="9"/>
  <c r="V175" i="9"/>
  <c r="M175" i="9"/>
  <c r="U175" i="9" s="1"/>
  <c r="I175" i="9"/>
  <c r="AE176" i="9"/>
  <c r="V176" i="9"/>
  <c r="M176" i="9"/>
  <c r="U176" i="9" s="1"/>
  <c r="I176" i="9"/>
  <c r="AE180" i="9"/>
  <c r="V180" i="9"/>
  <c r="M180" i="9"/>
  <c r="U180" i="9" s="1"/>
  <c r="I180" i="9"/>
  <c r="AE181" i="9"/>
  <c r="V181" i="9"/>
  <c r="M181" i="9"/>
  <c r="U181" i="9" s="1"/>
  <c r="I181" i="9"/>
  <c r="AD54" i="9"/>
  <c r="AM54" i="9"/>
  <c r="N79" i="9"/>
  <c r="O79" i="9"/>
  <c r="P79" i="9" s="1"/>
  <c r="R79" i="9"/>
  <c r="W79" i="9"/>
  <c r="X79" i="9"/>
  <c r="Y79" i="9" s="1"/>
  <c r="AA79" i="9"/>
  <c r="AD79" i="9"/>
  <c r="AG79" i="9"/>
  <c r="AH79" i="9" s="1"/>
  <c r="AJ79" i="9"/>
  <c r="AM79" i="9"/>
  <c r="N104" i="9"/>
  <c r="O104" i="9"/>
  <c r="R104" i="9"/>
  <c r="W104" i="9"/>
  <c r="X104" i="9"/>
  <c r="Y104" i="9" s="1"/>
  <c r="AA104" i="9"/>
  <c r="AD104" i="9"/>
  <c r="AF104" i="9"/>
  <c r="AG104" i="9"/>
  <c r="AH104" i="9" s="1"/>
  <c r="AJ104" i="9"/>
  <c r="AM104" i="9"/>
  <c r="AE182" i="9"/>
  <c r="V182" i="9"/>
  <c r="M182" i="9"/>
  <c r="U182" i="9" s="1"/>
  <c r="I182" i="9"/>
  <c r="AE183" i="9"/>
  <c r="V183" i="9"/>
  <c r="M183" i="9"/>
  <c r="U183" i="9" s="1"/>
  <c r="I183" i="9"/>
  <c r="AE184" i="9"/>
  <c r="V184" i="9"/>
  <c r="M184" i="9"/>
  <c r="U184" i="9" s="1"/>
  <c r="I184" i="9"/>
  <c r="AE185" i="9"/>
  <c r="V185" i="9"/>
  <c r="M185" i="9"/>
  <c r="U185" i="9" s="1"/>
  <c r="I185" i="9"/>
  <c r="AE186" i="9"/>
  <c r="V186" i="9"/>
  <c r="M186" i="9"/>
  <c r="U186" i="9" s="1"/>
  <c r="I186" i="9"/>
  <c r="AE187" i="9"/>
  <c r="V187" i="9"/>
  <c r="M187" i="9"/>
  <c r="U187" i="9" s="1"/>
  <c r="I187" i="9"/>
  <c r="AE188" i="9"/>
  <c r="V188" i="9"/>
  <c r="M188" i="9"/>
  <c r="U188" i="9" s="1"/>
  <c r="I188" i="9"/>
  <c r="AE189" i="9"/>
  <c r="V189" i="9"/>
  <c r="M189" i="9"/>
  <c r="U189" i="9" s="1"/>
  <c r="I189" i="9"/>
  <c r="AE190" i="9"/>
  <c r="V190" i="9"/>
  <c r="M190" i="9"/>
  <c r="U190" i="9" s="1"/>
  <c r="I190" i="9"/>
  <c r="AE191" i="9"/>
  <c r="V191" i="9"/>
  <c r="M191" i="9"/>
  <c r="U191" i="9" s="1"/>
  <c r="I191" i="9"/>
  <c r="AE192" i="9"/>
  <c r="V192" i="9"/>
  <c r="M192" i="9"/>
  <c r="U192" i="9" s="1"/>
  <c r="I192" i="9"/>
  <c r="AE193" i="9"/>
  <c r="V193" i="9"/>
  <c r="M193" i="9"/>
  <c r="U193" i="9" s="1"/>
  <c r="I193" i="9"/>
  <c r="AE194" i="9"/>
  <c r="V194" i="9"/>
  <c r="M194" i="9"/>
  <c r="U194" i="9" s="1"/>
  <c r="I194" i="9"/>
  <c r="AE195" i="9"/>
  <c r="V195" i="9"/>
  <c r="M195" i="9"/>
  <c r="U195" i="9" s="1"/>
  <c r="I195" i="9"/>
  <c r="AE196" i="9"/>
  <c r="V196" i="9"/>
  <c r="M196" i="9"/>
  <c r="U196" i="9" s="1"/>
  <c r="I196" i="9"/>
  <c r="AE197" i="9"/>
  <c r="V197" i="9"/>
  <c r="M197" i="9"/>
  <c r="U197" i="9" s="1"/>
  <c r="I197" i="9"/>
  <c r="AE198" i="9"/>
  <c r="V198" i="9"/>
  <c r="M198" i="9"/>
  <c r="U198" i="9" s="1"/>
  <c r="I198" i="9"/>
  <c r="AE199" i="9"/>
  <c r="V199" i="9"/>
  <c r="M199" i="9"/>
  <c r="U199" i="9" s="1"/>
  <c r="I199" i="9"/>
  <c r="AE200" i="9"/>
  <c r="V200" i="9"/>
  <c r="M200" i="9"/>
  <c r="U200" i="9" s="1"/>
  <c r="I200" i="9"/>
  <c r="AE201" i="9"/>
  <c r="V201" i="9"/>
  <c r="M201" i="9"/>
  <c r="U201" i="9" s="1"/>
  <c r="I201" i="9"/>
  <c r="AE205" i="9"/>
  <c r="V205" i="9"/>
  <c r="M205" i="9"/>
  <c r="U205" i="9" s="1"/>
  <c r="I205" i="9"/>
  <c r="AE206" i="9"/>
  <c r="V206" i="9"/>
  <c r="M206" i="9"/>
  <c r="U206" i="9" s="1"/>
  <c r="I206" i="9"/>
  <c r="AE207" i="9"/>
  <c r="V207" i="9"/>
  <c r="M207" i="9"/>
  <c r="U207" i="9" s="1"/>
  <c r="I207" i="9"/>
  <c r="AE208" i="9"/>
  <c r="V208" i="9"/>
  <c r="M208" i="9"/>
  <c r="U208" i="9" s="1"/>
  <c r="I208" i="9"/>
  <c r="AE209" i="9"/>
  <c r="V209" i="9"/>
  <c r="M209" i="9"/>
  <c r="U209" i="9" s="1"/>
  <c r="I209" i="9"/>
  <c r="AE210" i="9"/>
  <c r="V210" i="9"/>
  <c r="M210" i="9"/>
  <c r="U210" i="9" s="1"/>
  <c r="I210" i="9"/>
  <c r="AD177" i="9"/>
  <c r="AD178" i="9"/>
  <c r="AD179" i="9"/>
  <c r="AE211" i="9"/>
  <c r="V211" i="9"/>
  <c r="M211" i="9"/>
  <c r="U211" i="9" s="1"/>
  <c r="I211" i="9"/>
  <c r="AE212" i="9"/>
  <c r="V212" i="9"/>
  <c r="M212" i="9"/>
  <c r="U212" i="9" s="1"/>
  <c r="I212" i="9"/>
  <c r="AE213" i="9"/>
  <c r="V213" i="9"/>
  <c r="M213" i="9"/>
  <c r="U213" i="9" s="1"/>
  <c r="I213" i="9"/>
  <c r="AE214" i="9"/>
  <c r="V214" i="9"/>
  <c r="M214" i="9"/>
  <c r="U214" i="9" s="1"/>
  <c r="I214" i="9"/>
  <c r="AE215" i="9"/>
  <c r="V215" i="9"/>
  <c r="M215" i="9"/>
  <c r="U215" i="9" s="1"/>
  <c r="I215" i="9"/>
  <c r="AE216" i="9"/>
  <c r="V216" i="9"/>
  <c r="M216" i="9"/>
  <c r="U216" i="9" s="1"/>
  <c r="I216" i="9"/>
  <c r="AE217" i="9"/>
  <c r="V217" i="9"/>
  <c r="M217" i="9"/>
  <c r="U217" i="9" s="1"/>
  <c r="I217" i="9"/>
  <c r="AE218" i="9"/>
  <c r="V218" i="9"/>
  <c r="M218" i="9"/>
  <c r="U218" i="9" s="1"/>
  <c r="I218" i="9"/>
  <c r="AE219" i="9"/>
  <c r="V219" i="9"/>
  <c r="M219" i="9"/>
  <c r="U219" i="9" s="1"/>
  <c r="I219" i="9"/>
  <c r="AE220" i="9"/>
  <c r="V220" i="9"/>
  <c r="M220" i="9"/>
  <c r="U220" i="9" s="1"/>
  <c r="I220" i="9"/>
  <c r="AE221" i="9"/>
  <c r="V221" i="9"/>
  <c r="M221" i="9"/>
  <c r="U221" i="9" s="1"/>
  <c r="I221" i="9"/>
  <c r="AE222" i="9"/>
  <c r="V222" i="9"/>
  <c r="M222" i="9"/>
  <c r="U222" i="9" s="1"/>
  <c r="I222" i="9"/>
  <c r="AE223" i="9"/>
  <c r="V223" i="9"/>
  <c r="M223" i="9"/>
  <c r="U223" i="9" s="1"/>
  <c r="I223" i="9"/>
  <c r="AE224" i="9"/>
  <c r="V224" i="9"/>
  <c r="M224" i="9"/>
  <c r="U224" i="9" s="1"/>
  <c r="I224" i="9"/>
  <c r="AD202" i="9"/>
  <c r="AD203" i="9"/>
  <c r="AD204" i="9"/>
  <c r="AE225" i="9"/>
  <c r="V225" i="9"/>
  <c r="M225" i="9"/>
  <c r="U225" i="9" s="1"/>
  <c r="I225" i="9"/>
  <c r="AE226" i="9"/>
  <c r="V226" i="9"/>
  <c r="M226" i="9"/>
  <c r="U226" i="9" s="1"/>
  <c r="I226" i="9"/>
  <c r="AE227" i="9"/>
  <c r="V227" i="9"/>
  <c r="M227" i="9"/>
  <c r="U227" i="9" s="1"/>
  <c r="I227" i="9"/>
  <c r="AE228" i="9"/>
  <c r="V228" i="9"/>
  <c r="M228" i="9"/>
  <c r="U228" i="9" s="1"/>
  <c r="I228" i="9"/>
  <c r="AE229" i="9"/>
  <c r="V229" i="9"/>
  <c r="M229" i="9"/>
  <c r="U229" i="9" s="1"/>
  <c r="I229" i="9"/>
  <c r="AR2" i="5"/>
  <c r="AQ2" i="5"/>
  <c r="P104" i="9" l="1"/>
  <c r="AM5" i="9"/>
  <c r="U230" i="9"/>
  <c r="R229" i="9"/>
  <c r="O229" i="9"/>
  <c r="N229" i="9"/>
  <c r="AD229" i="9"/>
  <c r="AA229" i="9"/>
  <c r="X229" i="9"/>
  <c r="W229" i="9"/>
  <c r="AQ229" i="9"/>
  <c r="AM229" i="9"/>
  <c r="AJ229" i="9"/>
  <c r="AG229" i="9"/>
  <c r="AF229" i="9"/>
  <c r="R228" i="9"/>
  <c r="O228" i="9"/>
  <c r="N228" i="9"/>
  <c r="AD228" i="9"/>
  <c r="AA228" i="9"/>
  <c r="X228" i="9"/>
  <c r="W228" i="9"/>
  <c r="AQ228" i="9"/>
  <c r="AM228" i="9"/>
  <c r="AJ228" i="9"/>
  <c r="AG228" i="9"/>
  <c r="AF228" i="9"/>
  <c r="R227" i="9"/>
  <c r="O227" i="9"/>
  <c r="N227" i="9"/>
  <c r="AD227" i="9"/>
  <c r="AA227" i="9"/>
  <c r="X227" i="9"/>
  <c r="W227" i="9"/>
  <c r="AQ227" i="9"/>
  <c r="AM227" i="9"/>
  <c r="AJ227" i="9"/>
  <c r="AG227" i="9"/>
  <c r="AF227" i="9"/>
  <c r="R226" i="9"/>
  <c r="O226" i="9"/>
  <c r="N226" i="9"/>
  <c r="AD226" i="9"/>
  <c r="AA226" i="9"/>
  <c r="X226" i="9"/>
  <c r="W226" i="9"/>
  <c r="AQ226" i="9"/>
  <c r="AM226" i="9"/>
  <c r="AJ226" i="9"/>
  <c r="AG226" i="9"/>
  <c r="AF226" i="9"/>
  <c r="R225" i="9"/>
  <c r="O225" i="9"/>
  <c r="N225" i="9"/>
  <c r="AD225" i="9"/>
  <c r="AA225" i="9"/>
  <c r="X225" i="9"/>
  <c r="W225" i="9"/>
  <c r="AQ225" i="9"/>
  <c r="AM225" i="9"/>
  <c r="AJ225" i="9"/>
  <c r="AG225" i="9"/>
  <c r="AF225" i="9"/>
  <c r="R224" i="9"/>
  <c r="O224" i="9"/>
  <c r="N224" i="9"/>
  <c r="AD224" i="9"/>
  <c r="AA224" i="9"/>
  <c r="X224" i="9"/>
  <c r="W224" i="9"/>
  <c r="AQ224" i="9"/>
  <c r="AM224" i="9"/>
  <c r="AJ224" i="9"/>
  <c r="AG224" i="9"/>
  <c r="AF224" i="9"/>
  <c r="R223" i="9"/>
  <c r="O223" i="9"/>
  <c r="N223" i="9"/>
  <c r="AD223" i="9"/>
  <c r="AA223" i="9"/>
  <c r="X223" i="9"/>
  <c r="W223" i="9"/>
  <c r="AQ223" i="9"/>
  <c r="AM223" i="9"/>
  <c r="AJ223" i="9"/>
  <c r="AG223" i="9"/>
  <c r="AF223" i="9"/>
  <c r="R222" i="9"/>
  <c r="O222" i="9"/>
  <c r="N222" i="9"/>
  <c r="AD222" i="9"/>
  <c r="AA222" i="9"/>
  <c r="X222" i="9"/>
  <c r="W222" i="9"/>
  <c r="AQ222" i="9"/>
  <c r="AM222" i="9"/>
  <c r="AJ222" i="9"/>
  <c r="AG222" i="9"/>
  <c r="AF222" i="9"/>
  <c r="R221" i="9"/>
  <c r="O221" i="9"/>
  <c r="N221" i="9"/>
  <c r="AD221" i="9"/>
  <c r="AA221" i="9"/>
  <c r="X221" i="9"/>
  <c r="W221" i="9"/>
  <c r="AQ221" i="9"/>
  <c r="AM221" i="9"/>
  <c r="AJ221" i="9"/>
  <c r="AG221" i="9"/>
  <c r="AF221" i="9"/>
  <c r="R220" i="9"/>
  <c r="O220" i="9"/>
  <c r="N220" i="9"/>
  <c r="AD220" i="9"/>
  <c r="AA220" i="9"/>
  <c r="X220" i="9"/>
  <c r="W220" i="9"/>
  <c r="AQ220" i="9"/>
  <c r="AM220" i="9"/>
  <c r="AJ220" i="9"/>
  <c r="AG220" i="9"/>
  <c r="AF220" i="9"/>
  <c r="R219" i="9"/>
  <c r="O219" i="9"/>
  <c r="N219" i="9"/>
  <c r="AD219" i="9"/>
  <c r="AA219" i="9"/>
  <c r="X219" i="9"/>
  <c r="W219" i="9"/>
  <c r="AQ219" i="9"/>
  <c r="AM219" i="9"/>
  <c r="AJ219" i="9"/>
  <c r="AG219" i="9"/>
  <c r="AF219" i="9"/>
  <c r="R218" i="9"/>
  <c r="O218" i="9"/>
  <c r="N218" i="9"/>
  <c r="AD218" i="9"/>
  <c r="AA218" i="9"/>
  <c r="X218" i="9"/>
  <c r="W218" i="9"/>
  <c r="AQ218" i="9"/>
  <c r="AM218" i="9"/>
  <c r="AJ218" i="9"/>
  <c r="AG218" i="9"/>
  <c r="AF218" i="9"/>
  <c r="R217" i="9"/>
  <c r="O217" i="9"/>
  <c r="N217" i="9"/>
  <c r="AD217" i="9"/>
  <c r="AA217" i="9"/>
  <c r="X217" i="9"/>
  <c r="W217" i="9"/>
  <c r="AQ217" i="9"/>
  <c r="AM217" i="9"/>
  <c r="AJ217" i="9"/>
  <c r="AG217" i="9"/>
  <c r="AF217" i="9"/>
  <c r="R216" i="9"/>
  <c r="O216" i="9"/>
  <c r="N216" i="9"/>
  <c r="AD216" i="9"/>
  <c r="AA216" i="9"/>
  <c r="X216" i="9"/>
  <c r="W216" i="9"/>
  <c r="AQ216" i="9"/>
  <c r="AM216" i="9"/>
  <c r="AJ216" i="9"/>
  <c r="AG216" i="9"/>
  <c r="AF216" i="9"/>
  <c r="R215" i="9"/>
  <c r="O215" i="9"/>
  <c r="N215" i="9"/>
  <c r="AD215" i="9"/>
  <c r="AA215" i="9"/>
  <c r="X215" i="9"/>
  <c r="W215" i="9"/>
  <c r="AQ215" i="9"/>
  <c r="AM215" i="9"/>
  <c r="AJ215" i="9"/>
  <c r="AG215" i="9"/>
  <c r="AF215" i="9"/>
  <c r="R214" i="9"/>
  <c r="O214" i="9"/>
  <c r="N214" i="9"/>
  <c r="AD214" i="9"/>
  <c r="AA214" i="9"/>
  <c r="X214" i="9"/>
  <c r="W214" i="9"/>
  <c r="AQ214" i="9"/>
  <c r="AM214" i="9"/>
  <c r="AJ214" i="9"/>
  <c r="AG214" i="9"/>
  <c r="AF214" i="9"/>
  <c r="R213" i="9"/>
  <c r="O213" i="9"/>
  <c r="N213" i="9"/>
  <c r="AD213" i="9"/>
  <c r="AA213" i="9"/>
  <c r="X213" i="9"/>
  <c r="W213" i="9"/>
  <c r="AQ213" i="9"/>
  <c r="AM213" i="9"/>
  <c r="AJ213" i="9"/>
  <c r="AG213" i="9"/>
  <c r="AF213" i="9"/>
  <c r="R212" i="9"/>
  <c r="O212" i="9"/>
  <c r="N212" i="9"/>
  <c r="AD212" i="9"/>
  <c r="AA212" i="9"/>
  <c r="X212" i="9"/>
  <c r="W212" i="9"/>
  <c r="AQ212" i="9"/>
  <c r="AM212" i="9"/>
  <c r="AJ212" i="9"/>
  <c r="AG212" i="9"/>
  <c r="AF212" i="9"/>
  <c r="R211" i="9"/>
  <c r="O211" i="9"/>
  <c r="N211" i="9"/>
  <c r="AD211" i="9"/>
  <c r="AA211" i="9"/>
  <c r="X211" i="9"/>
  <c r="W211" i="9"/>
  <c r="Y211" i="9" s="1"/>
  <c r="AB211" i="9" s="1"/>
  <c r="AQ211" i="9"/>
  <c r="AM211" i="9"/>
  <c r="AJ211" i="9"/>
  <c r="AG211" i="9"/>
  <c r="AF211" i="9"/>
  <c r="R210" i="9"/>
  <c r="O210" i="9"/>
  <c r="N210" i="9"/>
  <c r="P210" i="9" s="1"/>
  <c r="S210" i="9" s="1"/>
  <c r="AD210" i="9"/>
  <c r="AA210" i="9"/>
  <c r="X210" i="9"/>
  <c r="W210" i="9"/>
  <c r="Y210" i="9" s="1"/>
  <c r="AB210" i="9" s="1"/>
  <c r="AQ210" i="9"/>
  <c r="AM210" i="9"/>
  <c r="AJ210" i="9"/>
  <c r="AG210" i="9"/>
  <c r="AF210" i="9"/>
  <c r="R209" i="9"/>
  <c r="O209" i="9"/>
  <c r="N209" i="9"/>
  <c r="P209" i="9" s="1"/>
  <c r="S209" i="9" s="1"/>
  <c r="AD209" i="9"/>
  <c r="AA209" i="9"/>
  <c r="X209" i="9"/>
  <c r="W209" i="9"/>
  <c r="Y209" i="9" s="1"/>
  <c r="AB209" i="9" s="1"/>
  <c r="AQ209" i="9"/>
  <c r="AM209" i="9"/>
  <c r="AJ209" i="9"/>
  <c r="AG209" i="9"/>
  <c r="AF209" i="9"/>
  <c r="R208" i="9"/>
  <c r="O208" i="9"/>
  <c r="N208" i="9"/>
  <c r="P208" i="9" s="1"/>
  <c r="S208" i="9" s="1"/>
  <c r="AD208" i="9"/>
  <c r="AA208" i="9"/>
  <c r="X208" i="9"/>
  <c r="W208" i="9"/>
  <c r="Y208" i="9" s="1"/>
  <c r="AB208" i="9" s="1"/>
  <c r="AQ208" i="9"/>
  <c r="AM208" i="9"/>
  <c r="AJ208" i="9"/>
  <c r="AG208" i="9"/>
  <c r="AF208" i="9"/>
  <c r="R207" i="9"/>
  <c r="O207" i="9"/>
  <c r="N207" i="9"/>
  <c r="P207" i="9" s="1"/>
  <c r="S207" i="9" s="1"/>
  <c r="AD207" i="9"/>
  <c r="AA207" i="9"/>
  <c r="X207" i="9"/>
  <c r="W207" i="9"/>
  <c r="Y207" i="9" s="1"/>
  <c r="AB207" i="9" s="1"/>
  <c r="AQ207" i="9"/>
  <c r="AM207" i="9"/>
  <c r="AJ207" i="9"/>
  <c r="AG207" i="9"/>
  <c r="AF207" i="9"/>
  <c r="R206" i="9"/>
  <c r="O206" i="9"/>
  <c r="N206" i="9"/>
  <c r="P206" i="9" s="1"/>
  <c r="S206" i="9" s="1"/>
  <c r="AD206" i="9"/>
  <c r="AA206" i="9"/>
  <c r="X206" i="9"/>
  <c r="W206" i="9"/>
  <c r="Y206" i="9" s="1"/>
  <c r="AB206" i="9" s="1"/>
  <c r="AQ206" i="9"/>
  <c r="AM206" i="9"/>
  <c r="AJ206" i="9"/>
  <c r="AG206" i="9"/>
  <c r="AF206" i="9"/>
  <c r="R205" i="9"/>
  <c r="O205" i="9"/>
  <c r="N205" i="9"/>
  <c r="P205" i="9" s="1"/>
  <c r="S205" i="9" s="1"/>
  <c r="AD205" i="9"/>
  <c r="AD230" i="9" s="1"/>
  <c r="AA205" i="9"/>
  <c r="X205" i="9"/>
  <c r="W205" i="9"/>
  <c r="Y205" i="9" s="1"/>
  <c r="AB205" i="9" s="1"/>
  <c r="AQ205" i="9"/>
  <c r="AQ230" i="9" s="1"/>
  <c r="AM205" i="9"/>
  <c r="AM230" i="9" s="1"/>
  <c r="AJ205" i="9"/>
  <c r="AG205" i="9"/>
  <c r="AF205" i="9"/>
  <c r="R201" i="9"/>
  <c r="O201" i="9"/>
  <c r="N201" i="9"/>
  <c r="P201" i="9" s="1"/>
  <c r="S201" i="9" s="1"/>
  <c r="AD201" i="9"/>
  <c r="AA201" i="9"/>
  <c r="X201" i="9"/>
  <c r="W201" i="9"/>
  <c r="Y201" i="9" s="1"/>
  <c r="AB201" i="9" s="1"/>
  <c r="AQ201" i="9"/>
  <c r="AM201" i="9"/>
  <c r="AJ201" i="9"/>
  <c r="AG201" i="9"/>
  <c r="AF201" i="9"/>
  <c r="R200" i="9"/>
  <c r="O200" i="9"/>
  <c r="N200" i="9"/>
  <c r="P200" i="9" s="1"/>
  <c r="S200" i="9" s="1"/>
  <c r="AD200" i="9"/>
  <c r="AA200" i="9"/>
  <c r="X200" i="9"/>
  <c r="W200" i="9"/>
  <c r="Y200" i="9" s="1"/>
  <c r="AB200" i="9" s="1"/>
  <c r="AQ200" i="9"/>
  <c r="AM200" i="9"/>
  <c r="AJ200" i="9"/>
  <c r="AG200" i="9"/>
  <c r="AF200" i="9"/>
  <c r="R199" i="9"/>
  <c r="O199" i="9"/>
  <c r="N199" i="9"/>
  <c r="P199" i="9" s="1"/>
  <c r="S199" i="9" s="1"/>
  <c r="AD199" i="9"/>
  <c r="AA199" i="9"/>
  <c r="X199" i="9"/>
  <c r="W199" i="9"/>
  <c r="Y199" i="9" s="1"/>
  <c r="AB199" i="9" s="1"/>
  <c r="AQ199" i="9"/>
  <c r="AM199" i="9"/>
  <c r="AJ199" i="9"/>
  <c r="AG199" i="9"/>
  <c r="AF199" i="9"/>
  <c r="R198" i="9"/>
  <c r="O198" i="9"/>
  <c r="N198" i="9"/>
  <c r="P198" i="9" s="1"/>
  <c r="S198" i="9" s="1"/>
  <c r="AD198" i="9"/>
  <c r="AA198" i="9"/>
  <c r="X198" i="9"/>
  <c r="W198" i="9"/>
  <c r="Y198" i="9" s="1"/>
  <c r="AB198" i="9" s="1"/>
  <c r="AQ198" i="9"/>
  <c r="AM198" i="9"/>
  <c r="AJ198" i="9"/>
  <c r="AG198" i="9"/>
  <c r="AF198" i="9"/>
  <c r="R197" i="9"/>
  <c r="O197" i="9"/>
  <c r="N197" i="9"/>
  <c r="P197" i="9" s="1"/>
  <c r="S197" i="9" s="1"/>
  <c r="AD197" i="9"/>
  <c r="AA197" i="9"/>
  <c r="X197" i="9"/>
  <c r="W197" i="9"/>
  <c r="Y197" i="9" s="1"/>
  <c r="AB197" i="9" s="1"/>
  <c r="AQ197" i="9"/>
  <c r="AM197" i="9"/>
  <c r="AJ197" i="9"/>
  <c r="AG197" i="9"/>
  <c r="AF197" i="9"/>
  <c r="R196" i="9"/>
  <c r="O196" i="9"/>
  <c r="N196" i="9"/>
  <c r="P196" i="9" s="1"/>
  <c r="S196" i="9" s="1"/>
  <c r="AD196" i="9"/>
  <c r="AA196" i="9"/>
  <c r="X196" i="9"/>
  <c r="W196" i="9"/>
  <c r="Y196" i="9" s="1"/>
  <c r="AB196" i="9" s="1"/>
  <c r="AQ196" i="9"/>
  <c r="AM196" i="9"/>
  <c r="AJ196" i="9"/>
  <c r="AG196" i="9"/>
  <c r="AF196" i="9"/>
  <c r="R195" i="9"/>
  <c r="O195" i="9"/>
  <c r="N195" i="9"/>
  <c r="P195" i="9" s="1"/>
  <c r="S195" i="9" s="1"/>
  <c r="AD195" i="9"/>
  <c r="AA195" i="9"/>
  <c r="X195" i="9"/>
  <c r="W195" i="9"/>
  <c r="Y195" i="9" s="1"/>
  <c r="AB195" i="9" s="1"/>
  <c r="AQ195" i="9"/>
  <c r="AM195" i="9"/>
  <c r="AJ195" i="9"/>
  <c r="AG195" i="9"/>
  <c r="AF195" i="9"/>
  <c r="R194" i="9"/>
  <c r="O194" i="9"/>
  <c r="N194" i="9"/>
  <c r="P194" i="9" s="1"/>
  <c r="S194" i="9" s="1"/>
  <c r="AD194" i="9"/>
  <c r="AA194" i="9"/>
  <c r="X194" i="9"/>
  <c r="W194" i="9"/>
  <c r="Y194" i="9" s="1"/>
  <c r="AB194" i="9" s="1"/>
  <c r="AQ194" i="9"/>
  <c r="AM194" i="9"/>
  <c r="AJ194" i="9"/>
  <c r="AG194" i="9"/>
  <c r="AF194" i="9"/>
  <c r="R193" i="9"/>
  <c r="O193" i="9"/>
  <c r="N193" i="9"/>
  <c r="P193" i="9" s="1"/>
  <c r="S193" i="9" s="1"/>
  <c r="AD193" i="9"/>
  <c r="AA193" i="9"/>
  <c r="X193" i="9"/>
  <c r="W193" i="9"/>
  <c r="Y193" i="9" s="1"/>
  <c r="AB193" i="9" s="1"/>
  <c r="AQ193" i="9"/>
  <c r="AM193" i="9"/>
  <c r="AJ193" i="9"/>
  <c r="AG193" i="9"/>
  <c r="AF193" i="9"/>
  <c r="R192" i="9"/>
  <c r="O192" i="9"/>
  <c r="N192" i="9"/>
  <c r="P192" i="9" s="1"/>
  <c r="S192" i="9" s="1"/>
  <c r="AD192" i="9"/>
  <c r="AA192" i="9"/>
  <c r="X192" i="9"/>
  <c r="W192" i="9"/>
  <c r="Y192" i="9" s="1"/>
  <c r="AB192" i="9" s="1"/>
  <c r="AQ192" i="9"/>
  <c r="AM192" i="9"/>
  <c r="AJ192" i="9"/>
  <c r="AG192" i="9"/>
  <c r="AF192" i="9"/>
  <c r="R191" i="9"/>
  <c r="O191" i="9"/>
  <c r="N191" i="9"/>
  <c r="P191" i="9" s="1"/>
  <c r="S191" i="9" s="1"/>
  <c r="AD191" i="9"/>
  <c r="AA191" i="9"/>
  <c r="X191" i="9"/>
  <c r="W191" i="9"/>
  <c r="Y191" i="9" s="1"/>
  <c r="AB191" i="9" s="1"/>
  <c r="AQ191" i="9"/>
  <c r="AM191" i="9"/>
  <c r="AJ191" i="9"/>
  <c r="AG191" i="9"/>
  <c r="AF191" i="9"/>
  <c r="R190" i="9"/>
  <c r="O190" i="9"/>
  <c r="N190" i="9"/>
  <c r="P190" i="9" s="1"/>
  <c r="S190" i="9" s="1"/>
  <c r="AD190" i="9"/>
  <c r="AA190" i="9"/>
  <c r="X190" i="9"/>
  <c r="W190" i="9"/>
  <c r="Y190" i="9" s="1"/>
  <c r="AB190" i="9" s="1"/>
  <c r="AQ190" i="9"/>
  <c r="AM190" i="9"/>
  <c r="AJ190" i="9"/>
  <c r="AG190" i="9"/>
  <c r="AF190" i="9"/>
  <c r="R189" i="9"/>
  <c r="O189" i="9"/>
  <c r="N189" i="9"/>
  <c r="P189" i="9" s="1"/>
  <c r="S189" i="9" s="1"/>
  <c r="AD189" i="9"/>
  <c r="AA189" i="9"/>
  <c r="X189" i="9"/>
  <c r="W189" i="9"/>
  <c r="Y189" i="9" s="1"/>
  <c r="AB189" i="9" s="1"/>
  <c r="AQ189" i="9"/>
  <c r="AM189" i="9"/>
  <c r="AJ189" i="9"/>
  <c r="AG189" i="9"/>
  <c r="AF189" i="9"/>
  <c r="R188" i="9"/>
  <c r="O188" i="9"/>
  <c r="N188" i="9"/>
  <c r="P188" i="9" s="1"/>
  <c r="S188" i="9" s="1"/>
  <c r="AD188" i="9"/>
  <c r="AA188" i="9"/>
  <c r="X188" i="9"/>
  <c r="W188" i="9"/>
  <c r="Y188" i="9" s="1"/>
  <c r="AB188" i="9" s="1"/>
  <c r="AQ188" i="9"/>
  <c r="AM188" i="9"/>
  <c r="AJ188" i="9"/>
  <c r="AG188" i="9"/>
  <c r="AF188" i="9"/>
  <c r="R187" i="9"/>
  <c r="O187" i="9"/>
  <c r="N187" i="9"/>
  <c r="P187" i="9" s="1"/>
  <c r="S187" i="9" s="1"/>
  <c r="AD187" i="9"/>
  <c r="AA187" i="9"/>
  <c r="X187" i="9"/>
  <c r="W187" i="9"/>
  <c r="Y187" i="9" s="1"/>
  <c r="AB187" i="9" s="1"/>
  <c r="AQ187" i="9"/>
  <c r="AM187" i="9"/>
  <c r="AJ187" i="9"/>
  <c r="AG187" i="9"/>
  <c r="AF187" i="9"/>
  <c r="R186" i="9"/>
  <c r="O186" i="9"/>
  <c r="N186" i="9"/>
  <c r="P186" i="9" s="1"/>
  <c r="S186" i="9" s="1"/>
  <c r="AD186" i="9"/>
  <c r="AA186" i="9"/>
  <c r="X186" i="9"/>
  <c r="W186" i="9"/>
  <c r="Y186" i="9" s="1"/>
  <c r="AB186" i="9" s="1"/>
  <c r="AQ186" i="9"/>
  <c r="AM186" i="9"/>
  <c r="AJ186" i="9"/>
  <c r="AG186" i="9"/>
  <c r="AF186" i="9"/>
  <c r="R185" i="9"/>
  <c r="O185" i="9"/>
  <c r="N185" i="9"/>
  <c r="P185" i="9" s="1"/>
  <c r="S185" i="9" s="1"/>
  <c r="AD185" i="9"/>
  <c r="AA185" i="9"/>
  <c r="X185" i="9"/>
  <c r="W185" i="9"/>
  <c r="Y185" i="9" s="1"/>
  <c r="AB185" i="9" s="1"/>
  <c r="AQ185" i="9"/>
  <c r="AM185" i="9"/>
  <c r="AJ185" i="9"/>
  <c r="AG185" i="9"/>
  <c r="AF185" i="9"/>
  <c r="R184" i="9"/>
  <c r="O184" i="9"/>
  <c r="N184" i="9"/>
  <c r="P184" i="9" s="1"/>
  <c r="S184" i="9" s="1"/>
  <c r="AD184" i="9"/>
  <c r="AA184" i="9"/>
  <c r="X184" i="9"/>
  <c r="W184" i="9"/>
  <c r="Y184" i="9" s="1"/>
  <c r="AB184" i="9" s="1"/>
  <c r="AQ184" i="9"/>
  <c r="AM184" i="9"/>
  <c r="AJ184" i="9"/>
  <c r="AG184" i="9"/>
  <c r="AF184" i="9"/>
  <c r="R183" i="9"/>
  <c r="O183" i="9"/>
  <c r="N183" i="9"/>
  <c r="P183" i="9" s="1"/>
  <c r="S183" i="9" s="1"/>
  <c r="AD183" i="9"/>
  <c r="AA183" i="9"/>
  <c r="X183" i="9"/>
  <c r="W183" i="9"/>
  <c r="Y183" i="9" s="1"/>
  <c r="AB183" i="9" s="1"/>
  <c r="AQ183" i="9"/>
  <c r="AM183" i="9"/>
  <c r="AJ183" i="9"/>
  <c r="AG183" i="9"/>
  <c r="AF183" i="9"/>
  <c r="R182" i="9"/>
  <c r="O182" i="9"/>
  <c r="N182" i="9"/>
  <c r="P182" i="9" s="1"/>
  <c r="S182" i="9" s="1"/>
  <c r="AD182" i="9"/>
  <c r="AA182" i="9"/>
  <c r="X182" i="9"/>
  <c r="W182" i="9"/>
  <c r="Y182" i="9" s="1"/>
  <c r="AB182" i="9" s="1"/>
  <c r="AQ182" i="9"/>
  <c r="AM182" i="9"/>
  <c r="AJ182" i="9"/>
  <c r="AG182" i="9"/>
  <c r="AF182" i="9"/>
  <c r="R181" i="9"/>
  <c r="O181" i="9"/>
  <c r="N181" i="9"/>
  <c r="P181" i="9" s="1"/>
  <c r="S181" i="9" s="1"/>
  <c r="AD181" i="9"/>
  <c r="AA181" i="9"/>
  <c r="X181" i="9"/>
  <c r="W181" i="9"/>
  <c r="Y181" i="9" s="1"/>
  <c r="AB181" i="9" s="1"/>
  <c r="AQ181" i="9"/>
  <c r="AM181" i="9"/>
  <c r="AJ181" i="9"/>
  <c r="AG181" i="9"/>
  <c r="AF181" i="9"/>
  <c r="R180" i="9"/>
  <c r="O180" i="9"/>
  <c r="N180" i="9"/>
  <c r="P180" i="9" s="1"/>
  <c r="S180" i="9" s="1"/>
  <c r="AD180" i="9"/>
  <c r="AA180" i="9"/>
  <c r="X180" i="9"/>
  <c r="W180" i="9"/>
  <c r="Y180" i="9" s="1"/>
  <c r="AB180" i="9" s="1"/>
  <c r="AQ180" i="9"/>
  <c r="AM180" i="9"/>
  <c r="AJ180" i="9"/>
  <c r="AG180" i="9"/>
  <c r="AF180" i="9"/>
  <c r="R176" i="9"/>
  <c r="O176" i="9"/>
  <c r="N176" i="9"/>
  <c r="P176" i="9" s="1"/>
  <c r="S176" i="9" s="1"/>
  <c r="AD176" i="9"/>
  <c r="AA176" i="9"/>
  <c r="X176" i="9"/>
  <c r="W176" i="9"/>
  <c r="Y176" i="9" s="1"/>
  <c r="AB176" i="9" s="1"/>
  <c r="AQ176" i="9"/>
  <c r="AM176" i="9"/>
  <c r="AJ176" i="9"/>
  <c r="AG176" i="9"/>
  <c r="AF176" i="9"/>
  <c r="R175" i="9"/>
  <c r="O175" i="9"/>
  <c r="N175" i="9"/>
  <c r="P175" i="9" s="1"/>
  <c r="S175" i="9" s="1"/>
  <c r="AD175" i="9"/>
  <c r="AA175" i="9"/>
  <c r="X175" i="9"/>
  <c r="W175" i="9"/>
  <c r="Y175" i="9" s="1"/>
  <c r="AB175" i="9" s="1"/>
  <c r="AQ175" i="9"/>
  <c r="AM175" i="9"/>
  <c r="AJ175" i="9"/>
  <c r="AG175" i="9"/>
  <c r="AF175" i="9"/>
  <c r="R174" i="9"/>
  <c r="O174" i="9"/>
  <c r="N174" i="9"/>
  <c r="P174" i="9" s="1"/>
  <c r="S174" i="9" s="1"/>
  <c r="AD174" i="9"/>
  <c r="AA174" i="9"/>
  <c r="X174" i="9"/>
  <c r="W174" i="9"/>
  <c r="Y174" i="9" s="1"/>
  <c r="AB174" i="9" s="1"/>
  <c r="AQ174" i="9"/>
  <c r="AM174" i="9"/>
  <c r="AJ174" i="9"/>
  <c r="AG174" i="9"/>
  <c r="AF174" i="9"/>
  <c r="R173" i="9"/>
  <c r="O173" i="9"/>
  <c r="N173" i="9"/>
  <c r="P173" i="9" s="1"/>
  <c r="S173" i="9" s="1"/>
  <c r="AD173" i="9"/>
  <c r="AA173" i="9"/>
  <c r="X173" i="9"/>
  <c r="W173" i="9"/>
  <c r="Y173" i="9" s="1"/>
  <c r="AB173" i="9" s="1"/>
  <c r="AQ173" i="9"/>
  <c r="AM173" i="9"/>
  <c r="AJ173" i="9"/>
  <c r="AG173" i="9"/>
  <c r="AF173" i="9"/>
  <c r="R172" i="9"/>
  <c r="O172" i="9"/>
  <c r="N172" i="9"/>
  <c r="P172" i="9" s="1"/>
  <c r="S172" i="9" s="1"/>
  <c r="AD172" i="9"/>
  <c r="AA172" i="9"/>
  <c r="X172" i="9"/>
  <c r="W172" i="9"/>
  <c r="Y172" i="9" s="1"/>
  <c r="AB172" i="9" s="1"/>
  <c r="AQ172" i="9"/>
  <c r="AM172" i="9"/>
  <c r="AJ172" i="9"/>
  <c r="AG172" i="9"/>
  <c r="AF172" i="9"/>
  <c r="R171" i="9"/>
  <c r="O171" i="9"/>
  <c r="N171" i="9"/>
  <c r="P171" i="9" s="1"/>
  <c r="S171" i="9" s="1"/>
  <c r="AD171" i="9"/>
  <c r="AA171" i="9"/>
  <c r="X171" i="9"/>
  <c r="W171" i="9"/>
  <c r="Y171" i="9" s="1"/>
  <c r="AB171" i="9" s="1"/>
  <c r="AQ171" i="9"/>
  <c r="AM171" i="9"/>
  <c r="AJ171" i="9"/>
  <c r="AG171" i="9"/>
  <c r="AF171" i="9"/>
  <c r="R170" i="9"/>
  <c r="O170" i="9"/>
  <c r="N170" i="9"/>
  <c r="P170" i="9" s="1"/>
  <c r="S170" i="9" s="1"/>
  <c r="AD170" i="9"/>
  <c r="AA170" i="9"/>
  <c r="X170" i="9"/>
  <c r="W170" i="9"/>
  <c r="Y170" i="9" s="1"/>
  <c r="AB170" i="9" s="1"/>
  <c r="AQ170" i="9"/>
  <c r="AM170" i="9"/>
  <c r="AJ170" i="9"/>
  <c r="AG170" i="9"/>
  <c r="AF170" i="9"/>
  <c r="R169" i="9"/>
  <c r="O169" i="9"/>
  <c r="N169" i="9"/>
  <c r="P169" i="9" s="1"/>
  <c r="S169" i="9" s="1"/>
  <c r="AD169" i="9"/>
  <c r="AA169" i="9"/>
  <c r="X169" i="9"/>
  <c r="W169" i="9"/>
  <c r="Y169" i="9" s="1"/>
  <c r="AB169" i="9" s="1"/>
  <c r="AQ169" i="9"/>
  <c r="AM169" i="9"/>
  <c r="AJ169" i="9"/>
  <c r="AG169" i="9"/>
  <c r="AF169" i="9"/>
  <c r="R168" i="9"/>
  <c r="O168" i="9"/>
  <c r="N168" i="9"/>
  <c r="P168" i="9" s="1"/>
  <c r="S168" i="9" s="1"/>
  <c r="AD168" i="9"/>
  <c r="AA168" i="9"/>
  <c r="X168" i="9"/>
  <c r="W168" i="9"/>
  <c r="Y168" i="9" s="1"/>
  <c r="AB168" i="9" s="1"/>
  <c r="AQ168" i="9"/>
  <c r="AM168" i="9"/>
  <c r="AJ168" i="9"/>
  <c r="AG168" i="9"/>
  <c r="AF168" i="9"/>
  <c r="R167" i="9"/>
  <c r="O167" i="9"/>
  <c r="N167" i="9"/>
  <c r="P167" i="9" s="1"/>
  <c r="S167" i="9" s="1"/>
  <c r="AD167" i="9"/>
  <c r="AA167" i="9"/>
  <c r="X167" i="9"/>
  <c r="W167" i="9"/>
  <c r="Y167" i="9" s="1"/>
  <c r="AB167" i="9" s="1"/>
  <c r="AQ167" i="9"/>
  <c r="AM167" i="9"/>
  <c r="AJ167" i="9"/>
  <c r="AG167" i="9"/>
  <c r="AF167" i="9"/>
  <c r="R166" i="9"/>
  <c r="O166" i="9"/>
  <c r="N166" i="9"/>
  <c r="P166" i="9" s="1"/>
  <c r="S166" i="9" s="1"/>
  <c r="AD166" i="9"/>
  <c r="AA166" i="9"/>
  <c r="X166" i="9"/>
  <c r="W166" i="9"/>
  <c r="Y166" i="9" s="1"/>
  <c r="AB166" i="9" s="1"/>
  <c r="AQ166" i="9"/>
  <c r="AM166" i="9"/>
  <c r="AJ166" i="9"/>
  <c r="AG166" i="9"/>
  <c r="AF166" i="9"/>
  <c r="R165" i="9"/>
  <c r="O165" i="9"/>
  <c r="N165" i="9"/>
  <c r="P165" i="9" s="1"/>
  <c r="S165" i="9" s="1"/>
  <c r="AD165" i="9"/>
  <c r="AA165" i="9"/>
  <c r="X165" i="9"/>
  <c r="W165" i="9"/>
  <c r="Y165" i="9" s="1"/>
  <c r="AB165" i="9" s="1"/>
  <c r="AQ165" i="9"/>
  <c r="AM165" i="9"/>
  <c r="AJ165" i="9"/>
  <c r="AG165" i="9"/>
  <c r="AF165" i="9"/>
  <c r="R164" i="9"/>
  <c r="O164" i="9"/>
  <c r="N164" i="9"/>
  <c r="P164" i="9" s="1"/>
  <c r="S164" i="9" s="1"/>
  <c r="AD164" i="9"/>
  <c r="AA164" i="9"/>
  <c r="X164" i="9"/>
  <c r="W164" i="9"/>
  <c r="Y164" i="9" s="1"/>
  <c r="AB164" i="9" s="1"/>
  <c r="AQ164" i="9"/>
  <c r="AM164" i="9"/>
  <c r="AJ164" i="9"/>
  <c r="AG164" i="9"/>
  <c r="AF164" i="9"/>
  <c r="R163" i="9"/>
  <c r="O163" i="9"/>
  <c r="N163" i="9"/>
  <c r="P163" i="9" s="1"/>
  <c r="S163" i="9" s="1"/>
  <c r="AD163" i="9"/>
  <c r="AA163" i="9"/>
  <c r="X163" i="9"/>
  <c r="W163" i="9"/>
  <c r="Y163" i="9" s="1"/>
  <c r="AB163" i="9" s="1"/>
  <c r="AQ163" i="9"/>
  <c r="AM163" i="9"/>
  <c r="AJ163" i="9"/>
  <c r="AG163" i="9"/>
  <c r="AF163" i="9"/>
  <c r="R162" i="9"/>
  <c r="O162" i="9"/>
  <c r="N162" i="9"/>
  <c r="P162" i="9" s="1"/>
  <c r="S162" i="9" s="1"/>
  <c r="AD162" i="9"/>
  <c r="AA162" i="9"/>
  <c r="X162" i="9"/>
  <c r="W162" i="9"/>
  <c r="Y162" i="9" s="1"/>
  <c r="AB162" i="9" s="1"/>
  <c r="AQ162" i="9"/>
  <c r="AM162" i="9"/>
  <c r="AJ162" i="9"/>
  <c r="AG162" i="9"/>
  <c r="AF162" i="9"/>
  <c r="R161" i="9"/>
  <c r="O161" i="9"/>
  <c r="N161" i="9"/>
  <c r="P161" i="9" s="1"/>
  <c r="S161" i="9" s="1"/>
  <c r="AD161" i="9"/>
  <c r="AA161" i="9"/>
  <c r="X161" i="9"/>
  <c r="W161" i="9"/>
  <c r="Y161" i="9" s="1"/>
  <c r="AB161" i="9" s="1"/>
  <c r="AQ161" i="9"/>
  <c r="AM161" i="9"/>
  <c r="AJ161" i="9"/>
  <c r="AG161" i="9"/>
  <c r="AF161" i="9"/>
  <c r="R160" i="9"/>
  <c r="O160" i="9"/>
  <c r="N160" i="9"/>
  <c r="P160" i="9" s="1"/>
  <c r="S160" i="9" s="1"/>
  <c r="AD160" i="9"/>
  <c r="AA160" i="9"/>
  <c r="X160" i="9"/>
  <c r="W160" i="9"/>
  <c r="Y160" i="9" s="1"/>
  <c r="AB160" i="9" s="1"/>
  <c r="AQ160" i="9"/>
  <c r="AM160" i="9"/>
  <c r="AJ160" i="9"/>
  <c r="AG160" i="9"/>
  <c r="AF160" i="9"/>
  <c r="R159" i="9"/>
  <c r="O159" i="9"/>
  <c r="N159" i="9"/>
  <c r="P159" i="9" s="1"/>
  <c r="S159" i="9" s="1"/>
  <c r="AD159" i="9"/>
  <c r="AA159" i="9"/>
  <c r="X159" i="9"/>
  <c r="W159" i="9"/>
  <c r="Y159" i="9" s="1"/>
  <c r="AB159" i="9" s="1"/>
  <c r="AQ159" i="9"/>
  <c r="AM159" i="9"/>
  <c r="AJ159" i="9"/>
  <c r="AG159" i="9"/>
  <c r="AF159" i="9"/>
  <c r="R158" i="9"/>
  <c r="O158" i="9"/>
  <c r="N158" i="9"/>
  <c r="P158" i="9" s="1"/>
  <c r="S158" i="9" s="1"/>
  <c r="AD158" i="9"/>
  <c r="AA158" i="9"/>
  <c r="X158" i="9"/>
  <c r="W158" i="9"/>
  <c r="Y158" i="9" s="1"/>
  <c r="AB158" i="9" s="1"/>
  <c r="AQ158" i="9"/>
  <c r="AM158" i="9"/>
  <c r="AJ158" i="9"/>
  <c r="AG158" i="9"/>
  <c r="AF158" i="9"/>
  <c r="R157" i="9"/>
  <c r="O157" i="9"/>
  <c r="N157" i="9"/>
  <c r="P157" i="9" s="1"/>
  <c r="S157" i="9" s="1"/>
  <c r="AD157" i="9"/>
  <c r="AA157" i="9"/>
  <c r="X157" i="9"/>
  <c r="W157" i="9"/>
  <c r="Y157" i="9" s="1"/>
  <c r="AB157" i="9" s="1"/>
  <c r="AQ157" i="9"/>
  <c r="AM157" i="9"/>
  <c r="AJ157" i="9"/>
  <c r="AG157" i="9"/>
  <c r="AF157" i="9"/>
  <c r="R156" i="9"/>
  <c r="O156" i="9"/>
  <c r="N156" i="9"/>
  <c r="P156" i="9" s="1"/>
  <c r="S156" i="9" s="1"/>
  <c r="AD156" i="9"/>
  <c r="AA156" i="9"/>
  <c r="X156" i="9"/>
  <c r="W156" i="9"/>
  <c r="Y156" i="9" s="1"/>
  <c r="AB156" i="9" s="1"/>
  <c r="AQ156" i="9"/>
  <c r="AM156" i="9"/>
  <c r="AJ156" i="9"/>
  <c r="AG156" i="9"/>
  <c r="AF156" i="9"/>
  <c r="R155" i="9"/>
  <c r="O155" i="9"/>
  <c r="N155" i="9"/>
  <c r="P155" i="9" s="1"/>
  <c r="S155" i="9" s="1"/>
  <c r="AD155" i="9"/>
  <c r="AA155" i="9"/>
  <c r="X155" i="9"/>
  <c r="W155" i="9"/>
  <c r="Y155" i="9" s="1"/>
  <c r="AB155" i="9" s="1"/>
  <c r="AQ155" i="9"/>
  <c r="AM155" i="9"/>
  <c r="AJ155" i="9"/>
  <c r="AG155" i="9"/>
  <c r="AF155" i="9"/>
  <c r="R151" i="9"/>
  <c r="O151" i="9"/>
  <c r="N151" i="9"/>
  <c r="P151" i="9" s="1"/>
  <c r="S151" i="9" s="1"/>
  <c r="AD151" i="9"/>
  <c r="AA151" i="9"/>
  <c r="X151" i="9"/>
  <c r="W151" i="9"/>
  <c r="Y151" i="9" s="1"/>
  <c r="AB151" i="9" s="1"/>
  <c r="AQ151" i="9"/>
  <c r="AM151" i="9"/>
  <c r="AJ151" i="9"/>
  <c r="AG151" i="9"/>
  <c r="AF151" i="9"/>
  <c r="R150" i="9"/>
  <c r="O150" i="9"/>
  <c r="N150" i="9"/>
  <c r="P150" i="9" s="1"/>
  <c r="S150" i="9" s="1"/>
  <c r="AD150" i="9"/>
  <c r="AA150" i="9"/>
  <c r="X150" i="9"/>
  <c r="W150" i="9"/>
  <c r="Y150" i="9" s="1"/>
  <c r="AB150" i="9" s="1"/>
  <c r="AQ150" i="9"/>
  <c r="AM150" i="9"/>
  <c r="AJ150" i="9"/>
  <c r="AG150" i="9"/>
  <c r="AF150" i="9"/>
  <c r="R149" i="9"/>
  <c r="O149" i="9"/>
  <c r="N149" i="9"/>
  <c r="P149" i="9" s="1"/>
  <c r="S149" i="9" s="1"/>
  <c r="AD149" i="9"/>
  <c r="AA149" i="9"/>
  <c r="X149" i="9"/>
  <c r="W149" i="9"/>
  <c r="Y149" i="9" s="1"/>
  <c r="AB149" i="9" s="1"/>
  <c r="AQ149" i="9"/>
  <c r="AM149" i="9"/>
  <c r="AJ149" i="9"/>
  <c r="AG149" i="9"/>
  <c r="AF149" i="9"/>
  <c r="R148" i="9"/>
  <c r="O148" i="9"/>
  <c r="N148" i="9"/>
  <c r="P148" i="9" s="1"/>
  <c r="S148" i="9" s="1"/>
  <c r="AD148" i="9"/>
  <c r="AA148" i="9"/>
  <c r="X148" i="9"/>
  <c r="W148" i="9"/>
  <c r="Y148" i="9" s="1"/>
  <c r="AB148" i="9" s="1"/>
  <c r="AQ148" i="9"/>
  <c r="AM148" i="9"/>
  <c r="AJ148" i="9"/>
  <c r="AG148" i="9"/>
  <c r="AF148" i="9"/>
  <c r="R147" i="9"/>
  <c r="O147" i="9"/>
  <c r="N147" i="9"/>
  <c r="P147" i="9" s="1"/>
  <c r="S147" i="9" s="1"/>
  <c r="AD147" i="9"/>
  <c r="AA147" i="9"/>
  <c r="X147" i="9"/>
  <c r="W147" i="9"/>
  <c r="Y147" i="9" s="1"/>
  <c r="AB147" i="9" s="1"/>
  <c r="AQ147" i="9"/>
  <c r="AM147" i="9"/>
  <c r="AJ147" i="9"/>
  <c r="AG147" i="9"/>
  <c r="AF147" i="9"/>
  <c r="R146" i="9"/>
  <c r="O146" i="9"/>
  <c r="N146" i="9"/>
  <c r="P146" i="9" s="1"/>
  <c r="S146" i="9" s="1"/>
  <c r="AD146" i="9"/>
  <c r="AA146" i="9"/>
  <c r="X146" i="9"/>
  <c r="W146" i="9"/>
  <c r="Y146" i="9" s="1"/>
  <c r="AB146" i="9" s="1"/>
  <c r="AQ146" i="9"/>
  <c r="AM146" i="9"/>
  <c r="AJ146" i="9"/>
  <c r="AG146" i="9"/>
  <c r="AF146" i="9"/>
  <c r="R145" i="9"/>
  <c r="O145" i="9"/>
  <c r="N145" i="9"/>
  <c r="P145" i="9" s="1"/>
  <c r="S145" i="9" s="1"/>
  <c r="AD145" i="9"/>
  <c r="AA145" i="9"/>
  <c r="X145" i="9"/>
  <c r="W145" i="9"/>
  <c r="Y145" i="9" s="1"/>
  <c r="AB145" i="9" s="1"/>
  <c r="AQ145" i="9"/>
  <c r="AM145" i="9"/>
  <c r="AJ145" i="9"/>
  <c r="AG145" i="9"/>
  <c r="AF145" i="9"/>
  <c r="R144" i="9"/>
  <c r="O144" i="9"/>
  <c r="N144" i="9"/>
  <c r="P144" i="9" s="1"/>
  <c r="S144" i="9" s="1"/>
  <c r="AD144" i="9"/>
  <c r="AA144" i="9"/>
  <c r="X144" i="9"/>
  <c r="W144" i="9"/>
  <c r="Y144" i="9" s="1"/>
  <c r="AB144" i="9" s="1"/>
  <c r="AQ144" i="9"/>
  <c r="AM144" i="9"/>
  <c r="AJ144" i="9"/>
  <c r="AG144" i="9"/>
  <c r="AF144" i="9"/>
  <c r="R143" i="9"/>
  <c r="O143" i="9"/>
  <c r="N143" i="9"/>
  <c r="P143" i="9" s="1"/>
  <c r="S143" i="9" s="1"/>
  <c r="AD143" i="9"/>
  <c r="AA143" i="9"/>
  <c r="X143" i="9"/>
  <c r="W143" i="9"/>
  <c r="Y143" i="9" s="1"/>
  <c r="AB143" i="9" s="1"/>
  <c r="AQ143" i="9"/>
  <c r="AM143" i="9"/>
  <c r="AJ143" i="9"/>
  <c r="AG143" i="9"/>
  <c r="AF143" i="9"/>
  <c r="R142" i="9"/>
  <c r="O142" i="9"/>
  <c r="N142" i="9"/>
  <c r="P142" i="9" s="1"/>
  <c r="S142" i="9" s="1"/>
  <c r="AD142" i="9"/>
  <c r="AA142" i="9"/>
  <c r="X142" i="9"/>
  <c r="W142" i="9"/>
  <c r="Y142" i="9" s="1"/>
  <c r="AB142" i="9" s="1"/>
  <c r="AQ142" i="9"/>
  <c r="AM142" i="9"/>
  <c r="AJ142" i="9"/>
  <c r="AG142" i="9"/>
  <c r="AF142" i="9"/>
  <c r="R141" i="9"/>
  <c r="O141" i="9"/>
  <c r="N141" i="9"/>
  <c r="P141" i="9" s="1"/>
  <c r="S141" i="9" s="1"/>
  <c r="AD141" i="9"/>
  <c r="AA141" i="9"/>
  <c r="X141" i="9"/>
  <c r="W141" i="9"/>
  <c r="Y141" i="9" s="1"/>
  <c r="AB141" i="9" s="1"/>
  <c r="AQ141" i="9"/>
  <c r="AM141" i="9"/>
  <c r="AJ141" i="9"/>
  <c r="AG141" i="9"/>
  <c r="AF141" i="9"/>
  <c r="R140" i="9"/>
  <c r="O140" i="9"/>
  <c r="N140" i="9"/>
  <c r="P140" i="9" s="1"/>
  <c r="S140" i="9" s="1"/>
  <c r="AD140" i="9"/>
  <c r="AA140" i="9"/>
  <c r="X140" i="9"/>
  <c r="W140" i="9"/>
  <c r="Y140" i="9" s="1"/>
  <c r="AB140" i="9" s="1"/>
  <c r="AQ140" i="9"/>
  <c r="AM140" i="9"/>
  <c r="AJ140" i="9"/>
  <c r="AG140" i="9"/>
  <c r="AF140" i="9"/>
  <c r="R139" i="9"/>
  <c r="O139" i="9"/>
  <c r="N139" i="9"/>
  <c r="P139" i="9" s="1"/>
  <c r="S139" i="9" s="1"/>
  <c r="AD139" i="9"/>
  <c r="AA139" i="9"/>
  <c r="X139" i="9"/>
  <c r="W139" i="9"/>
  <c r="Y139" i="9" s="1"/>
  <c r="AB139" i="9" s="1"/>
  <c r="AQ139" i="9"/>
  <c r="AM139" i="9"/>
  <c r="AJ139" i="9"/>
  <c r="AG139" i="9"/>
  <c r="AF139" i="9"/>
  <c r="R138" i="9"/>
  <c r="O138" i="9"/>
  <c r="N138" i="9"/>
  <c r="P138" i="9" s="1"/>
  <c r="S138" i="9" s="1"/>
  <c r="AD138" i="9"/>
  <c r="AA138" i="9"/>
  <c r="X138" i="9"/>
  <c r="W138" i="9"/>
  <c r="Y138" i="9" s="1"/>
  <c r="AB138" i="9" s="1"/>
  <c r="AQ138" i="9"/>
  <c r="AM138" i="9"/>
  <c r="AJ138" i="9"/>
  <c r="AG138" i="9"/>
  <c r="AF138" i="9"/>
  <c r="R137" i="9"/>
  <c r="O137" i="9"/>
  <c r="N137" i="9"/>
  <c r="P137" i="9" s="1"/>
  <c r="S137" i="9" s="1"/>
  <c r="AD137" i="9"/>
  <c r="AA137" i="9"/>
  <c r="X137" i="9"/>
  <c r="W137" i="9"/>
  <c r="Y137" i="9" s="1"/>
  <c r="AB137" i="9" s="1"/>
  <c r="AQ137" i="9"/>
  <c r="AM137" i="9"/>
  <c r="AJ137" i="9"/>
  <c r="AG137" i="9"/>
  <c r="AF137" i="9"/>
  <c r="R136" i="9"/>
  <c r="O136" i="9"/>
  <c r="N136" i="9"/>
  <c r="P136" i="9" s="1"/>
  <c r="S136" i="9" s="1"/>
  <c r="AD136" i="9"/>
  <c r="AA136" i="9"/>
  <c r="X136" i="9"/>
  <c r="W136" i="9"/>
  <c r="Y136" i="9" s="1"/>
  <c r="AB136" i="9" s="1"/>
  <c r="AQ136" i="9"/>
  <c r="AM136" i="9"/>
  <c r="AJ136" i="9"/>
  <c r="AG136" i="9"/>
  <c r="AF136" i="9"/>
  <c r="R135" i="9"/>
  <c r="O135" i="9"/>
  <c r="N135" i="9"/>
  <c r="P135" i="9" s="1"/>
  <c r="S135" i="9" s="1"/>
  <c r="AD135" i="9"/>
  <c r="AA135" i="9"/>
  <c r="X135" i="9"/>
  <c r="W135" i="9"/>
  <c r="Y135" i="9" s="1"/>
  <c r="AB135" i="9" s="1"/>
  <c r="AQ135" i="9"/>
  <c r="AM135" i="9"/>
  <c r="AJ135" i="9"/>
  <c r="AG135" i="9"/>
  <c r="AF135" i="9"/>
  <c r="R134" i="9"/>
  <c r="O134" i="9"/>
  <c r="N134" i="9"/>
  <c r="P134" i="9" s="1"/>
  <c r="S134" i="9" s="1"/>
  <c r="AD134" i="9"/>
  <c r="AA134" i="9"/>
  <c r="X134" i="9"/>
  <c r="W134" i="9"/>
  <c r="Y134" i="9" s="1"/>
  <c r="AB134" i="9" s="1"/>
  <c r="AQ134" i="9"/>
  <c r="AM134" i="9"/>
  <c r="AJ134" i="9"/>
  <c r="AG134" i="9"/>
  <c r="AF134" i="9"/>
  <c r="R133" i="9"/>
  <c r="O133" i="9"/>
  <c r="N133" i="9"/>
  <c r="P133" i="9" s="1"/>
  <c r="S133" i="9" s="1"/>
  <c r="AD133" i="9"/>
  <c r="AA133" i="9"/>
  <c r="X133" i="9"/>
  <c r="W133" i="9"/>
  <c r="Y133" i="9" s="1"/>
  <c r="AB133" i="9" s="1"/>
  <c r="AQ133" i="9"/>
  <c r="AM133" i="9"/>
  <c r="AJ133" i="9"/>
  <c r="AG133" i="9"/>
  <c r="AF133" i="9"/>
  <c r="R132" i="9"/>
  <c r="O132" i="9"/>
  <c r="N132" i="9"/>
  <c r="P132" i="9" s="1"/>
  <c r="S132" i="9" s="1"/>
  <c r="AD132" i="9"/>
  <c r="AA132" i="9"/>
  <c r="X132" i="9"/>
  <c r="W132" i="9"/>
  <c r="Y132" i="9" s="1"/>
  <c r="AB132" i="9" s="1"/>
  <c r="AQ132" i="9"/>
  <c r="AM132" i="9"/>
  <c r="AJ132" i="9"/>
  <c r="AG132" i="9"/>
  <c r="AF132" i="9"/>
  <c r="R131" i="9"/>
  <c r="O131" i="9"/>
  <c r="N131" i="9"/>
  <c r="P131" i="9" s="1"/>
  <c r="S131" i="9" s="1"/>
  <c r="AD131" i="9"/>
  <c r="AA131" i="9"/>
  <c r="X131" i="9"/>
  <c r="W131" i="9"/>
  <c r="Y131" i="9" s="1"/>
  <c r="AB131" i="9" s="1"/>
  <c r="AQ131" i="9"/>
  <c r="AM131" i="9"/>
  <c r="AJ131" i="9"/>
  <c r="AG131" i="9"/>
  <c r="AF131" i="9"/>
  <c r="R130" i="9"/>
  <c r="O130" i="9"/>
  <c r="N130" i="9"/>
  <c r="P130" i="9" s="1"/>
  <c r="S130" i="9" s="1"/>
  <c r="AD130" i="9"/>
  <c r="AA130" i="9"/>
  <c r="X130" i="9"/>
  <c r="W130" i="9"/>
  <c r="Y130" i="9" s="1"/>
  <c r="AB130" i="9" s="1"/>
  <c r="AQ130" i="9"/>
  <c r="AM130" i="9"/>
  <c r="AJ130" i="9"/>
  <c r="AG130" i="9"/>
  <c r="AF130" i="9"/>
  <c r="R129" i="9"/>
  <c r="O129" i="9"/>
  <c r="N129" i="9"/>
  <c r="P129" i="9" s="1"/>
  <c r="S129" i="9" s="1"/>
  <c r="AD129" i="9"/>
  <c r="AA129" i="9"/>
  <c r="X129" i="9"/>
  <c r="W129" i="9"/>
  <c r="Y129" i="9" s="1"/>
  <c r="AB129" i="9" s="1"/>
  <c r="AQ129" i="9"/>
  <c r="AM129" i="9"/>
  <c r="AJ129" i="9"/>
  <c r="AG129" i="9"/>
  <c r="AF129" i="9"/>
  <c r="R128" i="9"/>
  <c r="O128" i="9"/>
  <c r="N128" i="9"/>
  <c r="P128" i="9" s="1"/>
  <c r="S128" i="9" s="1"/>
  <c r="AD128" i="9"/>
  <c r="AA128" i="9"/>
  <c r="X128" i="9"/>
  <c r="W128" i="9"/>
  <c r="Y128" i="9" s="1"/>
  <c r="AB128" i="9" s="1"/>
  <c r="AQ128" i="9"/>
  <c r="AM128" i="9"/>
  <c r="AJ128" i="9"/>
  <c r="AG128" i="9"/>
  <c r="AF128" i="9"/>
  <c r="R127" i="9"/>
  <c r="O127" i="9"/>
  <c r="N127" i="9"/>
  <c r="P127" i="9" s="1"/>
  <c r="S127" i="9" s="1"/>
  <c r="AD127" i="9"/>
  <c r="AA127" i="9"/>
  <c r="X127" i="9"/>
  <c r="W127" i="9"/>
  <c r="Y127" i="9" s="1"/>
  <c r="AB127" i="9" s="1"/>
  <c r="AQ127" i="9"/>
  <c r="AM127" i="9"/>
  <c r="AJ127" i="9"/>
  <c r="AG127" i="9"/>
  <c r="AF127" i="9"/>
  <c r="R126" i="9"/>
  <c r="O126" i="9"/>
  <c r="N126" i="9"/>
  <c r="P126" i="9" s="1"/>
  <c r="S126" i="9" s="1"/>
  <c r="AD126" i="9"/>
  <c r="AA126" i="9"/>
  <c r="X126" i="9"/>
  <c r="W126" i="9"/>
  <c r="Y126" i="9" s="1"/>
  <c r="AB126" i="9" s="1"/>
  <c r="AQ126" i="9"/>
  <c r="AM126" i="9"/>
  <c r="AJ126" i="9"/>
  <c r="AG126" i="9"/>
  <c r="AF126" i="9"/>
  <c r="R125" i="9"/>
  <c r="O125" i="9"/>
  <c r="N125" i="9"/>
  <c r="P125" i="9" s="1"/>
  <c r="S125" i="9" s="1"/>
  <c r="AD125" i="9"/>
  <c r="AA125" i="9"/>
  <c r="X125" i="9"/>
  <c r="W125" i="9"/>
  <c r="Y125" i="9" s="1"/>
  <c r="AB125" i="9" s="1"/>
  <c r="AQ125" i="9"/>
  <c r="AM125" i="9"/>
  <c r="AJ125" i="9"/>
  <c r="AG125" i="9"/>
  <c r="AF125" i="9"/>
  <c r="R124" i="9"/>
  <c r="O124" i="9"/>
  <c r="N124" i="9"/>
  <c r="P124" i="9" s="1"/>
  <c r="S124" i="9" s="1"/>
  <c r="AD124" i="9"/>
  <c r="AA124" i="9"/>
  <c r="X124" i="9"/>
  <c r="W124" i="9"/>
  <c r="Y124" i="9" s="1"/>
  <c r="AB124" i="9" s="1"/>
  <c r="AQ124" i="9"/>
  <c r="AM124" i="9"/>
  <c r="AJ124" i="9"/>
  <c r="AG124" i="9"/>
  <c r="AF124" i="9"/>
  <c r="R123" i="9"/>
  <c r="O123" i="9"/>
  <c r="N123" i="9"/>
  <c r="P123" i="9" s="1"/>
  <c r="S123" i="9" s="1"/>
  <c r="AD123" i="9"/>
  <c r="AA123" i="9"/>
  <c r="X123" i="9"/>
  <c r="W123" i="9"/>
  <c r="Y123" i="9" s="1"/>
  <c r="AB123" i="9" s="1"/>
  <c r="AQ123" i="9"/>
  <c r="AM123" i="9"/>
  <c r="AJ123" i="9"/>
  <c r="AG123" i="9"/>
  <c r="AF123" i="9"/>
  <c r="R122" i="9"/>
  <c r="O122" i="9"/>
  <c r="N122" i="9"/>
  <c r="P122" i="9" s="1"/>
  <c r="S122" i="9" s="1"/>
  <c r="AD122" i="9"/>
  <c r="AA122" i="9"/>
  <c r="X122" i="9"/>
  <c r="W122" i="9"/>
  <c r="Y122" i="9" s="1"/>
  <c r="AB122" i="9" s="1"/>
  <c r="AQ122" i="9"/>
  <c r="AM122" i="9"/>
  <c r="AJ122" i="9"/>
  <c r="AG122" i="9"/>
  <c r="AF122" i="9"/>
  <c r="R121" i="9"/>
  <c r="O121" i="9"/>
  <c r="N121" i="9"/>
  <c r="P121" i="9" s="1"/>
  <c r="S121" i="9" s="1"/>
  <c r="AD121" i="9"/>
  <c r="AA121" i="9"/>
  <c r="X121" i="9"/>
  <c r="W121" i="9"/>
  <c r="Y121" i="9" s="1"/>
  <c r="AB121" i="9" s="1"/>
  <c r="AQ121" i="9"/>
  <c r="AM121" i="9"/>
  <c r="AJ121" i="9"/>
  <c r="AG121" i="9"/>
  <c r="AF121" i="9"/>
  <c r="R120" i="9"/>
  <c r="O120" i="9"/>
  <c r="N120" i="9"/>
  <c r="P120" i="9" s="1"/>
  <c r="S120" i="9" s="1"/>
  <c r="AD120" i="9"/>
  <c r="AA120" i="9"/>
  <c r="X120" i="9"/>
  <c r="W120" i="9"/>
  <c r="Y120" i="9" s="1"/>
  <c r="AB120" i="9" s="1"/>
  <c r="AQ120" i="9"/>
  <c r="AM120" i="9"/>
  <c r="AJ120" i="9"/>
  <c r="AG120" i="9"/>
  <c r="AF120" i="9"/>
  <c r="R119" i="9"/>
  <c r="O119" i="9"/>
  <c r="N119" i="9"/>
  <c r="P119" i="9" s="1"/>
  <c r="S119" i="9" s="1"/>
  <c r="AD119" i="9"/>
  <c r="AA119" i="9"/>
  <c r="X119" i="9"/>
  <c r="W119" i="9"/>
  <c r="Y119" i="9" s="1"/>
  <c r="AB119" i="9" s="1"/>
  <c r="AQ119" i="9"/>
  <c r="AM119" i="9"/>
  <c r="AJ119" i="9"/>
  <c r="AG119" i="9"/>
  <c r="AF119" i="9"/>
  <c r="R118" i="9"/>
  <c r="O118" i="9"/>
  <c r="N118" i="9"/>
  <c r="P118" i="9" s="1"/>
  <c r="S118" i="9" s="1"/>
  <c r="AD118" i="9"/>
  <c r="AA118" i="9"/>
  <c r="X118" i="9"/>
  <c r="W118" i="9"/>
  <c r="Y118" i="9" s="1"/>
  <c r="AB118" i="9" s="1"/>
  <c r="AQ118" i="9"/>
  <c r="AM118" i="9"/>
  <c r="AJ118" i="9"/>
  <c r="AG118" i="9"/>
  <c r="AF118" i="9"/>
  <c r="R117" i="9"/>
  <c r="O117" i="9"/>
  <c r="N117" i="9"/>
  <c r="P117" i="9" s="1"/>
  <c r="S117" i="9" s="1"/>
  <c r="AD117" i="9"/>
  <c r="AA117" i="9"/>
  <c r="X117" i="9"/>
  <c r="W117" i="9"/>
  <c r="Y117" i="9" s="1"/>
  <c r="AB117" i="9" s="1"/>
  <c r="AQ117" i="9"/>
  <c r="AM117" i="9"/>
  <c r="AJ117" i="9"/>
  <c r="AG117" i="9"/>
  <c r="AF117" i="9"/>
  <c r="R116" i="9"/>
  <c r="O116" i="9"/>
  <c r="N116" i="9"/>
  <c r="P116" i="9" s="1"/>
  <c r="S116" i="9" s="1"/>
  <c r="AD116" i="9"/>
  <c r="AA116" i="9"/>
  <c r="X116" i="9"/>
  <c r="W116" i="9"/>
  <c r="Y116" i="9" s="1"/>
  <c r="AB116" i="9" s="1"/>
  <c r="AQ116" i="9"/>
  <c r="AM116" i="9"/>
  <c r="AJ116" i="9"/>
  <c r="AG116" i="9"/>
  <c r="AF116" i="9"/>
  <c r="R115" i="9"/>
  <c r="O115" i="9"/>
  <c r="N115" i="9"/>
  <c r="P115" i="9" s="1"/>
  <c r="S115" i="9" s="1"/>
  <c r="AD115" i="9"/>
  <c r="AA115" i="9"/>
  <c r="X115" i="9"/>
  <c r="W115" i="9"/>
  <c r="Y115" i="9" s="1"/>
  <c r="AB115" i="9" s="1"/>
  <c r="AQ115" i="9"/>
  <c r="AM115" i="9"/>
  <c r="AJ115" i="9"/>
  <c r="AG115" i="9"/>
  <c r="AF115" i="9"/>
  <c r="R114" i="9"/>
  <c r="O114" i="9"/>
  <c r="N114" i="9"/>
  <c r="P114" i="9" s="1"/>
  <c r="S114" i="9" s="1"/>
  <c r="AD114" i="9"/>
  <c r="AA114" i="9"/>
  <c r="X114" i="9"/>
  <c r="W114" i="9"/>
  <c r="Y114" i="9" s="1"/>
  <c r="AB114" i="9" s="1"/>
  <c r="AQ114" i="9"/>
  <c r="AM114" i="9"/>
  <c r="AJ114" i="9"/>
  <c r="AG114" i="9"/>
  <c r="AF114" i="9"/>
  <c r="R113" i="9"/>
  <c r="O113" i="9"/>
  <c r="N113" i="9"/>
  <c r="P113" i="9" s="1"/>
  <c r="S113" i="9" s="1"/>
  <c r="AD113" i="9"/>
  <c r="AA113" i="9"/>
  <c r="X113" i="9"/>
  <c r="W113" i="9"/>
  <c r="Y113" i="9" s="1"/>
  <c r="AB113" i="9" s="1"/>
  <c r="AQ113" i="9"/>
  <c r="AM113" i="9"/>
  <c r="AJ113" i="9"/>
  <c r="AG113" i="9"/>
  <c r="AF113" i="9"/>
  <c r="R112" i="9"/>
  <c r="O112" i="9"/>
  <c r="N112" i="9"/>
  <c r="P112" i="9" s="1"/>
  <c r="S112" i="9" s="1"/>
  <c r="AD112" i="9"/>
  <c r="AA112" i="9"/>
  <c r="X112" i="9"/>
  <c r="W112" i="9"/>
  <c r="Y112" i="9" s="1"/>
  <c r="AB112" i="9" s="1"/>
  <c r="AQ112" i="9"/>
  <c r="AM112" i="9"/>
  <c r="AJ112" i="9"/>
  <c r="AG112" i="9"/>
  <c r="AF112" i="9"/>
  <c r="R111" i="9"/>
  <c r="O111" i="9"/>
  <c r="N111" i="9"/>
  <c r="P111" i="9" s="1"/>
  <c r="S111" i="9" s="1"/>
  <c r="AD111" i="9"/>
  <c r="AA111" i="9"/>
  <c r="X111" i="9"/>
  <c r="W111" i="9"/>
  <c r="Y111" i="9" s="1"/>
  <c r="AB111" i="9" s="1"/>
  <c r="AQ111" i="9"/>
  <c r="AM111" i="9"/>
  <c r="AJ111" i="9"/>
  <c r="AG111" i="9"/>
  <c r="AF111" i="9"/>
  <c r="R110" i="9"/>
  <c r="O110" i="9"/>
  <c r="N110" i="9"/>
  <c r="P110" i="9" s="1"/>
  <c r="S110" i="9" s="1"/>
  <c r="AD110" i="9"/>
  <c r="AA110" i="9"/>
  <c r="X110" i="9"/>
  <c r="W110" i="9"/>
  <c r="Y110" i="9" s="1"/>
  <c r="AB110" i="9" s="1"/>
  <c r="AQ110" i="9"/>
  <c r="AM110" i="9"/>
  <c r="AJ110" i="9"/>
  <c r="AG110" i="9"/>
  <c r="AF110" i="9"/>
  <c r="R109" i="9"/>
  <c r="O109" i="9"/>
  <c r="N109" i="9"/>
  <c r="P109" i="9" s="1"/>
  <c r="S109" i="9" s="1"/>
  <c r="AD109" i="9"/>
  <c r="AA109" i="9"/>
  <c r="X109" i="9"/>
  <c r="W109" i="9"/>
  <c r="Y109" i="9" s="1"/>
  <c r="AB109" i="9" s="1"/>
  <c r="AQ109" i="9"/>
  <c r="AM109" i="9"/>
  <c r="AJ109" i="9"/>
  <c r="AG109" i="9"/>
  <c r="AF109" i="9"/>
  <c r="R108" i="9"/>
  <c r="O108" i="9"/>
  <c r="N108" i="9"/>
  <c r="P108" i="9" s="1"/>
  <c r="S108" i="9" s="1"/>
  <c r="AD108" i="9"/>
  <c r="AA108" i="9"/>
  <c r="X108" i="9"/>
  <c r="W108" i="9"/>
  <c r="Y108" i="9" s="1"/>
  <c r="AB108" i="9" s="1"/>
  <c r="AQ108" i="9"/>
  <c r="AM108" i="9"/>
  <c r="AJ108" i="9"/>
  <c r="AG108" i="9"/>
  <c r="AF108" i="9"/>
  <c r="R107" i="9"/>
  <c r="O107" i="9"/>
  <c r="N107" i="9"/>
  <c r="P107" i="9" s="1"/>
  <c r="S107" i="9" s="1"/>
  <c r="AD107" i="9"/>
  <c r="AA107" i="9"/>
  <c r="X107" i="9"/>
  <c r="W107" i="9"/>
  <c r="Y107" i="9" s="1"/>
  <c r="AB107" i="9" s="1"/>
  <c r="AQ107" i="9"/>
  <c r="AM107" i="9"/>
  <c r="AJ107" i="9"/>
  <c r="AG107" i="9"/>
  <c r="AF107" i="9"/>
  <c r="R106" i="9"/>
  <c r="O106" i="9"/>
  <c r="N106" i="9"/>
  <c r="P106" i="9" s="1"/>
  <c r="S106" i="9" s="1"/>
  <c r="AD106" i="9"/>
  <c r="AA106" i="9"/>
  <c r="X106" i="9"/>
  <c r="W106" i="9"/>
  <c r="Y106" i="9" s="1"/>
  <c r="AB106" i="9" s="1"/>
  <c r="AQ106" i="9"/>
  <c r="AM106" i="9"/>
  <c r="AJ106" i="9"/>
  <c r="AG106" i="9"/>
  <c r="AF106" i="9"/>
  <c r="R105" i="9"/>
  <c r="O105" i="9"/>
  <c r="N105" i="9"/>
  <c r="P105" i="9" s="1"/>
  <c r="S105" i="9" s="1"/>
  <c r="AD105" i="9"/>
  <c r="AA105" i="9"/>
  <c r="X105" i="9"/>
  <c r="W105" i="9"/>
  <c r="Y105" i="9" s="1"/>
  <c r="AB105" i="9" s="1"/>
  <c r="AQ105" i="9"/>
  <c r="AM105" i="9"/>
  <c r="AJ105" i="9"/>
  <c r="AG105" i="9"/>
  <c r="AF105" i="9"/>
  <c r="R101" i="9"/>
  <c r="O101" i="9"/>
  <c r="N101" i="9"/>
  <c r="P101" i="9" s="1"/>
  <c r="S101" i="9" s="1"/>
  <c r="AD101" i="9"/>
  <c r="AA101" i="9"/>
  <c r="X101" i="9"/>
  <c r="W101" i="9"/>
  <c r="Y101" i="9" s="1"/>
  <c r="AB101" i="9" s="1"/>
  <c r="AQ101" i="9"/>
  <c r="AM101" i="9"/>
  <c r="AJ101" i="9"/>
  <c r="AG101" i="9"/>
  <c r="AF101" i="9"/>
  <c r="R100" i="9"/>
  <c r="O100" i="9"/>
  <c r="N100" i="9"/>
  <c r="P100" i="9" s="1"/>
  <c r="S100" i="9" s="1"/>
  <c r="AD100" i="9"/>
  <c r="AA100" i="9"/>
  <c r="X100" i="9"/>
  <c r="W100" i="9"/>
  <c r="Y100" i="9" s="1"/>
  <c r="AB100" i="9" s="1"/>
  <c r="AQ100" i="9"/>
  <c r="AM100" i="9"/>
  <c r="AJ100" i="9"/>
  <c r="AG100" i="9"/>
  <c r="AF100" i="9"/>
  <c r="R99" i="9"/>
  <c r="O99" i="9"/>
  <c r="N99" i="9"/>
  <c r="P99" i="9" s="1"/>
  <c r="S99" i="9" s="1"/>
  <c r="AD99" i="9"/>
  <c r="AA99" i="9"/>
  <c r="X99" i="9"/>
  <c r="W99" i="9"/>
  <c r="Y99" i="9" s="1"/>
  <c r="AB99" i="9" s="1"/>
  <c r="AQ99" i="9"/>
  <c r="AM99" i="9"/>
  <c r="AJ99" i="9"/>
  <c r="AG99" i="9"/>
  <c r="AF99" i="9"/>
  <c r="R98" i="9"/>
  <c r="O98" i="9"/>
  <c r="N98" i="9"/>
  <c r="P98" i="9" s="1"/>
  <c r="S98" i="9" s="1"/>
  <c r="AD98" i="9"/>
  <c r="AA98" i="9"/>
  <c r="X98" i="9"/>
  <c r="W98" i="9"/>
  <c r="Y98" i="9" s="1"/>
  <c r="AB98" i="9" s="1"/>
  <c r="AQ98" i="9"/>
  <c r="AM98" i="9"/>
  <c r="AJ98" i="9"/>
  <c r="AG98" i="9"/>
  <c r="AF98" i="9"/>
  <c r="R97" i="9"/>
  <c r="O97" i="9"/>
  <c r="N97" i="9"/>
  <c r="P97" i="9" s="1"/>
  <c r="S97" i="9" s="1"/>
  <c r="AD97" i="9"/>
  <c r="AA97" i="9"/>
  <c r="X97" i="9"/>
  <c r="W97" i="9"/>
  <c r="Y97" i="9" s="1"/>
  <c r="AB97" i="9" s="1"/>
  <c r="AQ97" i="9"/>
  <c r="AM97" i="9"/>
  <c r="AJ97" i="9"/>
  <c r="AG97" i="9"/>
  <c r="AF97" i="9"/>
  <c r="R96" i="9"/>
  <c r="O96" i="9"/>
  <c r="N96" i="9"/>
  <c r="P96" i="9" s="1"/>
  <c r="S96" i="9" s="1"/>
  <c r="AD96" i="9"/>
  <c r="AA96" i="9"/>
  <c r="X96" i="9"/>
  <c r="W96" i="9"/>
  <c r="Y96" i="9" s="1"/>
  <c r="AB96" i="9" s="1"/>
  <c r="AK104" i="9"/>
  <c r="AB104" i="9"/>
  <c r="S104" i="9"/>
  <c r="AK79" i="9"/>
  <c r="AB79" i="9"/>
  <c r="S79" i="9"/>
  <c r="AQ96" i="9"/>
  <c r="AM96" i="9"/>
  <c r="AJ96" i="9"/>
  <c r="AG96" i="9"/>
  <c r="AF96" i="9"/>
  <c r="R95" i="9"/>
  <c r="O95" i="9"/>
  <c r="N95" i="9"/>
  <c r="P95" i="9" s="1"/>
  <c r="S95" i="9" s="1"/>
  <c r="AD95" i="9"/>
  <c r="AA95" i="9"/>
  <c r="X95" i="9"/>
  <c r="W95" i="9"/>
  <c r="Y95" i="9" s="1"/>
  <c r="AB95" i="9" s="1"/>
  <c r="AQ95" i="9"/>
  <c r="AM95" i="9"/>
  <c r="AJ95" i="9"/>
  <c r="AG95" i="9"/>
  <c r="AF95" i="9"/>
  <c r="R94" i="9"/>
  <c r="O94" i="9"/>
  <c r="N94" i="9"/>
  <c r="P94" i="9" s="1"/>
  <c r="S94" i="9" s="1"/>
  <c r="AD94" i="9"/>
  <c r="AA94" i="9"/>
  <c r="X94" i="9"/>
  <c r="W94" i="9"/>
  <c r="Y94" i="9" s="1"/>
  <c r="AB94" i="9" s="1"/>
  <c r="AQ94" i="9"/>
  <c r="AM94" i="9"/>
  <c r="AJ94" i="9"/>
  <c r="AG94" i="9"/>
  <c r="AF94" i="9"/>
  <c r="R93" i="9"/>
  <c r="O93" i="9"/>
  <c r="N93" i="9"/>
  <c r="P93" i="9" s="1"/>
  <c r="S93" i="9" s="1"/>
  <c r="AD93" i="9"/>
  <c r="AA93" i="9"/>
  <c r="X93" i="9"/>
  <c r="W93" i="9"/>
  <c r="Y93" i="9" s="1"/>
  <c r="AB93" i="9" s="1"/>
  <c r="AQ93" i="9"/>
  <c r="AM93" i="9"/>
  <c r="AJ93" i="9"/>
  <c r="AG93" i="9"/>
  <c r="AF93" i="9"/>
  <c r="R92" i="9"/>
  <c r="O92" i="9"/>
  <c r="N92" i="9"/>
  <c r="P92" i="9" s="1"/>
  <c r="S92" i="9" s="1"/>
  <c r="AD92" i="9"/>
  <c r="AA92" i="9"/>
  <c r="X92" i="9"/>
  <c r="W92" i="9"/>
  <c r="Y92" i="9" s="1"/>
  <c r="AB92" i="9" s="1"/>
  <c r="AQ92" i="9"/>
  <c r="AM92" i="9"/>
  <c r="AJ92" i="9"/>
  <c r="AG92" i="9"/>
  <c r="AF92" i="9"/>
  <c r="R91" i="9"/>
  <c r="O91" i="9"/>
  <c r="N91" i="9"/>
  <c r="P91" i="9" s="1"/>
  <c r="S91" i="9" s="1"/>
  <c r="AD91" i="9"/>
  <c r="AA91" i="9"/>
  <c r="X91" i="9"/>
  <c r="W91" i="9"/>
  <c r="Y91" i="9" s="1"/>
  <c r="AB91" i="9" s="1"/>
  <c r="AQ91" i="9"/>
  <c r="AM91" i="9"/>
  <c r="AJ91" i="9"/>
  <c r="AG91" i="9"/>
  <c r="AF91" i="9"/>
  <c r="R90" i="9"/>
  <c r="O90" i="9"/>
  <c r="N90" i="9"/>
  <c r="P90" i="9" s="1"/>
  <c r="S90" i="9" s="1"/>
  <c r="AD90" i="9"/>
  <c r="AA90" i="9"/>
  <c r="X90" i="9"/>
  <c r="W90" i="9"/>
  <c r="Y90" i="9" s="1"/>
  <c r="AB90" i="9" s="1"/>
  <c r="AQ90" i="9"/>
  <c r="AM90" i="9"/>
  <c r="AJ90" i="9"/>
  <c r="AG90" i="9"/>
  <c r="AF90" i="9"/>
  <c r="R89" i="9"/>
  <c r="O89" i="9"/>
  <c r="N89" i="9"/>
  <c r="P89" i="9" s="1"/>
  <c r="S89" i="9" s="1"/>
  <c r="AD89" i="9"/>
  <c r="AA89" i="9"/>
  <c r="X89" i="9"/>
  <c r="W89" i="9"/>
  <c r="Y89" i="9" s="1"/>
  <c r="AB89" i="9" s="1"/>
  <c r="AQ89" i="9"/>
  <c r="AM89" i="9"/>
  <c r="AJ89" i="9"/>
  <c r="AG89" i="9"/>
  <c r="AF89" i="9"/>
  <c r="R88" i="9"/>
  <c r="O88" i="9"/>
  <c r="N88" i="9"/>
  <c r="P88" i="9" s="1"/>
  <c r="S88" i="9" s="1"/>
  <c r="AD88" i="9"/>
  <c r="AA88" i="9"/>
  <c r="X88" i="9"/>
  <c r="W88" i="9"/>
  <c r="Y88" i="9" s="1"/>
  <c r="AB88" i="9" s="1"/>
  <c r="AQ88" i="9"/>
  <c r="AM88" i="9"/>
  <c r="AJ88" i="9"/>
  <c r="AG88" i="9"/>
  <c r="AF88" i="9"/>
  <c r="R87" i="9"/>
  <c r="O87" i="9"/>
  <c r="N87" i="9"/>
  <c r="P87" i="9" s="1"/>
  <c r="S87" i="9" s="1"/>
  <c r="AD87" i="9"/>
  <c r="AA87" i="9"/>
  <c r="X87" i="9"/>
  <c r="W87" i="9"/>
  <c r="Y87" i="9" s="1"/>
  <c r="AB87" i="9" s="1"/>
  <c r="AQ87" i="9"/>
  <c r="AM87" i="9"/>
  <c r="AJ87" i="9"/>
  <c r="AG87" i="9"/>
  <c r="AF87" i="9"/>
  <c r="R86" i="9"/>
  <c r="O86" i="9"/>
  <c r="N86" i="9"/>
  <c r="P86" i="9" s="1"/>
  <c r="S86" i="9" s="1"/>
  <c r="AD86" i="9"/>
  <c r="AA86" i="9"/>
  <c r="X86" i="9"/>
  <c r="W86" i="9"/>
  <c r="Y86" i="9" s="1"/>
  <c r="AB86" i="9" s="1"/>
  <c r="AQ86" i="9"/>
  <c r="AM86" i="9"/>
  <c r="AJ86" i="9"/>
  <c r="AG86" i="9"/>
  <c r="AF86" i="9"/>
  <c r="R85" i="9"/>
  <c r="O85" i="9"/>
  <c r="N85" i="9"/>
  <c r="P85" i="9" s="1"/>
  <c r="S85" i="9" s="1"/>
  <c r="AD85" i="9"/>
  <c r="AA85" i="9"/>
  <c r="X85" i="9"/>
  <c r="W85" i="9"/>
  <c r="Y85" i="9" s="1"/>
  <c r="AB85" i="9" s="1"/>
  <c r="AQ85" i="9"/>
  <c r="AM85" i="9"/>
  <c r="AJ85" i="9"/>
  <c r="AG85" i="9"/>
  <c r="AF85" i="9"/>
  <c r="R84" i="9"/>
  <c r="O84" i="9"/>
  <c r="N84" i="9"/>
  <c r="P84" i="9" s="1"/>
  <c r="S84" i="9" s="1"/>
  <c r="AD84" i="9"/>
  <c r="AA84" i="9"/>
  <c r="X84" i="9"/>
  <c r="W84" i="9"/>
  <c r="Y84" i="9" s="1"/>
  <c r="AB84" i="9" s="1"/>
  <c r="AQ84" i="9"/>
  <c r="AM84" i="9"/>
  <c r="AJ84" i="9"/>
  <c r="AG84" i="9"/>
  <c r="AF84" i="9"/>
  <c r="R83" i="9"/>
  <c r="O83" i="9"/>
  <c r="N83" i="9"/>
  <c r="P83" i="9" s="1"/>
  <c r="S83" i="9" s="1"/>
  <c r="AD83" i="9"/>
  <c r="AA83" i="9"/>
  <c r="X83" i="9"/>
  <c r="W83" i="9"/>
  <c r="Y83" i="9" s="1"/>
  <c r="AB83" i="9" s="1"/>
  <c r="AQ83" i="9"/>
  <c r="AM83" i="9"/>
  <c r="AJ83" i="9"/>
  <c r="AG83" i="9"/>
  <c r="AF83" i="9"/>
  <c r="R82" i="9"/>
  <c r="O82" i="9"/>
  <c r="N82" i="9"/>
  <c r="P82" i="9" s="1"/>
  <c r="S82" i="9" s="1"/>
  <c r="AD82" i="9"/>
  <c r="AA82" i="9"/>
  <c r="X82" i="9"/>
  <c r="W82" i="9"/>
  <c r="Y82" i="9" s="1"/>
  <c r="AB82" i="9" s="1"/>
  <c r="AQ82" i="9"/>
  <c r="AM82" i="9"/>
  <c r="AJ82" i="9"/>
  <c r="AG82" i="9"/>
  <c r="AF82" i="9"/>
  <c r="R81" i="9"/>
  <c r="O81" i="9"/>
  <c r="N81" i="9"/>
  <c r="P81" i="9" s="1"/>
  <c r="S81" i="9" s="1"/>
  <c r="AD81" i="9"/>
  <c r="AA81" i="9"/>
  <c r="X81" i="9"/>
  <c r="W81" i="9"/>
  <c r="Y81" i="9" s="1"/>
  <c r="AB81" i="9" s="1"/>
  <c r="AQ81" i="9"/>
  <c r="AM81" i="9"/>
  <c r="AJ81" i="9"/>
  <c r="AG81" i="9"/>
  <c r="AF81" i="9"/>
  <c r="R80" i="9"/>
  <c r="O80" i="9"/>
  <c r="N80" i="9"/>
  <c r="P80" i="9" s="1"/>
  <c r="S80" i="9" s="1"/>
  <c r="AD80" i="9"/>
  <c r="AA80" i="9"/>
  <c r="X80" i="9"/>
  <c r="W80" i="9"/>
  <c r="Y80" i="9" s="1"/>
  <c r="AB80" i="9" s="1"/>
  <c r="AQ80" i="9"/>
  <c r="AM80" i="9"/>
  <c r="AJ80" i="9"/>
  <c r="AG80" i="9"/>
  <c r="AF80" i="9"/>
  <c r="R76" i="9"/>
  <c r="O76" i="9"/>
  <c r="N76" i="9"/>
  <c r="P76" i="9" s="1"/>
  <c r="S76" i="9" s="1"/>
  <c r="AD76" i="9"/>
  <c r="AA76" i="9"/>
  <c r="X76" i="9"/>
  <c r="W76" i="9"/>
  <c r="Y76" i="9" s="1"/>
  <c r="AB76" i="9" s="1"/>
  <c r="AQ76" i="9"/>
  <c r="AM76" i="9"/>
  <c r="AJ76" i="9"/>
  <c r="AG76" i="9"/>
  <c r="AF76" i="9"/>
  <c r="R75" i="9"/>
  <c r="O75" i="9"/>
  <c r="N75" i="9"/>
  <c r="P75" i="9" s="1"/>
  <c r="S75" i="9" s="1"/>
  <c r="AD75" i="9"/>
  <c r="AA75" i="9"/>
  <c r="X75" i="9"/>
  <c r="W75" i="9"/>
  <c r="Y75" i="9" s="1"/>
  <c r="AB75" i="9" s="1"/>
  <c r="AQ75" i="9"/>
  <c r="AM75" i="9"/>
  <c r="AJ75" i="9"/>
  <c r="AG75" i="9"/>
  <c r="AF75" i="9"/>
  <c r="R74" i="9"/>
  <c r="O74" i="9"/>
  <c r="N74" i="9"/>
  <c r="P74" i="9" s="1"/>
  <c r="S74" i="9" s="1"/>
  <c r="AD74" i="9"/>
  <c r="AA74" i="9"/>
  <c r="X74" i="9"/>
  <c r="W74" i="9"/>
  <c r="Y74" i="9" s="1"/>
  <c r="AB74" i="9" s="1"/>
  <c r="AQ74" i="9"/>
  <c r="AM74" i="9"/>
  <c r="AJ74" i="9"/>
  <c r="AG74" i="9"/>
  <c r="AF74" i="9"/>
  <c r="R73" i="9"/>
  <c r="O73" i="9"/>
  <c r="N73" i="9"/>
  <c r="P73" i="9" s="1"/>
  <c r="S73" i="9" s="1"/>
  <c r="AD73" i="9"/>
  <c r="AA73" i="9"/>
  <c r="X73" i="9"/>
  <c r="W73" i="9"/>
  <c r="Y73" i="9" s="1"/>
  <c r="AB73" i="9" s="1"/>
  <c r="AQ73" i="9"/>
  <c r="AM73" i="9"/>
  <c r="AJ73" i="9"/>
  <c r="AG73" i="9"/>
  <c r="AF73" i="9"/>
  <c r="R72" i="9"/>
  <c r="O72" i="9"/>
  <c r="N72" i="9"/>
  <c r="P72" i="9" s="1"/>
  <c r="S72" i="9" s="1"/>
  <c r="AD72" i="9"/>
  <c r="AA72" i="9"/>
  <c r="X72" i="9"/>
  <c r="W72" i="9"/>
  <c r="Y72" i="9" s="1"/>
  <c r="AB72" i="9" s="1"/>
  <c r="AQ72" i="9"/>
  <c r="AM72" i="9"/>
  <c r="AJ72" i="9"/>
  <c r="AG72" i="9"/>
  <c r="AF72" i="9"/>
  <c r="R71" i="9"/>
  <c r="O71" i="9"/>
  <c r="N71" i="9"/>
  <c r="P71" i="9" s="1"/>
  <c r="S71" i="9" s="1"/>
  <c r="AD71" i="9"/>
  <c r="AA71" i="9"/>
  <c r="X71" i="9"/>
  <c r="W71" i="9"/>
  <c r="Y71" i="9" s="1"/>
  <c r="AB71" i="9" s="1"/>
  <c r="AQ71" i="9"/>
  <c r="AM71" i="9"/>
  <c r="AJ71" i="9"/>
  <c r="AG71" i="9"/>
  <c r="AF71" i="9"/>
  <c r="R70" i="9"/>
  <c r="O70" i="9"/>
  <c r="N70" i="9"/>
  <c r="P70" i="9" s="1"/>
  <c r="S70" i="9" s="1"/>
  <c r="AD70" i="9"/>
  <c r="AA70" i="9"/>
  <c r="X70" i="9"/>
  <c r="W70" i="9"/>
  <c r="Y70" i="9" s="1"/>
  <c r="AB70" i="9" s="1"/>
  <c r="AQ70" i="9"/>
  <c r="AM70" i="9"/>
  <c r="AJ70" i="9"/>
  <c r="AG70" i="9"/>
  <c r="AF70" i="9"/>
  <c r="R69" i="9"/>
  <c r="O69" i="9"/>
  <c r="N69" i="9"/>
  <c r="P69" i="9" s="1"/>
  <c r="S69" i="9" s="1"/>
  <c r="AD69" i="9"/>
  <c r="AA69" i="9"/>
  <c r="X69" i="9"/>
  <c r="W69" i="9"/>
  <c r="Y69" i="9" s="1"/>
  <c r="AB69" i="9" s="1"/>
  <c r="AQ69" i="9"/>
  <c r="AM69" i="9"/>
  <c r="AJ69" i="9"/>
  <c r="AG69" i="9"/>
  <c r="AF69" i="9"/>
  <c r="R68" i="9"/>
  <c r="O68" i="9"/>
  <c r="N68" i="9"/>
  <c r="P68" i="9" s="1"/>
  <c r="S68" i="9" s="1"/>
  <c r="AD68" i="9"/>
  <c r="AA68" i="9"/>
  <c r="X68" i="9"/>
  <c r="W68" i="9"/>
  <c r="Y68" i="9" s="1"/>
  <c r="AB68" i="9" s="1"/>
  <c r="AQ68" i="9"/>
  <c r="AM68" i="9"/>
  <c r="AJ68" i="9"/>
  <c r="AG68" i="9"/>
  <c r="AF68" i="9"/>
  <c r="R67" i="9"/>
  <c r="O67" i="9"/>
  <c r="N67" i="9"/>
  <c r="P67" i="9" s="1"/>
  <c r="S67" i="9" s="1"/>
  <c r="AD67" i="9"/>
  <c r="AA67" i="9"/>
  <c r="X67" i="9"/>
  <c r="W67" i="9"/>
  <c r="Y67" i="9" s="1"/>
  <c r="AB67" i="9" s="1"/>
  <c r="AQ67" i="9"/>
  <c r="AM67" i="9"/>
  <c r="AJ67" i="9"/>
  <c r="AG67" i="9"/>
  <c r="AF67" i="9"/>
  <c r="R66" i="9"/>
  <c r="O66" i="9"/>
  <c r="N66" i="9"/>
  <c r="P66" i="9" s="1"/>
  <c r="S66" i="9" s="1"/>
  <c r="AD66" i="9"/>
  <c r="AA66" i="9"/>
  <c r="X66" i="9"/>
  <c r="W66" i="9"/>
  <c r="Y66" i="9" s="1"/>
  <c r="AB66" i="9" s="1"/>
  <c r="AQ66" i="9"/>
  <c r="AM66" i="9"/>
  <c r="AJ66" i="9"/>
  <c r="AG66" i="9"/>
  <c r="AF66" i="9"/>
  <c r="R65" i="9"/>
  <c r="O65" i="9"/>
  <c r="N65" i="9"/>
  <c r="P65" i="9" s="1"/>
  <c r="S65" i="9" s="1"/>
  <c r="AD65" i="9"/>
  <c r="AA65" i="9"/>
  <c r="X65" i="9"/>
  <c r="W65" i="9"/>
  <c r="Y65" i="9" s="1"/>
  <c r="AB65" i="9" s="1"/>
  <c r="AQ65" i="9"/>
  <c r="AM65" i="9"/>
  <c r="AJ65" i="9"/>
  <c r="AG65" i="9"/>
  <c r="AF65" i="9"/>
  <c r="R64" i="9"/>
  <c r="O64" i="9"/>
  <c r="N64" i="9"/>
  <c r="P64" i="9" s="1"/>
  <c r="S64" i="9" s="1"/>
  <c r="AD64" i="9"/>
  <c r="AA64" i="9"/>
  <c r="X64" i="9"/>
  <c r="W64" i="9"/>
  <c r="Y64" i="9" s="1"/>
  <c r="AB64" i="9" s="1"/>
  <c r="AQ64" i="9"/>
  <c r="AM64" i="9"/>
  <c r="AJ64" i="9"/>
  <c r="AG64" i="9"/>
  <c r="AF64" i="9"/>
  <c r="R63" i="9"/>
  <c r="O63" i="9"/>
  <c r="N63" i="9"/>
  <c r="P63" i="9" s="1"/>
  <c r="S63" i="9" s="1"/>
  <c r="AD63" i="9"/>
  <c r="AA63" i="9"/>
  <c r="X63" i="9"/>
  <c r="W63" i="9"/>
  <c r="Y63" i="9" s="1"/>
  <c r="AB63" i="9" s="1"/>
  <c r="AQ63" i="9"/>
  <c r="AM63" i="9"/>
  <c r="AJ63" i="9"/>
  <c r="AG63" i="9"/>
  <c r="AF63" i="9"/>
  <c r="R62" i="9"/>
  <c r="O62" i="9"/>
  <c r="N62" i="9"/>
  <c r="P62" i="9" s="1"/>
  <c r="S62" i="9" s="1"/>
  <c r="AD62" i="9"/>
  <c r="AA62" i="9"/>
  <c r="X62" i="9"/>
  <c r="W62" i="9"/>
  <c r="Y62" i="9" s="1"/>
  <c r="AB62" i="9" s="1"/>
  <c r="AQ62" i="9"/>
  <c r="AM62" i="9"/>
  <c r="AJ62" i="9"/>
  <c r="AG62" i="9"/>
  <c r="AF62" i="9"/>
  <c r="R61" i="9"/>
  <c r="O61" i="9"/>
  <c r="N61" i="9"/>
  <c r="P61" i="9" s="1"/>
  <c r="S61" i="9" s="1"/>
  <c r="AD61" i="9"/>
  <c r="AA61" i="9"/>
  <c r="X61" i="9"/>
  <c r="W61" i="9"/>
  <c r="Y61" i="9" s="1"/>
  <c r="AB61" i="9" s="1"/>
  <c r="AQ61" i="9"/>
  <c r="AM61" i="9"/>
  <c r="AJ61" i="9"/>
  <c r="AG61" i="9"/>
  <c r="AF61" i="9"/>
  <c r="R60" i="9"/>
  <c r="O60" i="9"/>
  <c r="N60" i="9"/>
  <c r="P60" i="9" s="1"/>
  <c r="S60" i="9" s="1"/>
  <c r="AD60" i="9"/>
  <c r="AA60" i="9"/>
  <c r="X60" i="9"/>
  <c r="W60" i="9"/>
  <c r="Y60" i="9" s="1"/>
  <c r="AB60" i="9" s="1"/>
  <c r="AQ60" i="9"/>
  <c r="AM60" i="9"/>
  <c r="AJ60" i="9"/>
  <c r="AG60" i="9"/>
  <c r="AF60" i="9"/>
  <c r="R59" i="9"/>
  <c r="O59" i="9"/>
  <c r="N59" i="9"/>
  <c r="P59" i="9" s="1"/>
  <c r="S59" i="9" s="1"/>
  <c r="AD59" i="9"/>
  <c r="AA59" i="9"/>
  <c r="X59" i="9"/>
  <c r="W59" i="9"/>
  <c r="Y59" i="9" s="1"/>
  <c r="AB59" i="9" s="1"/>
  <c r="AQ59" i="9"/>
  <c r="AM59" i="9"/>
  <c r="AJ59" i="9"/>
  <c r="AG59" i="9"/>
  <c r="AF59" i="9"/>
  <c r="R58" i="9"/>
  <c r="O58" i="9"/>
  <c r="N58" i="9"/>
  <c r="P58" i="9" s="1"/>
  <c r="S58" i="9" s="1"/>
  <c r="AD58" i="9"/>
  <c r="AA58" i="9"/>
  <c r="X58" i="9"/>
  <c r="W58" i="9"/>
  <c r="Y58" i="9" s="1"/>
  <c r="AB58" i="9" s="1"/>
  <c r="AQ58" i="9"/>
  <c r="AM58" i="9"/>
  <c r="AJ58" i="9"/>
  <c r="AG58" i="9"/>
  <c r="AF58" i="9"/>
  <c r="R57" i="9"/>
  <c r="O57" i="9"/>
  <c r="N57" i="9"/>
  <c r="P57" i="9" s="1"/>
  <c r="S57" i="9" s="1"/>
  <c r="AD57" i="9"/>
  <c r="AA57" i="9"/>
  <c r="X57" i="9"/>
  <c r="W57" i="9"/>
  <c r="Y57" i="9" s="1"/>
  <c r="AB57" i="9" s="1"/>
  <c r="AQ57" i="9"/>
  <c r="AM57" i="9"/>
  <c r="AJ57" i="9"/>
  <c r="AG57" i="9"/>
  <c r="AF57" i="9"/>
  <c r="R56" i="9"/>
  <c r="O56" i="9"/>
  <c r="N56" i="9"/>
  <c r="P56" i="9" s="1"/>
  <c r="S56" i="9" s="1"/>
  <c r="AD56" i="9"/>
  <c r="AA56" i="9"/>
  <c r="X56" i="9"/>
  <c r="W56" i="9"/>
  <c r="Y56" i="9" s="1"/>
  <c r="AB56" i="9" s="1"/>
  <c r="AQ56" i="9"/>
  <c r="AM56" i="9"/>
  <c r="AJ56" i="9"/>
  <c r="AG56" i="9"/>
  <c r="AF56" i="9"/>
  <c r="R55" i="9"/>
  <c r="O55" i="9"/>
  <c r="N55" i="9"/>
  <c r="P55" i="9" s="1"/>
  <c r="S55" i="9" s="1"/>
  <c r="AD55" i="9"/>
  <c r="AA55" i="9"/>
  <c r="X55" i="9"/>
  <c r="W55" i="9"/>
  <c r="Y55" i="9" s="1"/>
  <c r="AB55" i="9" s="1"/>
  <c r="AQ55" i="9"/>
  <c r="AM55" i="9"/>
  <c r="AJ55" i="9"/>
  <c r="AG55" i="9"/>
  <c r="AF55" i="9"/>
  <c r="R51" i="9"/>
  <c r="O51" i="9"/>
  <c r="N51" i="9"/>
  <c r="P51" i="9" s="1"/>
  <c r="S51" i="9" s="1"/>
  <c r="AD51" i="9"/>
  <c r="AA51" i="9"/>
  <c r="X51" i="9"/>
  <c r="W51" i="9"/>
  <c r="Y51" i="9" s="1"/>
  <c r="AB51" i="9" s="1"/>
  <c r="AQ51" i="9"/>
  <c r="AM51" i="9"/>
  <c r="AJ51" i="9"/>
  <c r="AG51" i="9"/>
  <c r="AF51" i="9"/>
  <c r="R50" i="9"/>
  <c r="O50" i="9"/>
  <c r="N50" i="9"/>
  <c r="P50" i="9" s="1"/>
  <c r="S50" i="9" s="1"/>
  <c r="AD50" i="9"/>
  <c r="AA50" i="9"/>
  <c r="X50" i="9"/>
  <c r="W50" i="9"/>
  <c r="Y50" i="9" s="1"/>
  <c r="AB50" i="9" s="1"/>
  <c r="AQ50" i="9"/>
  <c r="AM50" i="9"/>
  <c r="AJ50" i="9"/>
  <c r="AG50" i="9"/>
  <c r="AF50" i="9"/>
  <c r="R49" i="9"/>
  <c r="O49" i="9"/>
  <c r="N49" i="9"/>
  <c r="P49" i="9" s="1"/>
  <c r="S49" i="9" s="1"/>
  <c r="AD49" i="9"/>
  <c r="AA49" i="9"/>
  <c r="X49" i="9"/>
  <c r="W49" i="9"/>
  <c r="Y49" i="9" s="1"/>
  <c r="AB49" i="9" s="1"/>
  <c r="AQ49" i="9"/>
  <c r="AM49" i="9"/>
  <c r="AJ49" i="9"/>
  <c r="AG49" i="9"/>
  <c r="AF49" i="9"/>
  <c r="R48" i="9"/>
  <c r="O48" i="9"/>
  <c r="N48" i="9"/>
  <c r="P48" i="9" s="1"/>
  <c r="S48" i="9" s="1"/>
  <c r="AD48" i="9"/>
  <c r="AA48" i="9"/>
  <c r="X48" i="9"/>
  <c r="W48" i="9"/>
  <c r="Y48" i="9" s="1"/>
  <c r="AB48" i="9" s="1"/>
  <c r="AQ48" i="9"/>
  <c r="AM48" i="9"/>
  <c r="AJ48" i="9"/>
  <c r="AG48" i="9"/>
  <c r="AF48" i="9"/>
  <c r="R47" i="9"/>
  <c r="O47" i="9"/>
  <c r="N47" i="9"/>
  <c r="P47" i="9" s="1"/>
  <c r="S47" i="9" s="1"/>
  <c r="AD47" i="9"/>
  <c r="AA47" i="9"/>
  <c r="X47" i="9"/>
  <c r="W47" i="9"/>
  <c r="Y47" i="9" s="1"/>
  <c r="AB47" i="9" s="1"/>
  <c r="AQ47" i="9"/>
  <c r="AM47" i="9"/>
  <c r="AJ47" i="9"/>
  <c r="AG47" i="9"/>
  <c r="AF47" i="9"/>
  <c r="R46" i="9"/>
  <c r="O46" i="9"/>
  <c r="N46" i="9"/>
  <c r="P46" i="9" s="1"/>
  <c r="S46" i="9" s="1"/>
  <c r="AD46" i="9"/>
  <c r="AA46" i="9"/>
  <c r="X46" i="9"/>
  <c r="W46" i="9"/>
  <c r="Y46" i="9" s="1"/>
  <c r="AB46" i="9" s="1"/>
  <c r="AQ46" i="9"/>
  <c r="AM46" i="9"/>
  <c r="AJ46" i="9"/>
  <c r="AG46" i="9"/>
  <c r="AF46" i="9"/>
  <c r="R45" i="9"/>
  <c r="O45" i="9"/>
  <c r="N45" i="9"/>
  <c r="P45" i="9" s="1"/>
  <c r="S45" i="9" s="1"/>
  <c r="AD45" i="9"/>
  <c r="AA45" i="9"/>
  <c r="X45" i="9"/>
  <c r="W45" i="9"/>
  <c r="Y45" i="9" s="1"/>
  <c r="AB45" i="9" s="1"/>
  <c r="AQ45" i="9"/>
  <c r="AM45" i="9"/>
  <c r="AJ45" i="9"/>
  <c r="AG45" i="9"/>
  <c r="AF45" i="9"/>
  <c r="R44" i="9"/>
  <c r="O44" i="9"/>
  <c r="N44" i="9"/>
  <c r="P44" i="9" s="1"/>
  <c r="S44" i="9" s="1"/>
  <c r="AD44" i="9"/>
  <c r="AA44" i="9"/>
  <c r="X44" i="9"/>
  <c r="W44" i="9"/>
  <c r="Y44" i="9" s="1"/>
  <c r="AB44" i="9" s="1"/>
  <c r="AQ44" i="9"/>
  <c r="AM44" i="9"/>
  <c r="AJ44" i="9"/>
  <c r="AG44" i="9"/>
  <c r="AF44" i="9"/>
  <c r="R43" i="9"/>
  <c r="O43" i="9"/>
  <c r="N43" i="9"/>
  <c r="P43" i="9" s="1"/>
  <c r="S43" i="9" s="1"/>
  <c r="AD43" i="9"/>
  <c r="AA43" i="9"/>
  <c r="X43" i="9"/>
  <c r="W43" i="9"/>
  <c r="Y43" i="9" s="1"/>
  <c r="AB43" i="9" s="1"/>
  <c r="AQ43" i="9"/>
  <c r="AM43" i="9"/>
  <c r="AJ43" i="9"/>
  <c r="AG43" i="9"/>
  <c r="AF43" i="9"/>
  <c r="R42" i="9"/>
  <c r="O42" i="9"/>
  <c r="N42" i="9"/>
  <c r="P42" i="9" s="1"/>
  <c r="S42" i="9" s="1"/>
  <c r="AD42" i="9"/>
  <c r="AA42" i="9"/>
  <c r="X42" i="9"/>
  <c r="W42" i="9"/>
  <c r="Y42" i="9" s="1"/>
  <c r="AB42" i="9" s="1"/>
  <c r="AQ42" i="9"/>
  <c r="AM42" i="9"/>
  <c r="AJ42" i="9"/>
  <c r="AG42" i="9"/>
  <c r="AF42" i="9"/>
  <c r="R41" i="9"/>
  <c r="O41" i="9"/>
  <c r="N41" i="9"/>
  <c r="P41" i="9" s="1"/>
  <c r="S41" i="9" s="1"/>
  <c r="AD41" i="9"/>
  <c r="AA41" i="9"/>
  <c r="X41" i="9"/>
  <c r="W41" i="9"/>
  <c r="Y41" i="9" s="1"/>
  <c r="AB41" i="9" s="1"/>
  <c r="AQ41" i="9"/>
  <c r="AM41" i="9"/>
  <c r="AJ41" i="9"/>
  <c r="AG41" i="9"/>
  <c r="AF41" i="9"/>
  <c r="R40" i="9"/>
  <c r="O40" i="9"/>
  <c r="N40" i="9"/>
  <c r="P40" i="9" s="1"/>
  <c r="S40" i="9" s="1"/>
  <c r="AD40" i="9"/>
  <c r="AA40" i="9"/>
  <c r="X40" i="9"/>
  <c r="W40" i="9"/>
  <c r="Y40" i="9" s="1"/>
  <c r="AB40" i="9" s="1"/>
  <c r="AQ40" i="9"/>
  <c r="AM40" i="9"/>
  <c r="AJ40" i="9"/>
  <c r="AG40" i="9"/>
  <c r="AF40" i="9"/>
  <c r="R39" i="9"/>
  <c r="O39" i="9"/>
  <c r="N39" i="9"/>
  <c r="P39" i="9" s="1"/>
  <c r="S39" i="9" s="1"/>
  <c r="AD39" i="9"/>
  <c r="AA39" i="9"/>
  <c r="X39" i="9"/>
  <c r="W39" i="9"/>
  <c r="Y39" i="9" s="1"/>
  <c r="AB39" i="9" s="1"/>
  <c r="AQ39" i="9"/>
  <c r="AM39" i="9"/>
  <c r="AJ39" i="9"/>
  <c r="AG39" i="9"/>
  <c r="AF39" i="9"/>
  <c r="R38" i="9"/>
  <c r="O38" i="9"/>
  <c r="N38" i="9"/>
  <c r="P38" i="9" s="1"/>
  <c r="S38" i="9" s="1"/>
  <c r="AD38" i="9"/>
  <c r="AA38" i="9"/>
  <c r="X38" i="9"/>
  <c r="W38" i="9"/>
  <c r="Y38" i="9" s="1"/>
  <c r="AB38" i="9" s="1"/>
  <c r="AQ38" i="9"/>
  <c r="AM38" i="9"/>
  <c r="AJ38" i="9"/>
  <c r="AG38" i="9"/>
  <c r="AF38" i="9"/>
  <c r="R37" i="9"/>
  <c r="O37" i="9"/>
  <c r="N37" i="9"/>
  <c r="P37" i="9" s="1"/>
  <c r="S37" i="9" s="1"/>
  <c r="AD37" i="9"/>
  <c r="AA37" i="9"/>
  <c r="X37" i="9"/>
  <c r="W37" i="9"/>
  <c r="Y37" i="9" s="1"/>
  <c r="AB37" i="9" s="1"/>
  <c r="AQ37" i="9"/>
  <c r="AM37" i="9"/>
  <c r="AJ37" i="9"/>
  <c r="AG37" i="9"/>
  <c r="AF37" i="9"/>
  <c r="R36" i="9"/>
  <c r="O36" i="9"/>
  <c r="N36" i="9"/>
  <c r="P36" i="9" s="1"/>
  <c r="S36" i="9" s="1"/>
  <c r="AD36" i="9"/>
  <c r="AA36" i="9"/>
  <c r="X36" i="9"/>
  <c r="W36" i="9"/>
  <c r="Y36" i="9" s="1"/>
  <c r="AB36" i="9" s="1"/>
  <c r="AQ36" i="9"/>
  <c r="AM36" i="9"/>
  <c r="AJ36" i="9"/>
  <c r="AG36" i="9"/>
  <c r="AF36" i="9"/>
  <c r="R35" i="9"/>
  <c r="O35" i="9"/>
  <c r="N35" i="9"/>
  <c r="P35" i="9" s="1"/>
  <c r="S35" i="9" s="1"/>
  <c r="AD35" i="9"/>
  <c r="AA35" i="9"/>
  <c r="X35" i="9"/>
  <c r="W35" i="9"/>
  <c r="Y35" i="9" s="1"/>
  <c r="AB35" i="9" s="1"/>
  <c r="AQ35" i="9"/>
  <c r="AM35" i="9"/>
  <c r="AJ35" i="9"/>
  <c r="AG35" i="9"/>
  <c r="AF35" i="9"/>
  <c r="R34" i="9"/>
  <c r="O34" i="9"/>
  <c r="N34" i="9"/>
  <c r="P34" i="9" s="1"/>
  <c r="S34" i="9" s="1"/>
  <c r="AD34" i="9"/>
  <c r="AA34" i="9"/>
  <c r="X34" i="9"/>
  <c r="W34" i="9"/>
  <c r="Y34" i="9" s="1"/>
  <c r="AB34" i="9" s="1"/>
  <c r="AQ34" i="9"/>
  <c r="AM34" i="9"/>
  <c r="AJ34" i="9"/>
  <c r="AG34" i="9"/>
  <c r="AF34" i="9"/>
  <c r="R33" i="9"/>
  <c r="O33" i="9"/>
  <c r="N33" i="9"/>
  <c r="P33" i="9" s="1"/>
  <c r="S33" i="9" s="1"/>
  <c r="AD33" i="9"/>
  <c r="AA33" i="9"/>
  <c r="X33" i="9"/>
  <c r="W33" i="9"/>
  <c r="Y33" i="9" s="1"/>
  <c r="AB33" i="9" s="1"/>
  <c r="AQ33" i="9"/>
  <c r="AM33" i="9"/>
  <c r="AJ33" i="9"/>
  <c r="AG33" i="9"/>
  <c r="AF33" i="9"/>
  <c r="R32" i="9"/>
  <c r="O32" i="9"/>
  <c r="N32" i="9"/>
  <c r="P32" i="9" s="1"/>
  <c r="S32" i="9" s="1"/>
  <c r="AD32" i="9"/>
  <c r="AA32" i="9"/>
  <c r="X32" i="9"/>
  <c r="W32" i="9"/>
  <c r="Y32" i="9" s="1"/>
  <c r="AB32" i="9" s="1"/>
  <c r="AQ32" i="9"/>
  <c r="AM32" i="9"/>
  <c r="AJ32" i="9"/>
  <c r="AG32" i="9"/>
  <c r="AF32" i="9"/>
  <c r="R31" i="9"/>
  <c r="O31" i="9"/>
  <c r="N31" i="9"/>
  <c r="P31" i="9" s="1"/>
  <c r="S31" i="9" s="1"/>
  <c r="AD31" i="9"/>
  <c r="AA31" i="9"/>
  <c r="X31" i="9"/>
  <c r="W31" i="9"/>
  <c r="Y31" i="9" s="1"/>
  <c r="AB31" i="9" s="1"/>
  <c r="AQ31" i="9"/>
  <c r="AM31" i="9"/>
  <c r="AJ31" i="9"/>
  <c r="AG31" i="9"/>
  <c r="AF31" i="9"/>
  <c r="R30" i="9"/>
  <c r="O30" i="9"/>
  <c r="N30" i="9"/>
  <c r="P30" i="9" s="1"/>
  <c r="S30" i="9" s="1"/>
  <c r="AD30" i="9"/>
  <c r="AA30" i="9"/>
  <c r="X30" i="9"/>
  <c r="W30" i="9"/>
  <c r="Y30" i="9" s="1"/>
  <c r="AB30" i="9" s="1"/>
  <c r="AQ30" i="9"/>
  <c r="AM30" i="9"/>
  <c r="AJ30" i="9"/>
  <c r="AG30" i="9"/>
  <c r="AF30" i="9"/>
  <c r="R29" i="9"/>
  <c r="O29" i="9"/>
  <c r="N29" i="9"/>
  <c r="P29" i="9" s="1"/>
  <c r="S29" i="9" s="1"/>
  <c r="AD29" i="9"/>
  <c r="AA29" i="9"/>
  <c r="X29" i="9"/>
  <c r="W29" i="9"/>
  <c r="Y29" i="9" s="1"/>
  <c r="AB29" i="9" s="1"/>
  <c r="AR29" i="9"/>
  <c r="AQ29" i="9"/>
  <c r="AM29" i="9"/>
  <c r="AJ29" i="9"/>
  <c r="AG29" i="9"/>
  <c r="AF29" i="9"/>
  <c r="AH29" i="9" s="1"/>
  <c r="AK29" i="9" s="1"/>
  <c r="R28" i="9"/>
  <c r="O28" i="9"/>
  <c r="N28" i="9"/>
  <c r="AD28" i="9"/>
  <c r="AA28" i="9"/>
  <c r="X28" i="9"/>
  <c r="W28" i="9"/>
  <c r="AQ28" i="9"/>
  <c r="AM28" i="9"/>
  <c r="AJ28" i="9"/>
  <c r="AG28" i="9"/>
  <c r="AF28" i="9"/>
  <c r="AH28" i="9" s="1"/>
  <c r="AK28" i="9" s="1"/>
  <c r="R27" i="9"/>
  <c r="O27" i="9"/>
  <c r="N27" i="9"/>
  <c r="AD27" i="9"/>
  <c r="AA27" i="9"/>
  <c r="X27" i="9"/>
  <c r="W27" i="9"/>
  <c r="AQ27" i="9"/>
  <c r="AM27" i="9"/>
  <c r="AJ27" i="9"/>
  <c r="AG27" i="9"/>
  <c r="AF27" i="9"/>
  <c r="AH27" i="9" s="1"/>
  <c r="AK27" i="9" s="1"/>
  <c r="R26" i="9"/>
  <c r="O26" i="9"/>
  <c r="N26" i="9"/>
  <c r="AD26" i="9"/>
  <c r="AA26" i="9"/>
  <c r="X26" i="9"/>
  <c r="W26" i="9"/>
  <c r="AQ26" i="9"/>
  <c r="AM26" i="9"/>
  <c r="AJ26" i="9"/>
  <c r="AG26" i="9"/>
  <c r="AF26" i="9"/>
  <c r="AH26" i="9" s="1"/>
  <c r="AK26" i="9" s="1"/>
  <c r="R25" i="9"/>
  <c r="O25" i="9"/>
  <c r="N25" i="9"/>
  <c r="AD25" i="9"/>
  <c r="AA25" i="9"/>
  <c r="X25" i="9"/>
  <c r="W25" i="9"/>
  <c r="AQ25" i="9"/>
  <c r="AM25" i="9"/>
  <c r="AJ25" i="9"/>
  <c r="AG25" i="9"/>
  <c r="AF25" i="9"/>
  <c r="AH25" i="9" s="1"/>
  <c r="AK25" i="9" s="1"/>
  <c r="R24" i="9"/>
  <c r="O24" i="9"/>
  <c r="N24" i="9"/>
  <c r="AD24" i="9"/>
  <c r="AA24" i="9"/>
  <c r="X24" i="9"/>
  <c r="W24" i="9"/>
  <c r="AQ24" i="9"/>
  <c r="AM24" i="9"/>
  <c r="AJ24" i="9"/>
  <c r="AG24" i="9"/>
  <c r="AF24" i="9"/>
  <c r="AH24" i="9" s="1"/>
  <c r="AK24" i="9" s="1"/>
  <c r="R23" i="9"/>
  <c r="O23" i="9"/>
  <c r="N23" i="9"/>
  <c r="AD23" i="9"/>
  <c r="AA23" i="9"/>
  <c r="X23" i="9"/>
  <c r="W23" i="9"/>
  <c r="AQ23" i="9"/>
  <c r="AM23" i="9"/>
  <c r="AJ23" i="9"/>
  <c r="AG23" i="9"/>
  <c r="AF23" i="9"/>
  <c r="AH23" i="9" s="1"/>
  <c r="AK23" i="9" s="1"/>
  <c r="R22" i="9"/>
  <c r="O22" i="9"/>
  <c r="N22" i="9"/>
  <c r="AD22" i="9"/>
  <c r="AA22" i="9"/>
  <c r="X22" i="9"/>
  <c r="W22" i="9"/>
  <c r="AQ22" i="9"/>
  <c r="AM22" i="9"/>
  <c r="AJ22" i="9"/>
  <c r="AG22" i="9"/>
  <c r="AF22" i="9"/>
  <c r="AH22" i="9" s="1"/>
  <c r="AK22" i="9" s="1"/>
  <c r="R21" i="9"/>
  <c r="O21" i="9"/>
  <c r="N21" i="9"/>
  <c r="AD21" i="9"/>
  <c r="AA21" i="9"/>
  <c r="X21" i="9"/>
  <c r="W21" i="9"/>
  <c r="AQ21" i="9"/>
  <c r="AM21" i="9"/>
  <c r="AJ21" i="9"/>
  <c r="AG21" i="9"/>
  <c r="AF21" i="9"/>
  <c r="AH21" i="9" s="1"/>
  <c r="AK21" i="9" s="1"/>
  <c r="R20" i="9"/>
  <c r="O20" i="9"/>
  <c r="N20" i="9"/>
  <c r="AD20" i="9"/>
  <c r="AA20" i="9"/>
  <c r="X20" i="9"/>
  <c r="W20" i="9"/>
  <c r="AQ20" i="9"/>
  <c r="AM20" i="9"/>
  <c r="AJ20" i="9"/>
  <c r="AG20" i="9"/>
  <c r="AF20" i="9"/>
  <c r="AH20" i="9" s="1"/>
  <c r="AK20" i="9" s="1"/>
  <c r="R19" i="9"/>
  <c r="O19" i="9"/>
  <c r="N19" i="9"/>
  <c r="AD19" i="9"/>
  <c r="AA19" i="9"/>
  <c r="X19" i="9"/>
  <c r="W19" i="9"/>
  <c r="AQ19" i="9"/>
  <c r="AM19" i="9"/>
  <c r="AJ19" i="9"/>
  <c r="AG19" i="9"/>
  <c r="AF19" i="9"/>
  <c r="AH19" i="9" s="1"/>
  <c r="AK19" i="9" s="1"/>
  <c r="R18" i="9"/>
  <c r="O18" i="9"/>
  <c r="N18" i="9"/>
  <c r="AD18" i="9"/>
  <c r="AA18" i="9"/>
  <c r="X18" i="9"/>
  <c r="W18" i="9"/>
  <c r="AQ18" i="9"/>
  <c r="AM18" i="9"/>
  <c r="AJ18" i="9"/>
  <c r="AG18" i="9"/>
  <c r="AF18" i="9"/>
  <c r="AH18" i="9" s="1"/>
  <c r="AK18" i="9" s="1"/>
  <c r="R17" i="9"/>
  <c r="O17" i="9"/>
  <c r="N17" i="9"/>
  <c r="AD17" i="9"/>
  <c r="AA17" i="9"/>
  <c r="X17" i="9"/>
  <c r="W17" i="9"/>
  <c r="AQ17" i="9"/>
  <c r="AM17" i="9"/>
  <c r="AJ17" i="9"/>
  <c r="AG17" i="9"/>
  <c r="AF17" i="9"/>
  <c r="AH17" i="9" s="1"/>
  <c r="AK17" i="9" s="1"/>
  <c r="R16" i="9"/>
  <c r="O16" i="9"/>
  <c r="N16" i="9"/>
  <c r="AD16" i="9"/>
  <c r="AA16" i="9"/>
  <c r="X16" i="9"/>
  <c r="W16" i="9"/>
  <c r="AQ16" i="9"/>
  <c r="AM16" i="9"/>
  <c r="AJ16" i="9"/>
  <c r="AG16" i="9"/>
  <c r="AF16" i="9"/>
  <c r="AH16" i="9" s="1"/>
  <c r="AK16" i="9" s="1"/>
  <c r="R15" i="9"/>
  <c r="O15" i="9"/>
  <c r="N15" i="9"/>
  <c r="AD15" i="9"/>
  <c r="AA15" i="9"/>
  <c r="X15" i="9"/>
  <c r="W15" i="9"/>
  <c r="AQ15" i="9"/>
  <c r="AM15" i="9"/>
  <c r="AJ15" i="9"/>
  <c r="AG15" i="9"/>
  <c r="AF15" i="9"/>
  <c r="AH15" i="9" s="1"/>
  <c r="AK15" i="9" s="1"/>
  <c r="R14" i="9"/>
  <c r="O14" i="9"/>
  <c r="N14" i="9"/>
  <c r="AD14" i="9"/>
  <c r="AA14" i="9"/>
  <c r="X14" i="9"/>
  <c r="W14" i="9"/>
  <c r="AQ14" i="9"/>
  <c r="AM14" i="9"/>
  <c r="AJ14" i="9"/>
  <c r="AG14" i="9"/>
  <c r="AF14" i="9"/>
  <c r="AH14" i="9" s="1"/>
  <c r="AK14" i="9" s="1"/>
  <c r="R13" i="9"/>
  <c r="O13" i="9"/>
  <c r="N13" i="9"/>
  <c r="AD13" i="9"/>
  <c r="AA13" i="9"/>
  <c r="X13" i="9"/>
  <c r="W13" i="9"/>
  <c r="AQ13" i="9"/>
  <c r="AM13" i="9"/>
  <c r="AJ13" i="9"/>
  <c r="AG13" i="9"/>
  <c r="AF13" i="9"/>
  <c r="AH13" i="9" s="1"/>
  <c r="AK13" i="9" s="1"/>
  <c r="R12" i="9"/>
  <c r="O12" i="9"/>
  <c r="N12" i="9"/>
  <c r="AD12" i="9"/>
  <c r="AA12" i="9"/>
  <c r="X12" i="9"/>
  <c r="W12" i="9"/>
  <c r="AQ12" i="9"/>
  <c r="AM12" i="9"/>
  <c r="AJ12" i="9"/>
  <c r="AG12" i="9"/>
  <c r="AF12" i="9"/>
  <c r="AH12" i="9" s="1"/>
  <c r="AK12" i="9" s="1"/>
  <c r="R11" i="9"/>
  <c r="O11" i="9"/>
  <c r="N11" i="9"/>
  <c r="AD11" i="9"/>
  <c r="AA11" i="9"/>
  <c r="X11" i="9"/>
  <c r="W11" i="9"/>
  <c r="AQ11" i="9"/>
  <c r="AM11" i="9"/>
  <c r="AJ11" i="9"/>
  <c r="AG11" i="9"/>
  <c r="AF11" i="9"/>
  <c r="AH11" i="9" s="1"/>
  <c r="AK11" i="9" s="1"/>
  <c r="R10" i="9"/>
  <c r="O10" i="9"/>
  <c r="N10" i="9"/>
  <c r="AD10" i="9"/>
  <c r="AA10" i="9"/>
  <c r="X10" i="9"/>
  <c r="W10" i="9"/>
  <c r="AQ10" i="9"/>
  <c r="AM10" i="9"/>
  <c r="AJ10" i="9"/>
  <c r="AG10" i="9"/>
  <c r="AF10" i="9"/>
  <c r="AH10" i="9" s="1"/>
  <c r="AK10" i="9" s="1"/>
  <c r="R9" i="9"/>
  <c r="O9" i="9"/>
  <c r="N9" i="9"/>
  <c r="AD9" i="9"/>
  <c r="AA9" i="9"/>
  <c r="X9" i="9"/>
  <c r="W9" i="9"/>
  <c r="AQ9" i="9"/>
  <c r="AM9" i="9"/>
  <c r="AJ9" i="9"/>
  <c r="AG9" i="9"/>
  <c r="AF9" i="9"/>
  <c r="AH9" i="9" s="1"/>
  <c r="AK9" i="9" s="1"/>
  <c r="R8" i="9"/>
  <c r="O8" i="9"/>
  <c r="N8" i="9"/>
  <c r="AD8" i="9"/>
  <c r="AA8" i="9"/>
  <c r="X8" i="9"/>
  <c r="W8" i="9"/>
  <c r="AQ8" i="9"/>
  <c r="AM8" i="9"/>
  <c r="AJ8" i="9"/>
  <c r="AG8" i="9"/>
  <c r="AF8" i="9"/>
  <c r="AH8" i="9" s="1"/>
  <c r="AK8" i="9" s="1"/>
  <c r="R7" i="9"/>
  <c r="O7" i="9"/>
  <c r="N7" i="9"/>
  <c r="AD7" i="9"/>
  <c r="AA7" i="9"/>
  <c r="X7" i="9"/>
  <c r="W7" i="9"/>
  <c r="AQ7" i="9"/>
  <c r="AM7" i="9"/>
  <c r="AJ7" i="9"/>
  <c r="AG7" i="9"/>
  <c r="AF7" i="9"/>
  <c r="AH7" i="9" s="1"/>
  <c r="AK7" i="9" s="1"/>
  <c r="R6" i="9"/>
  <c r="O6" i="9"/>
  <c r="N6" i="9"/>
  <c r="AD6" i="9"/>
  <c r="AA6" i="9"/>
  <c r="X6" i="9"/>
  <c r="W6" i="9"/>
  <c r="AQ6" i="9"/>
  <c r="AM6" i="9"/>
  <c r="AJ6" i="9"/>
  <c r="AG6" i="9"/>
  <c r="AF6" i="9"/>
  <c r="AH6" i="9" s="1"/>
  <c r="AK6" i="9" s="1"/>
  <c r="R5" i="9"/>
  <c r="O5" i="9"/>
  <c r="N5" i="9"/>
  <c r="AD5" i="9"/>
  <c r="AA5" i="9"/>
  <c r="X5" i="9"/>
  <c r="W5" i="9"/>
  <c r="AJ5" i="9"/>
  <c r="AG5" i="9"/>
  <c r="AF5" i="9"/>
  <c r="AH5" i="9" s="1"/>
  <c r="AK5" i="9" s="1"/>
  <c r="AH211" i="9" l="1"/>
  <c r="AK211" i="9" s="1"/>
  <c r="AH212" i="9"/>
  <c r="AK212" i="9" s="1"/>
  <c r="AH213" i="9"/>
  <c r="AK213" i="9" s="1"/>
  <c r="AH214" i="9"/>
  <c r="AK214" i="9" s="1"/>
  <c r="AH215" i="9"/>
  <c r="AK215" i="9" s="1"/>
  <c r="AH216" i="9"/>
  <c r="AK216" i="9" s="1"/>
  <c r="AH217" i="9"/>
  <c r="AK217" i="9" s="1"/>
  <c r="AH218" i="9"/>
  <c r="AK218" i="9" s="1"/>
  <c r="AH219" i="9"/>
  <c r="AK219" i="9" s="1"/>
  <c r="AH220" i="9"/>
  <c r="AK220" i="9" s="1"/>
  <c r="AH221" i="9"/>
  <c r="AK221" i="9" s="1"/>
  <c r="AH222" i="9"/>
  <c r="AK222" i="9" s="1"/>
  <c r="AH223" i="9"/>
  <c r="AK223" i="9" s="1"/>
  <c r="AH224" i="9"/>
  <c r="AK224" i="9" s="1"/>
  <c r="AH225" i="9"/>
  <c r="AK225" i="9" s="1"/>
  <c r="AH226" i="9"/>
  <c r="AK226" i="9" s="1"/>
  <c r="AH227" i="9"/>
  <c r="AK227" i="9" s="1"/>
  <c r="AH228" i="9"/>
  <c r="AK228" i="9" s="1"/>
  <c r="AH229" i="9"/>
  <c r="AK229" i="9" s="1"/>
  <c r="Y5" i="9"/>
  <c r="AB5" i="9" s="1"/>
  <c r="P5" i="9"/>
  <c r="S5" i="9" s="1"/>
  <c r="Y6" i="9"/>
  <c r="AB6" i="9" s="1"/>
  <c r="P6" i="9"/>
  <c r="S6" i="9" s="1"/>
  <c r="Y7" i="9"/>
  <c r="AB7" i="9" s="1"/>
  <c r="P7" i="9"/>
  <c r="S7" i="9" s="1"/>
  <c r="Y8" i="9"/>
  <c r="AB8" i="9" s="1"/>
  <c r="P8" i="9"/>
  <c r="S8" i="9" s="1"/>
  <c r="Y9" i="9"/>
  <c r="AB9" i="9" s="1"/>
  <c r="P9" i="9"/>
  <c r="S9" i="9" s="1"/>
  <c r="Y10" i="9"/>
  <c r="AB10" i="9" s="1"/>
  <c r="P10" i="9"/>
  <c r="S10" i="9" s="1"/>
  <c r="Y11" i="9"/>
  <c r="AB11" i="9" s="1"/>
  <c r="P11" i="9"/>
  <c r="S11" i="9" s="1"/>
  <c r="Y12" i="9"/>
  <c r="AB12" i="9" s="1"/>
  <c r="P12" i="9"/>
  <c r="S12" i="9" s="1"/>
  <c r="Y13" i="9"/>
  <c r="AB13" i="9" s="1"/>
  <c r="P13" i="9"/>
  <c r="S13" i="9" s="1"/>
  <c r="Y14" i="9"/>
  <c r="AB14" i="9" s="1"/>
  <c r="P14" i="9"/>
  <c r="S14" i="9" s="1"/>
  <c r="Y15" i="9"/>
  <c r="AB15" i="9" s="1"/>
  <c r="P15" i="9"/>
  <c r="S15" i="9" s="1"/>
  <c r="Y16" i="9"/>
  <c r="AB16" i="9" s="1"/>
  <c r="P16" i="9"/>
  <c r="S16" i="9" s="1"/>
  <c r="Y17" i="9"/>
  <c r="AB17" i="9" s="1"/>
  <c r="P17" i="9"/>
  <c r="S17" i="9" s="1"/>
  <c r="Y18" i="9"/>
  <c r="AB18" i="9" s="1"/>
  <c r="P18" i="9"/>
  <c r="S18" i="9" s="1"/>
  <c r="Y19" i="9"/>
  <c r="AB19" i="9" s="1"/>
  <c r="P19" i="9"/>
  <c r="S19" i="9" s="1"/>
  <c r="Y20" i="9"/>
  <c r="AB20" i="9" s="1"/>
  <c r="P20" i="9"/>
  <c r="S20" i="9" s="1"/>
  <c r="Y21" i="9"/>
  <c r="AB21" i="9" s="1"/>
  <c r="P21" i="9"/>
  <c r="S21" i="9" s="1"/>
  <c r="Y22" i="9"/>
  <c r="AB22" i="9" s="1"/>
  <c r="P22" i="9"/>
  <c r="S22" i="9" s="1"/>
  <c r="Y23" i="9"/>
  <c r="AB23" i="9" s="1"/>
  <c r="P23" i="9"/>
  <c r="S23" i="9" s="1"/>
  <c r="Y24" i="9"/>
  <c r="AB24" i="9" s="1"/>
  <c r="P24" i="9"/>
  <c r="S24" i="9" s="1"/>
  <c r="Y25" i="9"/>
  <c r="AB25" i="9" s="1"/>
  <c r="P25" i="9"/>
  <c r="S25" i="9" s="1"/>
  <c r="Y26" i="9"/>
  <c r="AB26" i="9" s="1"/>
  <c r="P26" i="9"/>
  <c r="S26" i="9" s="1"/>
  <c r="Y27" i="9"/>
  <c r="AB27" i="9" s="1"/>
  <c r="P27" i="9"/>
  <c r="S27" i="9" s="1"/>
  <c r="Y28" i="9"/>
  <c r="AB28" i="9" s="1"/>
  <c r="P28" i="9"/>
  <c r="S28" i="9" s="1"/>
  <c r="AH30" i="9"/>
  <c r="AK30" i="9" s="1"/>
  <c r="AH31" i="9"/>
  <c r="AK31" i="9" s="1"/>
  <c r="AH32" i="9"/>
  <c r="AK32" i="9" s="1"/>
  <c r="AH33" i="9"/>
  <c r="AK33" i="9" s="1"/>
  <c r="AH34" i="9"/>
  <c r="AK34" i="9" s="1"/>
  <c r="AH35" i="9"/>
  <c r="AK35" i="9" s="1"/>
  <c r="AH36" i="9"/>
  <c r="AK36" i="9" s="1"/>
  <c r="AH37" i="9"/>
  <c r="AK37" i="9" s="1"/>
  <c r="AH38" i="9"/>
  <c r="AK38" i="9" s="1"/>
  <c r="AH39" i="9"/>
  <c r="AK39" i="9" s="1"/>
  <c r="AH40" i="9"/>
  <c r="AK40" i="9" s="1"/>
  <c r="AH41" i="9"/>
  <c r="AK41" i="9" s="1"/>
  <c r="AH42" i="9"/>
  <c r="AK42" i="9" s="1"/>
  <c r="AH43" i="9"/>
  <c r="AK43" i="9" s="1"/>
  <c r="AH44" i="9"/>
  <c r="AK44" i="9" s="1"/>
  <c r="AH45" i="9"/>
  <c r="AK45" i="9" s="1"/>
  <c r="AH46" i="9"/>
  <c r="AK46" i="9" s="1"/>
  <c r="AH47" i="9"/>
  <c r="AK47" i="9" s="1"/>
  <c r="AH48" i="9"/>
  <c r="AK48" i="9" s="1"/>
  <c r="AH49" i="9"/>
  <c r="AK49" i="9" s="1"/>
  <c r="AH50" i="9"/>
  <c r="AK50" i="9" s="1"/>
  <c r="AH51" i="9"/>
  <c r="AK51" i="9" s="1"/>
  <c r="AH55" i="9"/>
  <c r="AK55" i="9" s="1"/>
  <c r="AH56" i="9"/>
  <c r="AK56" i="9" s="1"/>
  <c r="AH57" i="9"/>
  <c r="AK57" i="9" s="1"/>
  <c r="AH58" i="9"/>
  <c r="AK58" i="9" s="1"/>
  <c r="AH59" i="9"/>
  <c r="AK59" i="9" s="1"/>
  <c r="AH60" i="9"/>
  <c r="AK60" i="9" s="1"/>
  <c r="AH61" i="9"/>
  <c r="AK61" i="9" s="1"/>
  <c r="AH62" i="9"/>
  <c r="AK62" i="9" s="1"/>
  <c r="AH63" i="9"/>
  <c r="AK63" i="9" s="1"/>
  <c r="AH64" i="9"/>
  <c r="AK64" i="9" s="1"/>
  <c r="AH65" i="9"/>
  <c r="AK65" i="9" s="1"/>
  <c r="AH66" i="9"/>
  <c r="AK66" i="9" s="1"/>
  <c r="AH67" i="9"/>
  <c r="AK67" i="9" s="1"/>
  <c r="AH68" i="9"/>
  <c r="AK68" i="9" s="1"/>
  <c r="AH69" i="9"/>
  <c r="AK69" i="9" s="1"/>
  <c r="AH70" i="9"/>
  <c r="AK70" i="9" s="1"/>
  <c r="AH71" i="9"/>
  <c r="AK71" i="9" s="1"/>
  <c r="AH72" i="9"/>
  <c r="AK72" i="9" s="1"/>
  <c r="AH73" i="9"/>
  <c r="AK73" i="9" s="1"/>
  <c r="AH74" i="9"/>
  <c r="AK74" i="9" s="1"/>
  <c r="AH75" i="9"/>
  <c r="AK75" i="9" s="1"/>
  <c r="AH76" i="9"/>
  <c r="AK76" i="9" s="1"/>
  <c r="AH80" i="9"/>
  <c r="AK80" i="9" s="1"/>
  <c r="AH81" i="9"/>
  <c r="AK81" i="9" s="1"/>
  <c r="AH82" i="9"/>
  <c r="AK82" i="9" s="1"/>
  <c r="AH83" i="9"/>
  <c r="AK83" i="9" s="1"/>
  <c r="AH84" i="9"/>
  <c r="AK84" i="9" s="1"/>
  <c r="AH85" i="9"/>
  <c r="AK85" i="9" s="1"/>
  <c r="AH86" i="9"/>
  <c r="AK86" i="9" s="1"/>
  <c r="AH87" i="9"/>
  <c r="AK87" i="9" s="1"/>
  <c r="AH88" i="9"/>
  <c r="AK88" i="9" s="1"/>
  <c r="AH89" i="9"/>
  <c r="AK89" i="9" s="1"/>
  <c r="AH90" i="9"/>
  <c r="AK90" i="9" s="1"/>
  <c r="AH91" i="9"/>
  <c r="AK91" i="9" s="1"/>
  <c r="AH92" i="9"/>
  <c r="AK92" i="9" s="1"/>
  <c r="AH93" i="9"/>
  <c r="AK93" i="9" s="1"/>
  <c r="AH94" i="9"/>
  <c r="AK94" i="9" s="1"/>
  <c r="AH95" i="9"/>
  <c r="AK95" i="9" s="1"/>
  <c r="AH96" i="9"/>
  <c r="AK96" i="9" s="1"/>
  <c r="AH97" i="9"/>
  <c r="AK97" i="9" s="1"/>
  <c r="AH98" i="9"/>
  <c r="AK98" i="9" s="1"/>
  <c r="AH99" i="9"/>
  <c r="AK99" i="9" s="1"/>
  <c r="AH100" i="9"/>
  <c r="AK100" i="9" s="1"/>
  <c r="AH101" i="9"/>
  <c r="AK101" i="9" s="1"/>
  <c r="AH105" i="9"/>
  <c r="AK105" i="9" s="1"/>
  <c r="AH106" i="9"/>
  <c r="AK106" i="9" s="1"/>
  <c r="AH107" i="9"/>
  <c r="AK107" i="9" s="1"/>
  <c r="AH108" i="9"/>
  <c r="AK108" i="9" s="1"/>
  <c r="AH109" i="9"/>
  <c r="AK109" i="9" s="1"/>
  <c r="AH110" i="9"/>
  <c r="AK110" i="9" s="1"/>
  <c r="AH111" i="9"/>
  <c r="AK111" i="9" s="1"/>
  <c r="AH112" i="9"/>
  <c r="AK112" i="9" s="1"/>
  <c r="AH113" i="9"/>
  <c r="AK113" i="9" s="1"/>
  <c r="AH114" i="9"/>
  <c r="AK114" i="9" s="1"/>
  <c r="AH115" i="9"/>
  <c r="AK115" i="9" s="1"/>
  <c r="AH116" i="9"/>
  <c r="AK116" i="9" s="1"/>
  <c r="P211" i="9"/>
  <c r="S211" i="9" s="1"/>
  <c r="Y212" i="9"/>
  <c r="AB212" i="9" s="1"/>
  <c r="AC212" i="9" s="1"/>
  <c r="P212" i="9"/>
  <c r="S212" i="9" s="1"/>
  <c r="Y213" i="9"/>
  <c r="AB213" i="9" s="1"/>
  <c r="AL213" i="9" s="1"/>
  <c r="P213" i="9"/>
  <c r="S213" i="9" s="1"/>
  <c r="Y214" i="9"/>
  <c r="AB214" i="9" s="1"/>
  <c r="P214" i="9"/>
  <c r="S214" i="9" s="1"/>
  <c r="Y215" i="9"/>
  <c r="AB215" i="9" s="1"/>
  <c r="P215" i="9"/>
  <c r="S215" i="9" s="1"/>
  <c r="Y216" i="9"/>
  <c r="AB216" i="9" s="1"/>
  <c r="P216" i="9"/>
  <c r="S216" i="9" s="1"/>
  <c r="Y217" i="9"/>
  <c r="AB217" i="9" s="1"/>
  <c r="P217" i="9"/>
  <c r="S217" i="9" s="1"/>
  <c r="Y218" i="9"/>
  <c r="AB218" i="9" s="1"/>
  <c r="P218" i="9"/>
  <c r="S218" i="9" s="1"/>
  <c r="Y219" i="9"/>
  <c r="AB219" i="9" s="1"/>
  <c r="P219" i="9"/>
  <c r="S219" i="9" s="1"/>
  <c r="Y220" i="9"/>
  <c r="AB220" i="9" s="1"/>
  <c r="P220" i="9"/>
  <c r="S220" i="9" s="1"/>
  <c r="Y221" i="9"/>
  <c r="AB221" i="9" s="1"/>
  <c r="P221" i="9"/>
  <c r="S221" i="9" s="1"/>
  <c r="Y222" i="9"/>
  <c r="AB222" i="9" s="1"/>
  <c r="P222" i="9"/>
  <c r="S222" i="9" s="1"/>
  <c r="Y223" i="9"/>
  <c r="AB223" i="9" s="1"/>
  <c r="P223" i="9"/>
  <c r="S223" i="9" s="1"/>
  <c r="Y224" i="9"/>
  <c r="AB224" i="9" s="1"/>
  <c r="P224" i="9"/>
  <c r="S224" i="9" s="1"/>
  <c r="Y225" i="9"/>
  <c r="AB225" i="9" s="1"/>
  <c r="P225" i="9"/>
  <c r="S225" i="9" s="1"/>
  <c r="Y226" i="9"/>
  <c r="AB226" i="9" s="1"/>
  <c r="P226" i="9"/>
  <c r="S226" i="9" s="1"/>
  <c r="Y227" i="9"/>
  <c r="AB227" i="9" s="1"/>
  <c r="P227" i="9"/>
  <c r="S227" i="9" s="1"/>
  <c r="Y228" i="9"/>
  <c r="AB228" i="9" s="1"/>
  <c r="P228" i="9"/>
  <c r="S228" i="9" s="1"/>
  <c r="Y229" i="9"/>
  <c r="AB229" i="9" s="1"/>
  <c r="P229" i="9"/>
  <c r="S229" i="9" s="1"/>
  <c r="AH117" i="9"/>
  <c r="AK117" i="9" s="1"/>
  <c r="AN117" i="9" s="1"/>
  <c r="AH118" i="9"/>
  <c r="AK118" i="9" s="1"/>
  <c r="AH119" i="9"/>
  <c r="AK119" i="9" s="1"/>
  <c r="AN119" i="9" s="1"/>
  <c r="AH120" i="9"/>
  <c r="AK120" i="9" s="1"/>
  <c r="AH121" i="9"/>
  <c r="AK121" i="9" s="1"/>
  <c r="AN121" i="9" s="1"/>
  <c r="AH122" i="9"/>
  <c r="AK122" i="9" s="1"/>
  <c r="AH123" i="9"/>
  <c r="AK123" i="9" s="1"/>
  <c r="AN123" i="9" s="1"/>
  <c r="AH124" i="9"/>
  <c r="AK124" i="9" s="1"/>
  <c r="AH125" i="9"/>
  <c r="AK125" i="9" s="1"/>
  <c r="AN125" i="9" s="1"/>
  <c r="AH126" i="9"/>
  <c r="AK126" i="9" s="1"/>
  <c r="AH127" i="9"/>
  <c r="AK127" i="9" s="1"/>
  <c r="AN127" i="9" s="1"/>
  <c r="AH128" i="9"/>
  <c r="AK128" i="9" s="1"/>
  <c r="AH129" i="9"/>
  <c r="AK129" i="9" s="1"/>
  <c r="AN129" i="9" s="1"/>
  <c r="AH130" i="9"/>
  <c r="AK130" i="9" s="1"/>
  <c r="AH131" i="9"/>
  <c r="AK131" i="9" s="1"/>
  <c r="AN131" i="9" s="1"/>
  <c r="AH132" i="9"/>
  <c r="AK132" i="9" s="1"/>
  <c r="AH133" i="9"/>
  <c r="AK133" i="9" s="1"/>
  <c r="AN133" i="9" s="1"/>
  <c r="AH134" i="9"/>
  <c r="AK134" i="9" s="1"/>
  <c r="AH135" i="9"/>
  <c r="AK135" i="9" s="1"/>
  <c r="AN135" i="9" s="1"/>
  <c r="AH136" i="9"/>
  <c r="AK136" i="9" s="1"/>
  <c r="AH137" i="9"/>
  <c r="AK137" i="9" s="1"/>
  <c r="AN137" i="9" s="1"/>
  <c r="AH138" i="9"/>
  <c r="AK138" i="9" s="1"/>
  <c r="AH139" i="9"/>
  <c r="AK139" i="9" s="1"/>
  <c r="AN139" i="9" s="1"/>
  <c r="AH140" i="9"/>
  <c r="AK140" i="9" s="1"/>
  <c r="AH141" i="9"/>
  <c r="AK141" i="9" s="1"/>
  <c r="AN141" i="9" s="1"/>
  <c r="AH142" i="9"/>
  <c r="AK142" i="9" s="1"/>
  <c r="AH143" i="9"/>
  <c r="AK143" i="9" s="1"/>
  <c r="AN143" i="9" s="1"/>
  <c r="AH144" i="9"/>
  <c r="AK144" i="9" s="1"/>
  <c r="AH145" i="9"/>
  <c r="AK145" i="9" s="1"/>
  <c r="AN145" i="9" s="1"/>
  <c r="AH146" i="9"/>
  <c r="AK146" i="9" s="1"/>
  <c r="AH147" i="9"/>
  <c r="AK147" i="9" s="1"/>
  <c r="AN147" i="9" s="1"/>
  <c r="AH148" i="9"/>
  <c r="AK148" i="9" s="1"/>
  <c r="AH149" i="9"/>
  <c r="AK149" i="9" s="1"/>
  <c r="AN149" i="9" s="1"/>
  <c r="AH150" i="9"/>
  <c r="AK150" i="9" s="1"/>
  <c r="AH151" i="9"/>
  <c r="AK151" i="9" s="1"/>
  <c r="AN151" i="9" s="1"/>
  <c r="AH155" i="9"/>
  <c r="AK155" i="9" s="1"/>
  <c r="AH156" i="9"/>
  <c r="AK156" i="9" s="1"/>
  <c r="AN156" i="9" s="1"/>
  <c r="AH157" i="9"/>
  <c r="AK157" i="9" s="1"/>
  <c r="AH158" i="9"/>
  <c r="AK158" i="9" s="1"/>
  <c r="AN158" i="9" s="1"/>
  <c r="AH159" i="9"/>
  <c r="AK159" i="9" s="1"/>
  <c r="AH160" i="9"/>
  <c r="AK160" i="9" s="1"/>
  <c r="AN160" i="9" s="1"/>
  <c r="AH161" i="9"/>
  <c r="AK161" i="9" s="1"/>
  <c r="AH162" i="9"/>
  <c r="AK162" i="9" s="1"/>
  <c r="AN162" i="9" s="1"/>
  <c r="AH163" i="9"/>
  <c r="AK163" i="9" s="1"/>
  <c r="AH164" i="9"/>
  <c r="AK164" i="9" s="1"/>
  <c r="AN164" i="9" s="1"/>
  <c r="AH165" i="9"/>
  <c r="AK165" i="9" s="1"/>
  <c r="AH166" i="9"/>
  <c r="AK166" i="9" s="1"/>
  <c r="AN166" i="9" s="1"/>
  <c r="AH167" i="9"/>
  <c r="AK167" i="9" s="1"/>
  <c r="AH168" i="9"/>
  <c r="AK168" i="9" s="1"/>
  <c r="AN168" i="9" s="1"/>
  <c r="AH169" i="9"/>
  <c r="AK169" i="9" s="1"/>
  <c r="AH170" i="9"/>
  <c r="AK170" i="9" s="1"/>
  <c r="AN170" i="9" s="1"/>
  <c r="AH171" i="9"/>
  <c r="AK171" i="9" s="1"/>
  <c r="AH172" i="9"/>
  <c r="AK172" i="9" s="1"/>
  <c r="AN172" i="9" s="1"/>
  <c r="AH173" i="9"/>
  <c r="AK173" i="9" s="1"/>
  <c r="AH174" i="9"/>
  <c r="AK174" i="9" s="1"/>
  <c r="AN174" i="9" s="1"/>
  <c r="AH175" i="9"/>
  <c r="AK175" i="9" s="1"/>
  <c r="AH176" i="9"/>
  <c r="AK176" i="9" s="1"/>
  <c r="AN176" i="9" s="1"/>
  <c r="AH180" i="9"/>
  <c r="AK180" i="9" s="1"/>
  <c r="AH181" i="9"/>
  <c r="AK181" i="9" s="1"/>
  <c r="AN181" i="9" s="1"/>
  <c r="AH182" i="9"/>
  <c r="AK182" i="9" s="1"/>
  <c r="AH183" i="9"/>
  <c r="AK183" i="9" s="1"/>
  <c r="AN183" i="9" s="1"/>
  <c r="AH184" i="9"/>
  <c r="AK184" i="9" s="1"/>
  <c r="AH185" i="9"/>
  <c r="AK185" i="9" s="1"/>
  <c r="AN185" i="9" s="1"/>
  <c r="AH186" i="9"/>
  <c r="AK186" i="9" s="1"/>
  <c r="AH187" i="9"/>
  <c r="AK187" i="9" s="1"/>
  <c r="AN187" i="9" s="1"/>
  <c r="AH188" i="9"/>
  <c r="AK188" i="9" s="1"/>
  <c r="AH189" i="9"/>
  <c r="AK189" i="9" s="1"/>
  <c r="AN189" i="9" s="1"/>
  <c r="AH190" i="9"/>
  <c r="AK190" i="9" s="1"/>
  <c r="AH191" i="9"/>
  <c r="AK191" i="9" s="1"/>
  <c r="AN191" i="9" s="1"/>
  <c r="AH192" i="9"/>
  <c r="AK192" i="9" s="1"/>
  <c r="AH193" i="9"/>
  <c r="AK193" i="9" s="1"/>
  <c r="AN193" i="9" s="1"/>
  <c r="AH194" i="9"/>
  <c r="AK194" i="9" s="1"/>
  <c r="AH195" i="9"/>
  <c r="AK195" i="9" s="1"/>
  <c r="AN195" i="9" s="1"/>
  <c r="AH196" i="9"/>
  <c r="AK196" i="9" s="1"/>
  <c r="AH197" i="9"/>
  <c r="AK197" i="9" s="1"/>
  <c r="AN197" i="9" s="1"/>
  <c r="AH198" i="9"/>
  <c r="AK198" i="9" s="1"/>
  <c r="AH199" i="9"/>
  <c r="AK199" i="9" s="1"/>
  <c r="AN199" i="9" s="1"/>
  <c r="AH200" i="9"/>
  <c r="AK200" i="9" s="1"/>
  <c r="AH201" i="9"/>
  <c r="AK201" i="9" s="1"/>
  <c r="AN201" i="9" s="1"/>
  <c r="AH205" i="9"/>
  <c r="AK205" i="9" s="1"/>
  <c r="AH206" i="9"/>
  <c r="AK206" i="9" s="1"/>
  <c r="AN206" i="9" s="1"/>
  <c r="AH207" i="9"/>
  <c r="AK207" i="9" s="1"/>
  <c r="AH208" i="9"/>
  <c r="AK208" i="9" s="1"/>
  <c r="AN208" i="9" s="1"/>
  <c r="AH209" i="9"/>
  <c r="AK209" i="9" s="1"/>
  <c r="AH210" i="9"/>
  <c r="AK210" i="9" s="1"/>
  <c r="AN210" i="9" s="1"/>
  <c r="AO5" i="9"/>
  <c r="AN5" i="9"/>
  <c r="AL5" i="9"/>
  <c r="AC5" i="9"/>
  <c r="T5" i="9"/>
  <c r="AO6" i="9"/>
  <c r="AN6" i="9"/>
  <c r="AL6" i="9"/>
  <c r="AC6" i="9"/>
  <c r="T6" i="9"/>
  <c r="AO7" i="9"/>
  <c r="AN7" i="9"/>
  <c r="AL7" i="9"/>
  <c r="AC7" i="9"/>
  <c r="T7" i="9"/>
  <c r="AO8" i="9"/>
  <c r="AN8" i="9"/>
  <c r="AL8" i="9"/>
  <c r="AC8" i="9"/>
  <c r="T8" i="9"/>
  <c r="AO9" i="9"/>
  <c r="AN9" i="9"/>
  <c r="AL9" i="9"/>
  <c r="AC9" i="9"/>
  <c r="T9" i="9"/>
  <c r="AO10" i="9"/>
  <c r="AN10" i="9"/>
  <c r="AL10" i="9"/>
  <c r="AC10" i="9"/>
  <c r="T10" i="9"/>
  <c r="AO11" i="9"/>
  <c r="AN11" i="9"/>
  <c r="AL11" i="9"/>
  <c r="AC11" i="9"/>
  <c r="T11" i="9"/>
  <c r="AO12" i="9"/>
  <c r="AN12" i="9"/>
  <c r="AL12" i="9"/>
  <c r="AC12" i="9"/>
  <c r="T12" i="9"/>
  <c r="AO13" i="9"/>
  <c r="AN13" i="9"/>
  <c r="AL13" i="9"/>
  <c r="AC13" i="9"/>
  <c r="T13" i="9"/>
  <c r="AO14" i="9"/>
  <c r="AN14" i="9"/>
  <c r="AL14" i="9"/>
  <c r="AC14" i="9"/>
  <c r="T14" i="9"/>
  <c r="AO15" i="9"/>
  <c r="AN15" i="9"/>
  <c r="AL15" i="9"/>
  <c r="AC15" i="9"/>
  <c r="T15" i="9"/>
  <c r="AO16" i="9"/>
  <c r="AN16" i="9"/>
  <c r="AL16" i="9"/>
  <c r="AC16" i="9"/>
  <c r="T16" i="9"/>
  <c r="AO17" i="9"/>
  <c r="AN17" i="9"/>
  <c r="AL17" i="9"/>
  <c r="AC17" i="9"/>
  <c r="T17" i="9"/>
  <c r="AO18" i="9"/>
  <c r="AN18" i="9"/>
  <c r="AL18" i="9"/>
  <c r="AC18" i="9"/>
  <c r="T18" i="9"/>
  <c r="AO19" i="9"/>
  <c r="AN19" i="9"/>
  <c r="AL19" i="9"/>
  <c r="AC19" i="9"/>
  <c r="T19" i="9"/>
  <c r="AO20" i="9"/>
  <c r="AN20" i="9"/>
  <c r="AL20" i="9"/>
  <c r="AC20" i="9"/>
  <c r="T20" i="9"/>
  <c r="AO21" i="9"/>
  <c r="AN21" i="9"/>
  <c r="AL21" i="9"/>
  <c r="AC21" i="9"/>
  <c r="T21" i="9"/>
  <c r="AO22" i="9"/>
  <c r="AN22" i="9"/>
  <c r="AL22" i="9"/>
  <c r="AC22" i="9"/>
  <c r="T22" i="9"/>
  <c r="AO23" i="9"/>
  <c r="AN23" i="9"/>
  <c r="AL23" i="9"/>
  <c r="AC23" i="9"/>
  <c r="T23" i="9"/>
  <c r="AO24" i="9"/>
  <c r="AN24" i="9"/>
  <c r="AL24" i="9"/>
  <c r="AC24" i="9"/>
  <c r="T24" i="9"/>
  <c r="AO25" i="9"/>
  <c r="AN25" i="9"/>
  <c r="AL25" i="9"/>
  <c r="AC25" i="9"/>
  <c r="T25" i="9"/>
  <c r="AO26" i="9"/>
  <c r="AN26" i="9"/>
  <c r="AL26" i="9"/>
  <c r="AC26" i="9"/>
  <c r="T26" i="9"/>
  <c r="AO27" i="9"/>
  <c r="AN27" i="9"/>
  <c r="AL27" i="9"/>
  <c r="AC27" i="9"/>
  <c r="T27" i="9"/>
  <c r="AO28" i="9"/>
  <c r="AN28" i="9"/>
  <c r="AL28" i="9"/>
  <c r="AC28" i="9"/>
  <c r="T28" i="9"/>
  <c r="AO29" i="9"/>
  <c r="AN29" i="9"/>
  <c r="AL29" i="9"/>
  <c r="AC29" i="9"/>
  <c r="T29" i="9"/>
  <c r="AO30" i="9"/>
  <c r="AN30" i="9"/>
  <c r="AL30" i="9"/>
  <c r="AC30" i="9"/>
  <c r="T30" i="9"/>
  <c r="AO31" i="9"/>
  <c r="AN31" i="9"/>
  <c r="AL31" i="9"/>
  <c r="AC31" i="9"/>
  <c r="T31" i="9"/>
  <c r="AO32" i="9"/>
  <c r="AN32" i="9"/>
  <c r="AL32" i="9"/>
  <c r="AC32" i="9"/>
  <c r="T32" i="9"/>
  <c r="AO33" i="9"/>
  <c r="AN33" i="9"/>
  <c r="AL33" i="9"/>
  <c r="AC33" i="9"/>
  <c r="T33" i="9"/>
  <c r="AO34" i="9"/>
  <c r="AN34" i="9"/>
  <c r="AL34" i="9"/>
  <c r="AC34" i="9"/>
  <c r="T34" i="9"/>
  <c r="AO35" i="9"/>
  <c r="AN35" i="9"/>
  <c r="AL35" i="9"/>
  <c r="AC35" i="9"/>
  <c r="T35" i="9"/>
  <c r="AO36" i="9"/>
  <c r="AN36" i="9"/>
  <c r="AL36" i="9"/>
  <c r="AC36" i="9"/>
  <c r="T36" i="9"/>
  <c r="AO37" i="9"/>
  <c r="AN37" i="9"/>
  <c r="AL37" i="9"/>
  <c r="AC37" i="9"/>
  <c r="T37" i="9"/>
  <c r="AO38" i="9"/>
  <c r="AN38" i="9"/>
  <c r="AL38" i="9"/>
  <c r="AC38" i="9"/>
  <c r="T38" i="9"/>
  <c r="AO39" i="9"/>
  <c r="AN39" i="9"/>
  <c r="AL39" i="9"/>
  <c r="AC39" i="9"/>
  <c r="T39" i="9"/>
  <c r="AO40" i="9"/>
  <c r="AN40" i="9"/>
  <c r="AL40" i="9"/>
  <c r="AC40" i="9"/>
  <c r="T40" i="9"/>
  <c r="AO41" i="9"/>
  <c r="AN41" i="9"/>
  <c r="AL41" i="9"/>
  <c r="AC41" i="9"/>
  <c r="T41" i="9"/>
  <c r="AO42" i="9"/>
  <c r="AN42" i="9"/>
  <c r="AL42" i="9"/>
  <c r="AC42" i="9"/>
  <c r="T42" i="9"/>
  <c r="AO43" i="9"/>
  <c r="AN43" i="9"/>
  <c r="AL43" i="9"/>
  <c r="AC43" i="9"/>
  <c r="T43" i="9"/>
  <c r="AO44" i="9"/>
  <c r="AN44" i="9"/>
  <c r="AL44" i="9"/>
  <c r="AC44" i="9"/>
  <c r="T44" i="9"/>
  <c r="AO45" i="9"/>
  <c r="AN45" i="9"/>
  <c r="AL45" i="9"/>
  <c r="AC45" i="9"/>
  <c r="T45" i="9"/>
  <c r="AO46" i="9"/>
  <c r="AN46" i="9"/>
  <c r="AL46" i="9"/>
  <c r="AC46" i="9"/>
  <c r="T46" i="9"/>
  <c r="AO47" i="9"/>
  <c r="AN47" i="9"/>
  <c r="AL47" i="9"/>
  <c r="AC47" i="9"/>
  <c r="T47" i="9"/>
  <c r="AO48" i="9"/>
  <c r="AN48" i="9"/>
  <c r="AL48" i="9"/>
  <c r="AC48" i="9"/>
  <c r="T48" i="9"/>
  <c r="AO49" i="9"/>
  <c r="AN49" i="9"/>
  <c r="AL49" i="9"/>
  <c r="AC49" i="9"/>
  <c r="T49" i="9"/>
  <c r="AO50" i="9"/>
  <c r="AN50" i="9"/>
  <c r="AL50" i="9"/>
  <c r="AC50" i="9"/>
  <c r="T50" i="9"/>
  <c r="AO51" i="9"/>
  <c r="AN51" i="9"/>
  <c r="AL51" i="9"/>
  <c r="AC51" i="9"/>
  <c r="T51" i="9"/>
  <c r="AO55" i="9"/>
  <c r="AN55" i="9"/>
  <c r="AL55" i="9"/>
  <c r="AC55" i="9"/>
  <c r="T55" i="9"/>
  <c r="AO56" i="9"/>
  <c r="AN56" i="9"/>
  <c r="AL56" i="9"/>
  <c r="AC56" i="9"/>
  <c r="T56" i="9"/>
  <c r="AO57" i="9"/>
  <c r="AN57" i="9"/>
  <c r="AL57" i="9"/>
  <c r="AC57" i="9"/>
  <c r="T57" i="9"/>
  <c r="AO58" i="9"/>
  <c r="AN58" i="9"/>
  <c r="AL58" i="9"/>
  <c r="AC58" i="9"/>
  <c r="T58" i="9"/>
  <c r="AO59" i="9"/>
  <c r="AN59" i="9"/>
  <c r="AL59" i="9"/>
  <c r="AC59" i="9"/>
  <c r="T59" i="9"/>
  <c r="AO60" i="9"/>
  <c r="AN60" i="9"/>
  <c r="AL60" i="9"/>
  <c r="AC60" i="9"/>
  <c r="T60" i="9"/>
  <c r="AO61" i="9"/>
  <c r="AN61" i="9"/>
  <c r="AL61" i="9"/>
  <c r="AC61" i="9"/>
  <c r="T61" i="9"/>
  <c r="AO62" i="9"/>
  <c r="AN62" i="9"/>
  <c r="AL62" i="9"/>
  <c r="AC62" i="9"/>
  <c r="T62" i="9"/>
  <c r="AO63" i="9"/>
  <c r="AN63" i="9"/>
  <c r="AL63" i="9"/>
  <c r="AC63" i="9"/>
  <c r="T63" i="9"/>
  <c r="AO64" i="9"/>
  <c r="AN64" i="9"/>
  <c r="AL64" i="9"/>
  <c r="AC64" i="9"/>
  <c r="T64" i="9"/>
  <c r="AO65" i="9"/>
  <c r="AN65" i="9"/>
  <c r="AL65" i="9"/>
  <c r="AC65" i="9"/>
  <c r="T65" i="9"/>
  <c r="AO66" i="9"/>
  <c r="AN66" i="9"/>
  <c r="AL66" i="9"/>
  <c r="AC66" i="9"/>
  <c r="T66" i="9"/>
  <c r="AO67" i="9"/>
  <c r="AN67" i="9"/>
  <c r="AL67" i="9"/>
  <c r="AC67" i="9"/>
  <c r="T67" i="9"/>
  <c r="AO68" i="9"/>
  <c r="AN68" i="9"/>
  <c r="AL68" i="9"/>
  <c r="AC68" i="9"/>
  <c r="T68" i="9"/>
  <c r="AO69" i="9"/>
  <c r="AN69" i="9"/>
  <c r="AL69" i="9"/>
  <c r="AC69" i="9"/>
  <c r="T69" i="9"/>
  <c r="AO70" i="9"/>
  <c r="AN70" i="9"/>
  <c r="AL70" i="9"/>
  <c r="AC70" i="9"/>
  <c r="T70" i="9"/>
  <c r="AO71" i="9"/>
  <c r="AN71" i="9"/>
  <c r="AL71" i="9"/>
  <c r="AC71" i="9"/>
  <c r="T71" i="9"/>
  <c r="AN72" i="9"/>
  <c r="AC72" i="9"/>
  <c r="T72" i="9"/>
  <c r="AO73" i="9"/>
  <c r="AN73" i="9"/>
  <c r="AL73" i="9"/>
  <c r="AC73" i="9"/>
  <c r="T73" i="9"/>
  <c r="AN74" i="9"/>
  <c r="AC74" i="9"/>
  <c r="T74" i="9"/>
  <c r="AO75" i="9"/>
  <c r="AN75" i="9"/>
  <c r="AL75" i="9"/>
  <c r="AC75" i="9"/>
  <c r="T75" i="9"/>
  <c r="AN76" i="9"/>
  <c r="AC76" i="9"/>
  <c r="T76" i="9"/>
  <c r="AO80" i="9"/>
  <c r="AN80" i="9"/>
  <c r="AL80" i="9"/>
  <c r="AC80" i="9"/>
  <c r="T80" i="9"/>
  <c r="AN81" i="9"/>
  <c r="AC81" i="9"/>
  <c r="T81" i="9"/>
  <c r="AO82" i="9"/>
  <c r="AN82" i="9"/>
  <c r="AL82" i="9"/>
  <c r="AC82" i="9"/>
  <c r="T82" i="9"/>
  <c r="AN83" i="9"/>
  <c r="AC83" i="9"/>
  <c r="T83" i="9"/>
  <c r="AO84" i="9"/>
  <c r="AN84" i="9"/>
  <c r="AL84" i="9"/>
  <c r="AC84" i="9"/>
  <c r="T84" i="9"/>
  <c r="AN85" i="9"/>
  <c r="AC85" i="9"/>
  <c r="T85" i="9"/>
  <c r="AO86" i="9"/>
  <c r="AN86" i="9"/>
  <c r="AL86" i="9"/>
  <c r="AC86" i="9"/>
  <c r="T86" i="9"/>
  <c r="AN87" i="9"/>
  <c r="AC87" i="9"/>
  <c r="T87" i="9"/>
  <c r="AO88" i="9"/>
  <c r="AN88" i="9"/>
  <c r="AL88" i="9"/>
  <c r="AC88" i="9"/>
  <c r="T88" i="9"/>
  <c r="AN89" i="9"/>
  <c r="AC89" i="9"/>
  <c r="T89" i="9"/>
  <c r="AO90" i="9"/>
  <c r="AN90" i="9"/>
  <c r="AL90" i="9"/>
  <c r="AC90" i="9"/>
  <c r="T90" i="9"/>
  <c r="AN91" i="9"/>
  <c r="AC91" i="9"/>
  <c r="T91" i="9"/>
  <c r="AO92" i="9"/>
  <c r="AN92" i="9"/>
  <c r="AL92" i="9"/>
  <c r="AC92" i="9"/>
  <c r="T92" i="9"/>
  <c r="AN93" i="9"/>
  <c r="AC93" i="9"/>
  <c r="T93" i="9"/>
  <c r="AO94" i="9"/>
  <c r="AN94" i="9"/>
  <c r="AL94" i="9"/>
  <c r="AC94" i="9"/>
  <c r="T94" i="9"/>
  <c r="AN95" i="9"/>
  <c r="AC95" i="9"/>
  <c r="T95" i="9"/>
  <c r="AO96" i="9"/>
  <c r="AN96" i="9"/>
  <c r="AL96" i="9"/>
  <c r="AC96" i="9"/>
  <c r="T96" i="9"/>
  <c r="AN97" i="9"/>
  <c r="AC97" i="9"/>
  <c r="T97" i="9"/>
  <c r="AO98" i="9"/>
  <c r="AN98" i="9"/>
  <c r="AL98" i="9"/>
  <c r="AC98" i="9"/>
  <c r="T98" i="9"/>
  <c r="AN99" i="9"/>
  <c r="AC99" i="9"/>
  <c r="T99" i="9"/>
  <c r="AO100" i="9"/>
  <c r="AN100" i="9"/>
  <c r="AL100" i="9"/>
  <c r="AC100" i="9"/>
  <c r="T100" i="9"/>
  <c r="AN101" i="9"/>
  <c r="AC101" i="9"/>
  <c r="T101" i="9"/>
  <c r="AO105" i="9"/>
  <c r="AN105" i="9"/>
  <c r="AL105" i="9"/>
  <c r="AC105" i="9"/>
  <c r="T105" i="9"/>
  <c r="AN106" i="9"/>
  <c r="AC106" i="9"/>
  <c r="T106" i="9"/>
  <c r="AO107" i="9"/>
  <c r="AN107" i="9"/>
  <c r="AL107" i="9"/>
  <c r="AC107" i="9"/>
  <c r="T107" i="9"/>
  <c r="AN108" i="9"/>
  <c r="AC108" i="9"/>
  <c r="T108" i="9"/>
  <c r="AO109" i="9"/>
  <c r="AN109" i="9"/>
  <c r="AL109" i="9"/>
  <c r="AC109" i="9"/>
  <c r="T109" i="9"/>
  <c r="AN110" i="9"/>
  <c r="AC110" i="9"/>
  <c r="T110" i="9"/>
  <c r="AO111" i="9"/>
  <c r="AN111" i="9"/>
  <c r="AL111" i="9"/>
  <c r="AC111" i="9"/>
  <c r="T111" i="9"/>
  <c r="AN112" i="9"/>
  <c r="AC112" i="9"/>
  <c r="T112" i="9"/>
  <c r="AO113" i="9"/>
  <c r="AN113" i="9"/>
  <c r="AL113" i="9"/>
  <c r="AC113" i="9"/>
  <c r="T113" i="9"/>
  <c r="AN114" i="9"/>
  <c r="AC114" i="9"/>
  <c r="T114" i="9"/>
  <c r="AO115" i="9"/>
  <c r="AN115" i="9"/>
  <c r="AL115" i="9"/>
  <c r="AC115" i="9"/>
  <c r="T115" i="9"/>
  <c r="AN116" i="9"/>
  <c r="AC116" i="9"/>
  <c r="T116" i="9"/>
  <c r="AO117" i="9"/>
  <c r="AL117" i="9"/>
  <c r="AC117" i="9"/>
  <c r="T117" i="9"/>
  <c r="AO118" i="9"/>
  <c r="AN118" i="9"/>
  <c r="AL118" i="9"/>
  <c r="AC118" i="9"/>
  <c r="T118" i="9"/>
  <c r="AO119" i="9"/>
  <c r="AL119" i="9"/>
  <c r="AC119" i="9"/>
  <c r="T119" i="9"/>
  <c r="AO120" i="9"/>
  <c r="AN120" i="9"/>
  <c r="AL120" i="9"/>
  <c r="AC120" i="9"/>
  <c r="T120" i="9"/>
  <c r="AO121" i="9"/>
  <c r="AL121" i="9"/>
  <c r="AC121" i="9"/>
  <c r="T121" i="9"/>
  <c r="AO122" i="9"/>
  <c r="AN122" i="9"/>
  <c r="AL122" i="9"/>
  <c r="AC122" i="9"/>
  <c r="T122" i="9"/>
  <c r="AO123" i="9"/>
  <c r="AL123" i="9"/>
  <c r="AC123" i="9"/>
  <c r="T123" i="9"/>
  <c r="AO124" i="9"/>
  <c r="AN124" i="9"/>
  <c r="AL124" i="9"/>
  <c r="AC124" i="9"/>
  <c r="T124" i="9"/>
  <c r="AO125" i="9"/>
  <c r="AL125" i="9"/>
  <c r="AC125" i="9"/>
  <c r="T125" i="9"/>
  <c r="AO126" i="9"/>
  <c r="AN126" i="9"/>
  <c r="AL126" i="9"/>
  <c r="AC126" i="9"/>
  <c r="T126" i="9"/>
  <c r="AO127" i="9"/>
  <c r="AL127" i="9"/>
  <c r="AC127" i="9"/>
  <c r="T127" i="9"/>
  <c r="AO128" i="9"/>
  <c r="AN128" i="9"/>
  <c r="AL128" i="9"/>
  <c r="AC128" i="9"/>
  <c r="T128" i="9"/>
  <c r="AO129" i="9"/>
  <c r="AL129" i="9"/>
  <c r="AC129" i="9"/>
  <c r="T129" i="9"/>
  <c r="AO130" i="9"/>
  <c r="AN130" i="9"/>
  <c r="AL130" i="9"/>
  <c r="AC130" i="9"/>
  <c r="T130" i="9"/>
  <c r="AO131" i="9"/>
  <c r="AL131" i="9"/>
  <c r="AC131" i="9"/>
  <c r="T131" i="9"/>
  <c r="AO132" i="9"/>
  <c r="AN132" i="9"/>
  <c r="AL132" i="9"/>
  <c r="AC132" i="9"/>
  <c r="T132" i="9"/>
  <c r="AO133" i="9"/>
  <c r="AL133" i="9"/>
  <c r="AC133" i="9"/>
  <c r="T133" i="9"/>
  <c r="AO134" i="9"/>
  <c r="AN134" i="9"/>
  <c r="AL134" i="9"/>
  <c r="AC134" i="9"/>
  <c r="T134" i="9"/>
  <c r="AO135" i="9"/>
  <c r="AL135" i="9"/>
  <c r="AC135" i="9"/>
  <c r="T135" i="9"/>
  <c r="AO136" i="9"/>
  <c r="AN136" i="9"/>
  <c r="AL136" i="9"/>
  <c r="AC136" i="9"/>
  <c r="T136" i="9"/>
  <c r="AO137" i="9"/>
  <c r="AL137" i="9"/>
  <c r="AC137" i="9"/>
  <c r="T137" i="9"/>
  <c r="AO138" i="9"/>
  <c r="AN138" i="9"/>
  <c r="AL138" i="9"/>
  <c r="AC138" i="9"/>
  <c r="T138" i="9"/>
  <c r="AO139" i="9"/>
  <c r="AL139" i="9"/>
  <c r="AC139" i="9"/>
  <c r="T139" i="9"/>
  <c r="AO140" i="9"/>
  <c r="AN140" i="9"/>
  <c r="AL140" i="9"/>
  <c r="AC140" i="9"/>
  <c r="T140" i="9"/>
  <c r="AO141" i="9"/>
  <c r="AL141" i="9"/>
  <c r="AC141" i="9"/>
  <c r="T141" i="9"/>
  <c r="AO142" i="9"/>
  <c r="AN142" i="9"/>
  <c r="AL142" i="9"/>
  <c r="AC142" i="9"/>
  <c r="T142" i="9"/>
  <c r="AO143" i="9"/>
  <c r="AL143" i="9"/>
  <c r="AC143" i="9"/>
  <c r="T143" i="9"/>
  <c r="AO144" i="9"/>
  <c r="AN144" i="9"/>
  <c r="AL144" i="9"/>
  <c r="AC144" i="9"/>
  <c r="T144" i="9"/>
  <c r="AO145" i="9"/>
  <c r="AL145" i="9"/>
  <c r="AC145" i="9"/>
  <c r="T145" i="9"/>
  <c r="AO146" i="9"/>
  <c r="AN146" i="9"/>
  <c r="AL146" i="9"/>
  <c r="AC146" i="9"/>
  <c r="T146" i="9"/>
  <c r="AO147" i="9"/>
  <c r="AL147" i="9"/>
  <c r="AC147" i="9"/>
  <c r="T147" i="9"/>
  <c r="AO148" i="9"/>
  <c r="AN148" i="9"/>
  <c r="AL148" i="9"/>
  <c r="AC148" i="9"/>
  <c r="T148" i="9"/>
  <c r="AO149" i="9"/>
  <c r="AL149" i="9"/>
  <c r="AC149" i="9"/>
  <c r="T149" i="9"/>
  <c r="AO150" i="9"/>
  <c r="AN150" i="9"/>
  <c r="AL150" i="9"/>
  <c r="AC150" i="9"/>
  <c r="T150" i="9"/>
  <c r="AO151" i="9"/>
  <c r="AL151" i="9"/>
  <c r="AC151" i="9"/>
  <c r="T151" i="9"/>
  <c r="AO155" i="9"/>
  <c r="AN155" i="9"/>
  <c r="AL155" i="9"/>
  <c r="AC155" i="9"/>
  <c r="T155" i="9"/>
  <c r="AO156" i="9"/>
  <c r="AL156" i="9"/>
  <c r="AC156" i="9"/>
  <c r="T156" i="9"/>
  <c r="AO157" i="9"/>
  <c r="AN157" i="9"/>
  <c r="AL157" i="9"/>
  <c r="AC157" i="9"/>
  <c r="T157" i="9"/>
  <c r="AO158" i="9"/>
  <c r="AL158" i="9"/>
  <c r="AC158" i="9"/>
  <c r="T158" i="9"/>
  <c r="AO159" i="9"/>
  <c r="AN159" i="9"/>
  <c r="AL159" i="9"/>
  <c r="AC159" i="9"/>
  <c r="T159" i="9"/>
  <c r="AO160" i="9"/>
  <c r="AL160" i="9"/>
  <c r="AC160" i="9"/>
  <c r="T160" i="9"/>
  <c r="AO161" i="9"/>
  <c r="AN161" i="9"/>
  <c r="AL161" i="9"/>
  <c r="AC161" i="9"/>
  <c r="T161" i="9"/>
  <c r="AO162" i="9"/>
  <c r="AL162" i="9"/>
  <c r="AC162" i="9"/>
  <c r="T162" i="9"/>
  <c r="AO163" i="9"/>
  <c r="AN163" i="9"/>
  <c r="AL163" i="9"/>
  <c r="AC163" i="9"/>
  <c r="T163" i="9"/>
  <c r="AO164" i="9"/>
  <c r="AL164" i="9"/>
  <c r="AC164" i="9"/>
  <c r="T164" i="9"/>
  <c r="AO165" i="9"/>
  <c r="AN165" i="9"/>
  <c r="AL165" i="9"/>
  <c r="AC165" i="9"/>
  <c r="T165" i="9"/>
  <c r="AO166" i="9"/>
  <c r="AL166" i="9"/>
  <c r="AC166" i="9"/>
  <c r="T166" i="9"/>
  <c r="AO167" i="9"/>
  <c r="AN167" i="9"/>
  <c r="AL167" i="9"/>
  <c r="AC167" i="9"/>
  <c r="T167" i="9"/>
  <c r="AO168" i="9"/>
  <c r="AL168" i="9"/>
  <c r="AC168" i="9"/>
  <c r="T168" i="9"/>
  <c r="AO169" i="9"/>
  <c r="AN169" i="9"/>
  <c r="AL169" i="9"/>
  <c r="AC169" i="9"/>
  <c r="T169" i="9"/>
  <c r="AO170" i="9"/>
  <c r="AL170" i="9"/>
  <c r="AC170" i="9"/>
  <c r="T170" i="9"/>
  <c r="AO171" i="9"/>
  <c r="AN171" i="9"/>
  <c r="AL171" i="9"/>
  <c r="AC171" i="9"/>
  <c r="T171" i="9"/>
  <c r="AO172" i="9"/>
  <c r="AL172" i="9"/>
  <c r="AC172" i="9"/>
  <c r="T172" i="9"/>
  <c r="AO173" i="9"/>
  <c r="AN173" i="9"/>
  <c r="AL173" i="9"/>
  <c r="AC173" i="9"/>
  <c r="T173" i="9"/>
  <c r="AO174" i="9"/>
  <c r="AL174" i="9"/>
  <c r="AC174" i="9"/>
  <c r="T174" i="9"/>
  <c r="AO175" i="9"/>
  <c r="AN175" i="9"/>
  <c r="AL175" i="9"/>
  <c r="AC175" i="9"/>
  <c r="T175" i="9"/>
  <c r="AO176" i="9"/>
  <c r="AL176" i="9"/>
  <c r="AC176" i="9"/>
  <c r="T176" i="9"/>
  <c r="AO180" i="9"/>
  <c r="AN180" i="9"/>
  <c r="AL180" i="9"/>
  <c r="AC180" i="9"/>
  <c r="T180" i="9"/>
  <c r="AO181" i="9"/>
  <c r="AL181" i="9"/>
  <c r="AC181" i="9"/>
  <c r="T181" i="9"/>
  <c r="AO182" i="9"/>
  <c r="AN182" i="9"/>
  <c r="AL182" i="9"/>
  <c r="AC182" i="9"/>
  <c r="T182" i="9"/>
  <c r="AO183" i="9"/>
  <c r="AL183" i="9"/>
  <c r="AC183" i="9"/>
  <c r="T183" i="9"/>
  <c r="AO184" i="9"/>
  <c r="AN184" i="9"/>
  <c r="AL184" i="9"/>
  <c r="AC184" i="9"/>
  <c r="T184" i="9"/>
  <c r="AO185" i="9"/>
  <c r="AL185" i="9"/>
  <c r="AC185" i="9"/>
  <c r="T185" i="9"/>
  <c r="AO186" i="9"/>
  <c r="AN186" i="9"/>
  <c r="AL186" i="9"/>
  <c r="AC186" i="9"/>
  <c r="T186" i="9"/>
  <c r="AO187" i="9"/>
  <c r="AL187" i="9"/>
  <c r="AC187" i="9"/>
  <c r="T187" i="9"/>
  <c r="AO188" i="9"/>
  <c r="AN188" i="9"/>
  <c r="AL188" i="9"/>
  <c r="AC188" i="9"/>
  <c r="T188" i="9"/>
  <c r="AO189" i="9"/>
  <c r="AL189" i="9"/>
  <c r="AC189" i="9"/>
  <c r="T189" i="9"/>
  <c r="AO190" i="9"/>
  <c r="AN190" i="9"/>
  <c r="AL190" i="9"/>
  <c r="AC190" i="9"/>
  <c r="T190" i="9"/>
  <c r="AO191" i="9"/>
  <c r="AL191" i="9"/>
  <c r="AC191" i="9"/>
  <c r="T191" i="9"/>
  <c r="AO192" i="9"/>
  <c r="AN192" i="9"/>
  <c r="AL192" i="9"/>
  <c r="AC192" i="9"/>
  <c r="T192" i="9"/>
  <c r="AO193" i="9"/>
  <c r="AL193" i="9"/>
  <c r="AC193" i="9"/>
  <c r="T193" i="9"/>
  <c r="AO194" i="9"/>
  <c r="AN194" i="9"/>
  <c r="AL194" i="9"/>
  <c r="AC194" i="9"/>
  <c r="T194" i="9"/>
  <c r="AO195" i="9"/>
  <c r="AL195" i="9"/>
  <c r="AC195" i="9"/>
  <c r="T195" i="9"/>
  <c r="AO196" i="9"/>
  <c r="AN196" i="9"/>
  <c r="AL196" i="9"/>
  <c r="AC196" i="9"/>
  <c r="T196" i="9"/>
  <c r="AO197" i="9"/>
  <c r="AL197" i="9"/>
  <c r="AC197" i="9"/>
  <c r="T197" i="9"/>
  <c r="AO198" i="9"/>
  <c r="AN198" i="9"/>
  <c r="AL198" i="9"/>
  <c r="AC198" i="9"/>
  <c r="T198" i="9"/>
  <c r="AO199" i="9"/>
  <c r="AL199" i="9"/>
  <c r="AC199" i="9"/>
  <c r="T199" i="9"/>
  <c r="AO200" i="9"/>
  <c r="AN200" i="9"/>
  <c r="AL200" i="9"/>
  <c r="AC200" i="9"/>
  <c r="T200" i="9"/>
  <c r="AO201" i="9"/>
  <c r="AL201" i="9"/>
  <c r="AC201" i="9"/>
  <c r="T201" i="9"/>
  <c r="AO205" i="9"/>
  <c r="AN205" i="9"/>
  <c r="AL205" i="9"/>
  <c r="AC205" i="9"/>
  <c r="T205" i="9"/>
  <c r="AO206" i="9"/>
  <c r="AL206" i="9"/>
  <c r="AC206" i="9"/>
  <c r="T206" i="9"/>
  <c r="AO207" i="9"/>
  <c r="AN207" i="9"/>
  <c r="AL207" i="9"/>
  <c r="AC207" i="9"/>
  <c r="T207" i="9"/>
  <c r="AO208" i="9"/>
  <c r="AL208" i="9"/>
  <c r="AC208" i="9"/>
  <c r="T208" i="9"/>
  <c r="AO209" i="9"/>
  <c r="AN209" i="9"/>
  <c r="AL209" i="9"/>
  <c r="AC209" i="9"/>
  <c r="T209" i="9"/>
  <c r="AO210" i="9"/>
  <c r="AL210" i="9"/>
  <c r="AC210" i="9"/>
  <c r="T210" i="9"/>
  <c r="AO211" i="9"/>
  <c r="AN211" i="9"/>
  <c r="AL211" i="9"/>
  <c r="AC211" i="9"/>
  <c r="T211" i="9"/>
  <c r="AO212" i="9"/>
  <c r="AN212" i="9"/>
  <c r="AL212" i="9"/>
  <c r="T212" i="9"/>
  <c r="AO213" i="9"/>
  <c r="AN213" i="9"/>
  <c r="AC213" i="9"/>
  <c r="T213" i="9"/>
  <c r="AO214" i="9"/>
  <c r="AN214" i="9"/>
  <c r="AL214" i="9"/>
  <c r="AC214" i="9"/>
  <c r="T214" i="9"/>
  <c r="AO215" i="9"/>
  <c r="AN215" i="9"/>
  <c r="AL215" i="9"/>
  <c r="AC215" i="9"/>
  <c r="T215" i="9"/>
  <c r="AO216" i="9"/>
  <c r="AN216" i="9"/>
  <c r="AL216" i="9"/>
  <c r="AC216" i="9"/>
  <c r="T216" i="9"/>
  <c r="AO217" i="9"/>
  <c r="AN217" i="9"/>
  <c r="AL217" i="9"/>
  <c r="AC217" i="9"/>
  <c r="T217" i="9"/>
  <c r="AO218" i="9"/>
  <c r="AN218" i="9"/>
  <c r="AL218" i="9"/>
  <c r="AC218" i="9"/>
  <c r="T218" i="9"/>
  <c r="AO219" i="9"/>
  <c r="AN219" i="9"/>
  <c r="AL219" i="9"/>
  <c r="AC219" i="9"/>
  <c r="T219" i="9"/>
  <c r="AO220" i="9"/>
  <c r="AN220" i="9"/>
  <c r="AL220" i="9"/>
  <c r="AC220" i="9"/>
  <c r="T220" i="9"/>
  <c r="AO221" i="9"/>
  <c r="AN221" i="9"/>
  <c r="AL221" i="9"/>
  <c r="AC221" i="9"/>
  <c r="T221" i="9"/>
  <c r="AO222" i="9"/>
  <c r="AN222" i="9"/>
  <c r="AL222" i="9"/>
  <c r="AC222" i="9"/>
  <c r="T222" i="9"/>
  <c r="AO223" i="9"/>
  <c r="AN223" i="9"/>
  <c r="AL223" i="9"/>
  <c r="AC223" i="9"/>
  <c r="T223" i="9"/>
  <c r="AO224" i="9"/>
  <c r="AN224" i="9"/>
  <c r="AL224" i="9"/>
  <c r="AC224" i="9"/>
  <c r="T224" i="9"/>
  <c r="AO225" i="9"/>
  <c r="AN225" i="9"/>
  <c r="AL225" i="9"/>
  <c r="AC225" i="9"/>
  <c r="T225" i="9"/>
  <c r="AO226" i="9"/>
  <c r="AN226" i="9"/>
  <c r="AL226" i="9"/>
  <c r="AC226" i="9"/>
  <c r="T226" i="9"/>
  <c r="AO227" i="9"/>
  <c r="AN227" i="9"/>
  <c r="AL227" i="9"/>
  <c r="AC227" i="9"/>
  <c r="T227" i="9"/>
  <c r="AO228" i="9"/>
  <c r="AN228" i="9"/>
  <c r="AL228" i="9"/>
  <c r="AC228" i="9"/>
  <c r="T228" i="9"/>
  <c r="AO229" i="9"/>
  <c r="AN229" i="9"/>
  <c r="AL229" i="9"/>
  <c r="AC229" i="9"/>
  <c r="T229" i="9"/>
  <c r="T79" i="9"/>
  <c r="AC79" i="9"/>
  <c r="AO79" i="9"/>
  <c r="AN79" i="9"/>
  <c r="AL79" i="9"/>
  <c r="T104" i="9"/>
  <c r="AC104" i="9"/>
  <c r="AL104" i="9"/>
  <c r="L5" i="2"/>
  <c r="X52" i="2"/>
  <c r="X152" i="2" s="1"/>
  <c r="X53" i="2"/>
  <c r="X153" i="2" s="1"/>
  <c r="X54" i="2"/>
  <c r="X154" i="2" s="1"/>
  <c r="X77" i="2"/>
  <c r="X177" i="2" s="1"/>
  <c r="X78" i="2"/>
  <c r="X178" i="2" s="1"/>
  <c r="X79" i="2"/>
  <c r="X179" i="2" s="1"/>
  <c r="X102" i="2"/>
  <c r="X202" i="2" s="1"/>
  <c r="X103" i="2"/>
  <c r="X203" i="2" s="1"/>
  <c r="X104" i="2"/>
  <c r="X204" i="2" s="1"/>
  <c r="X252" i="2"/>
  <c r="X352" i="2" s="1"/>
  <c r="X253" i="2"/>
  <c r="X353" i="2" s="1"/>
  <c r="X254" i="2"/>
  <c r="X354" i="2" s="1"/>
  <c r="X277" i="2"/>
  <c r="X377" i="2" s="1"/>
  <c r="X278" i="2"/>
  <c r="X378" i="2" s="1"/>
  <c r="X279" i="2"/>
  <c r="X379" i="2" s="1"/>
  <c r="X302" i="2"/>
  <c r="X402" i="2" s="1"/>
  <c r="X303" i="2"/>
  <c r="X403" i="2" s="1"/>
  <c r="X304" i="2"/>
  <c r="X404" i="2" s="1"/>
  <c r="F354" i="8"/>
  <c r="K352" i="8"/>
  <c r="L352" i="8" s="1"/>
  <c r="G352" i="8"/>
  <c r="H354" i="8" s="1"/>
  <c r="C352" i="8"/>
  <c r="D352" i="8" s="1"/>
  <c r="K351" i="8"/>
  <c r="L351" i="8" s="1"/>
  <c r="G351" i="8"/>
  <c r="H351" i="8" s="1"/>
  <c r="C351" i="8"/>
  <c r="D351" i="8" s="1"/>
  <c r="K350" i="8"/>
  <c r="L350" i="8" s="1"/>
  <c r="G350" i="8"/>
  <c r="H350" i="8" s="1"/>
  <c r="C350" i="8"/>
  <c r="D350" i="8" s="1"/>
  <c r="K349" i="8"/>
  <c r="L349" i="8" s="1"/>
  <c r="G349" i="8"/>
  <c r="H349" i="8" s="1"/>
  <c r="C349" i="8"/>
  <c r="D349" i="8" s="1"/>
  <c r="K348" i="8"/>
  <c r="L348" i="8" s="1"/>
  <c r="G348" i="8"/>
  <c r="H348" i="8" s="1"/>
  <c r="C348" i="8"/>
  <c r="D348" i="8" s="1"/>
  <c r="K347" i="8"/>
  <c r="L347" i="8" s="1"/>
  <c r="G347" i="8"/>
  <c r="H347" i="8" s="1"/>
  <c r="C347" i="8"/>
  <c r="D347" i="8" s="1"/>
  <c r="K346" i="8"/>
  <c r="L346" i="8" s="1"/>
  <c r="G346" i="8"/>
  <c r="H346" i="8" s="1"/>
  <c r="C346" i="8"/>
  <c r="D346" i="8" s="1"/>
  <c r="K345" i="8"/>
  <c r="L345" i="8" s="1"/>
  <c r="G345" i="8"/>
  <c r="H345" i="8" s="1"/>
  <c r="C345" i="8"/>
  <c r="D345" i="8" s="1"/>
  <c r="K344" i="8"/>
  <c r="L344" i="8" s="1"/>
  <c r="G344" i="8"/>
  <c r="H344" i="8" s="1"/>
  <c r="C344" i="8"/>
  <c r="D344" i="8" s="1"/>
  <c r="K343" i="8"/>
  <c r="L343" i="8" s="1"/>
  <c r="G343" i="8"/>
  <c r="H343" i="8" s="1"/>
  <c r="C343" i="8"/>
  <c r="D343" i="8" s="1"/>
  <c r="K342" i="8"/>
  <c r="L342" i="8" s="1"/>
  <c r="G342" i="8"/>
  <c r="H342" i="8" s="1"/>
  <c r="C342" i="8"/>
  <c r="D342" i="8" s="1"/>
  <c r="K341" i="8"/>
  <c r="L341" i="8" s="1"/>
  <c r="G341" i="8"/>
  <c r="H341" i="8" s="1"/>
  <c r="C341" i="8"/>
  <c r="D341" i="8" s="1"/>
  <c r="K340" i="8"/>
  <c r="L340" i="8" s="1"/>
  <c r="G340" i="8"/>
  <c r="H340" i="8" s="1"/>
  <c r="C340" i="8"/>
  <c r="D340" i="8" s="1"/>
  <c r="K339" i="8"/>
  <c r="L339" i="8" s="1"/>
  <c r="G339" i="8"/>
  <c r="H339" i="8" s="1"/>
  <c r="C339" i="8"/>
  <c r="D339" i="8" s="1"/>
  <c r="K338" i="8"/>
  <c r="L338" i="8" s="1"/>
  <c r="G338" i="8"/>
  <c r="H338" i="8" s="1"/>
  <c r="C338" i="8"/>
  <c r="D338" i="8" s="1"/>
  <c r="K337" i="8"/>
  <c r="L337" i="8" s="1"/>
  <c r="G337" i="8"/>
  <c r="H337" i="8" s="1"/>
  <c r="C337" i="8"/>
  <c r="D337" i="8" s="1"/>
  <c r="K336" i="8"/>
  <c r="L336" i="8" s="1"/>
  <c r="G336" i="8"/>
  <c r="H336" i="8" s="1"/>
  <c r="C336" i="8"/>
  <c r="D336" i="8" s="1"/>
  <c r="K335" i="8"/>
  <c r="L335" i="8" s="1"/>
  <c r="G335" i="8"/>
  <c r="H335" i="8" s="1"/>
  <c r="C335" i="8"/>
  <c r="D335" i="8" s="1"/>
  <c r="K334" i="8"/>
  <c r="L334" i="8" s="1"/>
  <c r="G334" i="8"/>
  <c r="H334" i="8" s="1"/>
  <c r="C334" i="8"/>
  <c r="D334" i="8" s="1"/>
  <c r="K333" i="8"/>
  <c r="L333" i="8" s="1"/>
  <c r="G333" i="8"/>
  <c r="H333" i="8" s="1"/>
  <c r="C333" i="8"/>
  <c r="D333" i="8" s="1"/>
  <c r="K332" i="8"/>
  <c r="L332" i="8" s="1"/>
  <c r="G332" i="8"/>
  <c r="H332" i="8" s="1"/>
  <c r="C332" i="8"/>
  <c r="D332" i="8" s="1"/>
  <c r="K331" i="8"/>
  <c r="L331" i="8" s="1"/>
  <c r="G331" i="8"/>
  <c r="H331" i="8" s="1"/>
  <c r="C331" i="8"/>
  <c r="D331" i="8" s="1"/>
  <c r="K330" i="8"/>
  <c r="L330" i="8" s="1"/>
  <c r="G330" i="8"/>
  <c r="H330" i="8" s="1"/>
  <c r="C330" i="8"/>
  <c r="D330" i="8" s="1"/>
  <c r="K329" i="8"/>
  <c r="L329" i="8" s="1"/>
  <c r="G329" i="8"/>
  <c r="H329" i="8" s="1"/>
  <c r="C329" i="8"/>
  <c r="D329" i="8" s="1"/>
  <c r="K328" i="8"/>
  <c r="L328" i="8" s="1"/>
  <c r="G328" i="8"/>
  <c r="H328" i="8" s="1"/>
  <c r="C328" i="8"/>
  <c r="D328" i="8" s="1"/>
  <c r="K308" i="8"/>
  <c r="L308" i="8" s="1"/>
  <c r="G308" i="8"/>
  <c r="H308" i="8" s="1"/>
  <c r="C308" i="8"/>
  <c r="D308" i="8" s="1"/>
  <c r="K307" i="8"/>
  <c r="L307" i="8" s="1"/>
  <c r="G307" i="8"/>
  <c r="H307" i="8" s="1"/>
  <c r="C307" i="8"/>
  <c r="D307" i="8" s="1"/>
  <c r="K306" i="8"/>
  <c r="L306" i="8" s="1"/>
  <c r="G306" i="8"/>
  <c r="H306" i="8" s="1"/>
  <c r="C306" i="8"/>
  <c r="D306" i="8" s="1"/>
  <c r="K305" i="8"/>
  <c r="L305" i="8" s="1"/>
  <c r="G305" i="8"/>
  <c r="H305" i="8" s="1"/>
  <c r="C305" i="8"/>
  <c r="D305" i="8" s="1"/>
  <c r="K304" i="8"/>
  <c r="L304" i="8" s="1"/>
  <c r="G304" i="8"/>
  <c r="H304" i="8" s="1"/>
  <c r="C304" i="8"/>
  <c r="D304" i="8" s="1"/>
  <c r="K303" i="8"/>
  <c r="L303" i="8" s="1"/>
  <c r="G303" i="8"/>
  <c r="H303" i="8" s="1"/>
  <c r="C303" i="8"/>
  <c r="D303" i="8" s="1"/>
  <c r="K302" i="8"/>
  <c r="L302" i="8" s="1"/>
  <c r="G302" i="8"/>
  <c r="H302" i="8" s="1"/>
  <c r="C302" i="8"/>
  <c r="D302" i="8" s="1"/>
  <c r="K301" i="8"/>
  <c r="L301" i="8" s="1"/>
  <c r="G301" i="8"/>
  <c r="H301" i="8" s="1"/>
  <c r="C301" i="8"/>
  <c r="D301" i="8" s="1"/>
  <c r="K300" i="8"/>
  <c r="L300" i="8" s="1"/>
  <c r="G300" i="8"/>
  <c r="H300" i="8" s="1"/>
  <c r="C300" i="8"/>
  <c r="D300" i="8" s="1"/>
  <c r="K299" i="8"/>
  <c r="L299" i="8" s="1"/>
  <c r="G299" i="8"/>
  <c r="H299" i="8" s="1"/>
  <c r="C299" i="8"/>
  <c r="D299" i="8" s="1"/>
  <c r="K298" i="8"/>
  <c r="L298" i="8" s="1"/>
  <c r="G298" i="8"/>
  <c r="H298" i="8" s="1"/>
  <c r="C298" i="8"/>
  <c r="D298" i="8" s="1"/>
  <c r="K297" i="8"/>
  <c r="L297" i="8" s="1"/>
  <c r="G297" i="8"/>
  <c r="H297" i="8" s="1"/>
  <c r="C297" i="8"/>
  <c r="D297" i="8" s="1"/>
  <c r="K296" i="8"/>
  <c r="L296" i="8" s="1"/>
  <c r="G296" i="8"/>
  <c r="H296" i="8" s="1"/>
  <c r="C296" i="8"/>
  <c r="D296" i="8" s="1"/>
  <c r="K295" i="8"/>
  <c r="L295" i="8" s="1"/>
  <c r="G295" i="8"/>
  <c r="H295" i="8" s="1"/>
  <c r="C295" i="8"/>
  <c r="D295" i="8" s="1"/>
  <c r="K294" i="8"/>
  <c r="L294" i="8" s="1"/>
  <c r="G294" i="8"/>
  <c r="H294" i="8" s="1"/>
  <c r="C294" i="8"/>
  <c r="D294" i="8" s="1"/>
  <c r="K293" i="8"/>
  <c r="L293" i="8" s="1"/>
  <c r="G293" i="8"/>
  <c r="H293" i="8" s="1"/>
  <c r="C293" i="8"/>
  <c r="D293" i="8" s="1"/>
  <c r="K292" i="8"/>
  <c r="L292" i="8" s="1"/>
  <c r="G292" i="8"/>
  <c r="H292" i="8" s="1"/>
  <c r="C292" i="8"/>
  <c r="D292" i="8" s="1"/>
  <c r="K291" i="8"/>
  <c r="L291" i="8" s="1"/>
  <c r="G291" i="8"/>
  <c r="H291" i="8" s="1"/>
  <c r="C291" i="8"/>
  <c r="D291" i="8" s="1"/>
  <c r="K290" i="8"/>
  <c r="L290" i="8" s="1"/>
  <c r="G290" i="8"/>
  <c r="H290" i="8" s="1"/>
  <c r="C290" i="8"/>
  <c r="D290" i="8" s="1"/>
  <c r="K289" i="8"/>
  <c r="L289" i="8" s="1"/>
  <c r="G289" i="8"/>
  <c r="H289" i="8" s="1"/>
  <c r="C289" i="8"/>
  <c r="D289" i="8" s="1"/>
  <c r="K288" i="8"/>
  <c r="L288" i="8" s="1"/>
  <c r="G288" i="8"/>
  <c r="H288" i="8" s="1"/>
  <c r="C288" i="8"/>
  <c r="D288" i="8" s="1"/>
  <c r="K287" i="8"/>
  <c r="L287" i="8" s="1"/>
  <c r="G287" i="8"/>
  <c r="H287" i="8" s="1"/>
  <c r="C287" i="8"/>
  <c r="D287" i="8" s="1"/>
  <c r="K267" i="8"/>
  <c r="L267" i="8" s="1"/>
  <c r="G267" i="8"/>
  <c r="H267" i="8" s="1"/>
  <c r="C267" i="8"/>
  <c r="D267" i="8" s="1"/>
  <c r="K266" i="8"/>
  <c r="L266" i="8" s="1"/>
  <c r="G266" i="8"/>
  <c r="H266" i="8" s="1"/>
  <c r="C266" i="8"/>
  <c r="D266" i="8" s="1"/>
  <c r="K265" i="8"/>
  <c r="L265" i="8" s="1"/>
  <c r="G265" i="8"/>
  <c r="H265" i="8" s="1"/>
  <c r="C265" i="8"/>
  <c r="D265" i="8" s="1"/>
  <c r="K264" i="8"/>
  <c r="L264" i="8" s="1"/>
  <c r="G264" i="8"/>
  <c r="H264" i="8" s="1"/>
  <c r="C264" i="8"/>
  <c r="D264" i="8" s="1"/>
  <c r="K263" i="8"/>
  <c r="L263" i="8" s="1"/>
  <c r="G263" i="8"/>
  <c r="H263" i="8" s="1"/>
  <c r="C263" i="8"/>
  <c r="D263" i="8" s="1"/>
  <c r="K262" i="8"/>
  <c r="L262" i="8" s="1"/>
  <c r="G262" i="8"/>
  <c r="H262" i="8" s="1"/>
  <c r="C262" i="8"/>
  <c r="D262" i="8" s="1"/>
  <c r="K261" i="8"/>
  <c r="L261" i="8" s="1"/>
  <c r="G261" i="8"/>
  <c r="H261" i="8" s="1"/>
  <c r="C261" i="8"/>
  <c r="D261" i="8" s="1"/>
  <c r="K260" i="8"/>
  <c r="L260" i="8" s="1"/>
  <c r="G260" i="8"/>
  <c r="H260" i="8" s="1"/>
  <c r="C260" i="8"/>
  <c r="D260" i="8" s="1"/>
  <c r="K259" i="8"/>
  <c r="L259" i="8" s="1"/>
  <c r="G259" i="8"/>
  <c r="H259" i="8" s="1"/>
  <c r="C259" i="8"/>
  <c r="D259" i="8" s="1"/>
  <c r="K258" i="8"/>
  <c r="L258" i="8" s="1"/>
  <c r="G258" i="8"/>
  <c r="H258" i="8" s="1"/>
  <c r="C258" i="8"/>
  <c r="D258" i="8" s="1"/>
  <c r="K257" i="8"/>
  <c r="L257" i="8" s="1"/>
  <c r="G257" i="8"/>
  <c r="H257" i="8" s="1"/>
  <c r="C257" i="8"/>
  <c r="D257" i="8" s="1"/>
  <c r="K256" i="8"/>
  <c r="L256" i="8" s="1"/>
  <c r="G256" i="8"/>
  <c r="H256" i="8" s="1"/>
  <c r="C256" i="8"/>
  <c r="D256" i="8" s="1"/>
  <c r="K255" i="8"/>
  <c r="L255" i="8" s="1"/>
  <c r="G255" i="8"/>
  <c r="H255" i="8" s="1"/>
  <c r="C255" i="8"/>
  <c r="D255" i="8" s="1"/>
  <c r="K254" i="8"/>
  <c r="L254" i="8" s="1"/>
  <c r="G254" i="8"/>
  <c r="H254" i="8" s="1"/>
  <c r="C254" i="8"/>
  <c r="D254" i="8" s="1"/>
  <c r="K253" i="8"/>
  <c r="L253" i="8" s="1"/>
  <c r="G253" i="8"/>
  <c r="H253" i="8" s="1"/>
  <c r="C253" i="8"/>
  <c r="D253" i="8" s="1"/>
  <c r="K252" i="8"/>
  <c r="L252" i="8" s="1"/>
  <c r="G252" i="8"/>
  <c r="H252" i="8" s="1"/>
  <c r="C252" i="8"/>
  <c r="D252" i="8" s="1"/>
  <c r="K251" i="8"/>
  <c r="L251" i="8" s="1"/>
  <c r="G251" i="8"/>
  <c r="H251" i="8" s="1"/>
  <c r="C251" i="8"/>
  <c r="D251" i="8" s="1"/>
  <c r="K250" i="8"/>
  <c r="L250" i="8" s="1"/>
  <c r="G250" i="8"/>
  <c r="H250" i="8" s="1"/>
  <c r="C250" i="8"/>
  <c r="D250" i="8" s="1"/>
  <c r="K249" i="8"/>
  <c r="L249" i="8" s="1"/>
  <c r="G249" i="8"/>
  <c r="H249" i="8" s="1"/>
  <c r="C249" i="8"/>
  <c r="D249" i="8" s="1"/>
  <c r="K248" i="8"/>
  <c r="L248" i="8" s="1"/>
  <c r="G248" i="8"/>
  <c r="H248" i="8" s="1"/>
  <c r="C248" i="8"/>
  <c r="D248" i="8" s="1"/>
  <c r="K247" i="8"/>
  <c r="L247" i="8" s="1"/>
  <c r="G247" i="8"/>
  <c r="H247" i="8" s="1"/>
  <c r="C247" i="8"/>
  <c r="D247" i="8" s="1"/>
  <c r="K246" i="8"/>
  <c r="L246" i="8" s="1"/>
  <c r="G246" i="8"/>
  <c r="H246" i="8" s="1"/>
  <c r="C246" i="8"/>
  <c r="D246" i="8" s="1"/>
  <c r="K226" i="8"/>
  <c r="L226" i="8" s="1"/>
  <c r="G226" i="8"/>
  <c r="H226" i="8" s="1"/>
  <c r="C226" i="8"/>
  <c r="D226" i="8" s="1"/>
  <c r="K225" i="8"/>
  <c r="L225" i="8" s="1"/>
  <c r="G225" i="8"/>
  <c r="H225" i="8" s="1"/>
  <c r="C225" i="8"/>
  <c r="D225" i="8" s="1"/>
  <c r="K224" i="8"/>
  <c r="L224" i="8" s="1"/>
  <c r="G224" i="8"/>
  <c r="H224" i="8" s="1"/>
  <c r="C224" i="8"/>
  <c r="D224" i="8" s="1"/>
  <c r="K223" i="8"/>
  <c r="L223" i="8" s="1"/>
  <c r="G223" i="8"/>
  <c r="H223" i="8" s="1"/>
  <c r="C223" i="8"/>
  <c r="D223" i="8" s="1"/>
  <c r="K222" i="8"/>
  <c r="L222" i="8" s="1"/>
  <c r="G222" i="8"/>
  <c r="H222" i="8" s="1"/>
  <c r="C222" i="8"/>
  <c r="D222" i="8" s="1"/>
  <c r="K221" i="8"/>
  <c r="L221" i="8" s="1"/>
  <c r="G221" i="8"/>
  <c r="H221" i="8" s="1"/>
  <c r="C221" i="8"/>
  <c r="D221" i="8" s="1"/>
  <c r="K220" i="8"/>
  <c r="L220" i="8" s="1"/>
  <c r="G220" i="8"/>
  <c r="H220" i="8" s="1"/>
  <c r="C220" i="8"/>
  <c r="D220" i="8" s="1"/>
  <c r="K219" i="8"/>
  <c r="L219" i="8" s="1"/>
  <c r="G219" i="8"/>
  <c r="H219" i="8" s="1"/>
  <c r="C219" i="8"/>
  <c r="D219" i="8" s="1"/>
  <c r="K218" i="8"/>
  <c r="L218" i="8" s="1"/>
  <c r="G218" i="8"/>
  <c r="H218" i="8" s="1"/>
  <c r="C218" i="8"/>
  <c r="D218" i="8" s="1"/>
  <c r="K217" i="8"/>
  <c r="L217" i="8" s="1"/>
  <c r="G217" i="8"/>
  <c r="H217" i="8" s="1"/>
  <c r="C217" i="8"/>
  <c r="D217" i="8" s="1"/>
  <c r="K216" i="8"/>
  <c r="L216" i="8" s="1"/>
  <c r="G216" i="8"/>
  <c r="H216" i="8" s="1"/>
  <c r="C216" i="8"/>
  <c r="D216" i="8" s="1"/>
  <c r="K215" i="8"/>
  <c r="L215" i="8" s="1"/>
  <c r="G215" i="8"/>
  <c r="H215" i="8" s="1"/>
  <c r="C215" i="8"/>
  <c r="D215" i="8" s="1"/>
  <c r="K214" i="8"/>
  <c r="L214" i="8" s="1"/>
  <c r="G214" i="8"/>
  <c r="H214" i="8" s="1"/>
  <c r="C214" i="8"/>
  <c r="D214" i="8" s="1"/>
  <c r="K213" i="8"/>
  <c r="L213" i="8" s="1"/>
  <c r="G213" i="8"/>
  <c r="H213" i="8" s="1"/>
  <c r="C213" i="8"/>
  <c r="D213" i="8" s="1"/>
  <c r="K212" i="8"/>
  <c r="L212" i="8" s="1"/>
  <c r="G212" i="8"/>
  <c r="H212" i="8" s="1"/>
  <c r="C212" i="8"/>
  <c r="D212" i="8" s="1"/>
  <c r="K211" i="8"/>
  <c r="L211" i="8" s="1"/>
  <c r="G211" i="8"/>
  <c r="H211" i="8" s="1"/>
  <c r="C211" i="8"/>
  <c r="D211" i="8" s="1"/>
  <c r="K210" i="8"/>
  <c r="L210" i="8" s="1"/>
  <c r="G210" i="8"/>
  <c r="H210" i="8" s="1"/>
  <c r="C210" i="8"/>
  <c r="D210" i="8" s="1"/>
  <c r="K209" i="8"/>
  <c r="L209" i="8" s="1"/>
  <c r="G209" i="8"/>
  <c r="H209" i="8" s="1"/>
  <c r="C209" i="8"/>
  <c r="D209" i="8" s="1"/>
  <c r="K208" i="8"/>
  <c r="L208" i="8" s="1"/>
  <c r="G208" i="8"/>
  <c r="H208" i="8" s="1"/>
  <c r="C208" i="8"/>
  <c r="D208" i="8" s="1"/>
  <c r="K207" i="8"/>
  <c r="L207" i="8" s="1"/>
  <c r="G207" i="8"/>
  <c r="H207" i="8" s="1"/>
  <c r="C207" i="8"/>
  <c r="D207" i="8" s="1"/>
  <c r="K206" i="8"/>
  <c r="L206" i="8" s="1"/>
  <c r="G206" i="8"/>
  <c r="H206" i="8" s="1"/>
  <c r="C206" i="8"/>
  <c r="D206" i="8" s="1"/>
  <c r="K205" i="8"/>
  <c r="L205" i="8" s="1"/>
  <c r="G205" i="8"/>
  <c r="H205" i="8" s="1"/>
  <c r="C205" i="8"/>
  <c r="D205" i="8" s="1"/>
  <c r="K189" i="8"/>
  <c r="L189" i="8" s="1"/>
  <c r="G189" i="8"/>
  <c r="H189" i="8" s="1"/>
  <c r="C189" i="8"/>
  <c r="D189" i="8" s="1"/>
  <c r="K188" i="8"/>
  <c r="L188" i="8" s="1"/>
  <c r="G188" i="8"/>
  <c r="H188" i="8" s="1"/>
  <c r="C188" i="8"/>
  <c r="D188" i="8" s="1"/>
  <c r="K187" i="8"/>
  <c r="L187" i="8" s="1"/>
  <c r="G187" i="8"/>
  <c r="H187" i="8" s="1"/>
  <c r="C187" i="8"/>
  <c r="D187" i="8" s="1"/>
  <c r="K186" i="8"/>
  <c r="L186" i="8" s="1"/>
  <c r="G186" i="8"/>
  <c r="H186" i="8" s="1"/>
  <c r="C186" i="8"/>
  <c r="D186" i="8" s="1"/>
  <c r="K185" i="8"/>
  <c r="L185" i="8" s="1"/>
  <c r="G185" i="8"/>
  <c r="H185" i="8" s="1"/>
  <c r="C185" i="8"/>
  <c r="D185" i="8" s="1"/>
  <c r="K184" i="8"/>
  <c r="L184" i="8" s="1"/>
  <c r="G184" i="8"/>
  <c r="H184" i="8" s="1"/>
  <c r="C184" i="8"/>
  <c r="D184" i="8" s="1"/>
  <c r="K183" i="8"/>
  <c r="L183" i="8" s="1"/>
  <c r="G183" i="8"/>
  <c r="H183" i="8" s="1"/>
  <c r="C183" i="8"/>
  <c r="D183" i="8" s="1"/>
  <c r="K182" i="8"/>
  <c r="L182" i="8" s="1"/>
  <c r="G182" i="8"/>
  <c r="H182" i="8" s="1"/>
  <c r="C182" i="8"/>
  <c r="D182" i="8" s="1"/>
  <c r="K181" i="8"/>
  <c r="L181" i="8" s="1"/>
  <c r="G181" i="8"/>
  <c r="H181" i="8" s="1"/>
  <c r="C181" i="8"/>
  <c r="D181" i="8" s="1"/>
  <c r="K180" i="8"/>
  <c r="L180" i="8" s="1"/>
  <c r="G180" i="8"/>
  <c r="H180" i="8" s="1"/>
  <c r="C180" i="8"/>
  <c r="D180" i="8" s="1"/>
  <c r="K179" i="8"/>
  <c r="L179" i="8" s="1"/>
  <c r="G179" i="8"/>
  <c r="H179" i="8" s="1"/>
  <c r="C179" i="8"/>
  <c r="D179" i="8" s="1"/>
  <c r="K178" i="8"/>
  <c r="L178" i="8" s="1"/>
  <c r="G178" i="8"/>
  <c r="H178" i="8" s="1"/>
  <c r="C178" i="8"/>
  <c r="D178" i="8" s="1"/>
  <c r="K177" i="8"/>
  <c r="L177" i="8" s="1"/>
  <c r="G177" i="8"/>
  <c r="H177" i="8" s="1"/>
  <c r="C177" i="8"/>
  <c r="D177" i="8" s="1"/>
  <c r="K176" i="8"/>
  <c r="L176" i="8" s="1"/>
  <c r="G176" i="8"/>
  <c r="H176" i="8" s="1"/>
  <c r="C176" i="8"/>
  <c r="D176" i="8" s="1"/>
  <c r="K175" i="8"/>
  <c r="L175" i="8" s="1"/>
  <c r="G175" i="8"/>
  <c r="H175" i="8" s="1"/>
  <c r="C175" i="8"/>
  <c r="D175" i="8" s="1"/>
  <c r="K174" i="8"/>
  <c r="L174" i="8" s="1"/>
  <c r="G174" i="8"/>
  <c r="H174" i="8" s="1"/>
  <c r="C174" i="8"/>
  <c r="D174" i="8" s="1"/>
  <c r="K173" i="8"/>
  <c r="L173" i="8" s="1"/>
  <c r="G173" i="8"/>
  <c r="H173" i="8" s="1"/>
  <c r="C173" i="8"/>
  <c r="D173" i="8" s="1"/>
  <c r="K172" i="8"/>
  <c r="L172" i="8" s="1"/>
  <c r="G172" i="8"/>
  <c r="H172" i="8" s="1"/>
  <c r="C172" i="8"/>
  <c r="D172" i="8" s="1"/>
  <c r="K171" i="8"/>
  <c r="L171" i="8" s="1"/>
  <c r="G171" i="8"/>
  <c r="H171" i="8" s="1"/>
  <c r="C171" i="8"/>
  <c r="D171" i="8" s="1"/>
  <c r="K170" i="8"/>
  <c r="L170" i="8" s="1"/>
  <c r="G170" i="8"/>
  <c r="H170" i="8" s="1"/>
  <c r="C170" i="8"/>
  <c r="D170" i="8" s="1"/>
  <c r="K169" i="8"/>
  <c r="L169" i="8" s="1"/>
  <c r="G169" i="8"/>
  <c r="H169" i="8" s="1"/>
  <c r="C169" i="8"/>
  <c r="D169" i="8" s="1"/>
  <c r="K168" i="8"/>
  <c r="L168" i="8" s="1"/>
  <c r="G168" i="8"/>
  <c r="H168" i="8" s="1"/>
  <c r="C168" i="8"/>
  <c r="D168" i="8" s="1"/>
  <c r="K167" i="8"/>
  <c r="L167" i="8" s="1"/>
  <c r="G167" i="8"/>
  <c r="H167" i="8" s="1"/>
  <c r="C167" i="8"/>
  <c r="D167" i="8" s="1"/>
  <c r="K166" i="8"/>
  <c r="L166" i="8" s="1"/>
  <c r="G166" i="8"/>
  <c r="H166" i="8" s="1"/>
  <c r="C166" i="8"/>
  <c r="D166" i="8" s="1"/>
  <c r="K165" i="8"/>
  <c r="L165" i="8" s="1"/>
  <c r="G165" i="8"/>
  <c r="H165" i="8" s="1"/>
  <c r="C165" i="8"/>
  <c r="D165" i="8" s="1"/>
  <c r="K146" i="8"/>
  <c r="L146" i="8" s="1"/>
  <c r="G146" i="8"/>
  <c r="H146" i="8" s="1"/>
  <c r="C146" i="8"/>
  <c r="D146" i="8" s="1"/>
  <c r="K145" i="8"/>
  <c r="L145" i="8" s="1"/>
  <c r="G145" i="8"/>
  <c r="H145" i="8" s="1"/>
  <c r="C145" i="8"/>
  <c r="D145" i="8" s="1"/>
  <c r="K144" i="8"/>
  <c r="L144" i="8" s="1"/>
  <c r="G144" i="8"/>
  <c r="H144" i="8" s="1"/>
  <c r="C144" i="8"/>
  <c r="D144" i="8" s="1"/>
  <c r="K143" i="8"/>
  <c r="L143" i="8" s="1"/>
  <c r="G143" i="8"/>
  <c r="H143" i="8" s="1"/>
  <c r="C143" i="8"/>
  <c r="D143" i="8" s="1"/>
  <c r="K142" i="8"/>
  <c r="L142" i="8" s="1"/>
  <c r="G142" i="8"/>
  <c r="H142" i="8" s="1"/>
  <c r="C142" i="8"/>
  <c r="D142" i="8" s="1"/>
  <c r="K141" i="8"/>
  <c r="L141" i="8" s="1"/>
  <c r="G141" i="8"/>
  <c r="H141" i="8" s="1"/>
  <c r="C141" i="8"/>
  <c r="D141" i="8" s="1"/>
  <c r="K140" i="8"/>
  <c r="L140" i="8" s="1"/>
  <c r="G140" i="8"/>
  <c r="H140" i="8" s="1"/>
  <c r="C140" i="8"/>
  <c r="D140" i="8" s="1"/>
  <c r="K139" i="8"/>
  <c r="L139" i="8" s="1"/>
  <c r="G139" i="8"/>
  <c r="H139" i="8" s="1"/>
  <c r="C139" i="8"/>
  <c r="D139" i="8" s="1"/>
  <c r="K138" i="8"/>
  <c r="L138" i="8" s="1"/>
  <c r="G138" i="8"/>
  <c r="H138" i="8" s="1"/>
  <c r="C138" i="8"/>
  <c r="D138" i="8" s="1"/>
  <c r="K137" i="8"/>
  <c r="L137" i="8" s="1"/>
  <c r="G137" i="8"/>
  <c r="H137" i="8" s="1"/>
  <c r="C137" i="8"/>
  <c r="D137" i="8" s="1"/>
  <c r="K136" i="8"/>
  <c r="L136" i="8" s="1"/>
  <c r="G136" i="8"/>
  <c r="H136" i="8" s="1"/>
  <c r="C136" i="8"/>
  <c r="D136" i="8" s="1"/>
  <c r="K135" i="8"/>
  <c r="L135" i="8" s="1"/>
  <c r="G135" i="8"/>
  <c r="H135" i="8" s="1"/>
  <c r="C135" i="8"/>
  <c r="D135" i="8" s="1"/>
  <c r="K134" i="8"/>
  <c r="L134" i="8" s="1"/>
  <c r="G134" i="8"/>
  <c r="H134" i="8" s="1"/>
  <c r="C134" i="8"/>
  <c r="D134" i="8" s="1"/>
  <c r="K133" i="8"/>
  <c r="L133" i="8" s="1"/>
  <c r="G133" i="8"/>
  <c r="H133" i="8" s="1"/>
  <c r="C133" i="8"/>
  <c r="D133" i="8" s="1"/>
  <c r="K132" i="8"/>
  <c r="L132" i="8" s="1"/>
  <c r="G132" i="8"/>
  <c r="H132" i="8" s="1"/>
  <c r="C132" i="8"/>
  <c r="D132" i="8" s="1"/>
  <c r="K131" i="8"/>
  <c r="L131" i="8" s="1"/>
  <c r="G131" i="8"/>
  <c r="H131" i="8" s="1"/>
  <c r="C131" i="8"/>
  <c r="D131" i="8" s="1"/>
  <c r="K130" i="8"/>
  <c r="L130" i="8" s="1"/>
  <c r="G130" i="8"/>
  <c r="H130" i="8" s="1"/>
  <c r="C130" i="8"/>
  <c r="D130" i="8" s="1"/>
  <c r="K129" i="8"/>
  <c r="L129" i="8" s="1"/>
  <c r="G129" i="8"/>
  <c r="H129" i="8" s="1"/>
  <c r="C129" i="8"/>
  <c r="D129" i="8" s="1"/>
  <c r="K128" i="8"/>
  <c r="L128" i="8" s="1"/>
  <c r="G128" i="8"/>
  <c r="H128" i="8" s="1"/>
  <c r="C128" i="8"/>
  <c r="D128" i="8" s="1"/>
  <c r="K127" i="8"/>
  <c r="L127" i="8" s="1"/>
  <c r="G127" i="8"/>
  <c r="H127" i="8" s="1"/>
  <c r="C127" i="8"/>
  <c r="D127" i="8" s="1"/>
  <c r="K126" i="8"/>
  <c r="L126" i="8" s="1"/>
  <c r="G126" i="8"/>
  <c r="H126" i="8" s="1"/>
  <c r="C126" i="8"/>
  <c r="D126" i="8" s="1"/>
  <c r="K125" i="8"/>
  <c r="L125" i="8" s="1"/>
  <c r="G125" i="8"/>
  <c r="H125" i="8" s="1"/>
  <c r="C125" i="8"/>
  <c r="D125" i="8" s="1"/>
  <c r="K107" i="8"/>
  <c r="L107" i="8" s="1"/>
  <c r="G107" i="8"/>
  <c r="H107" i="8" s="1"/>
  <c r="C107" i="8"/>
  <c r="D107" i="8" s="1"/>
  <c r="K106" i="8"/>
  <c r="L106" i="8" s="1"/>
  <c r="G106" i="8"/>
  <c r="H106" i="8" s="1"/>
  <c r="C106" i="8"/>
  <c r="D106" i="8" s="1"/>
  <c r="K105" i="8"/>
  <c r="L105" i="8" s="1"/>
  <c r="G105" i="8"/>
  <c r="H105" i="8" s="1"/>
  <c r="C105" i="8"/>
  <c r="D105" i="8" s="1"/>
  <c r="K104" i="8"/>
  <c r="L104" i="8" s="1"/>
  <c r="G104" i="8"/>
  <c r="H104" i="8" s="1"/>
  <c r="C104" i="8"/>
  <c r="D104" i="8" s="1"/>
  <c r="K103" i="8"/>
  <c r="L103" i="8" s="1"/>
  <c r="G103" i="8"/>
  <c r="H103" i="8" s="1"/>
  <c r="C103" i="8"/>
  <c r="D103" i="8" s="1"/>
  <c r="K102" i="8"/>
  <c r="L102" i="8" s="1"/>
  <c r="G102" i="8"/>
  <c r="H102" i="8" s="1"/>
  <c r="C102" i="8"/>
  <c r="D102" i="8" s="1"/>
  <c r="K101" i="8"/>
  <c r="L101" i="8" s="1"/>
  <c r="G101" i="8"/>
  <c r="H101" i="8" s="1"/>
  <c r="C101" i="8"/>
  <c r="D101" i="8" s="1"/>
  <c r="K100" i="8"/>
  <c r="L100" i="8" s="1"/>
  <c r="G100" i="8"/>
  <c r="H100" i="8" s="1"/>
  <c r="C100" i="8"/>
  <c r="D100" i="8" s="1"/>
  <c r="K99" i="8"/>
  <c r="L99" i="8" s="1"/>
  <c r="G99" i="8"/>
  <c r="H99" i="8" s="1"/>
  <c r="C99" i="8"/>
  <c r="D99" i="8" s="1"/>
  <c r="K98" i="8"/>
  <c r="L98" i="8" s="1"/>
  <c r="G98" i="8"/>
  <c r="H98" i="8" s="1"/>
  <c r="C98" i="8"/>
  <c r="D98" i="8" s="1"/>
  <c r="K97" i="8"/>
  <c r="L97" i="8" s="1"/>
  <c r="G97" i="8"/>
  <c r="H97" i="8" s="1"/>
  <c r="C97" i="8"/>
  <c r="D97" i="8" s="1"/>
  <c r="K96" i="8"/>
  <c r="L96" i="8" s="1"/>
  <c r="G96" i="8"/>
  <c r="H96" i="8" s="1"/>
  <c r="C96" i="8"/>
  <c r="D96" i="8" s="1"/>
  <c r="K95" i="8"/>
  <c r="L95" i="8" s="1"/>
  <c r="G95" i="8"/>
  <c r="H95" i="8" s="1"/>
  <c r="C95" i="8"/>
  <c r="D95" i="8" s="1"/>
  <c r="K94" i="8"/>
  <c r="L94" i="8" s="1"/>
  <c r="G94" i="8"/>
  <c r="H94" i="8" s="1"/>
  <c r="C94" i="8"/>
  <c r="D94" i="8" s="1"/>
  <c r="K93" i="8"/>
  <c r="L93" i="8" s="1"/>
  <c r="G93" i="8"/>
  <c r="H93" i="8" s="1"/>
  <c r="C93" i="8"/>
  <c r="D93" i="8" s="1"/>
  <c r="K92" i="8"/>
  <c r="L92" i="8" s="1"/>
  <c r="G92" i="8"/>
  <c r="H92" i="8" s="1"/>
  <c r="C92" i="8"/>
  <c r="D92" i="8" s="1"/>
  <c r="K91" i="8"/>
  <c r="L91" i="8" s="1"/>
  <c r="G91" i="8"/>
  <c r="H91" i="8" s="1"/>
  <c r="C91" i="8"/>
  <c r="D91" i="8" s="1"/>
  <c r="K90" i="8"/>
  <c r="L90" i="8" s="1"/>
  <c r="G90" i="8"/>
  <c r="H90" i="8" s="1"/>
  <c r="C90" i="8"/>
  <c r="D90" i="8" s="1"/>
  <c r="K89" i="8"/>
  <c r="L89" i="8" s="1"/>
  <c r="G89" i="8"/>
  <c r="H89" i="8" s="1"/>
  <c r="C89" i="8"/>
  <c r="D89" i="8" s="1"/>
  <c r="K88" i="8"/>
  <c r="L88" i="8" s="1"/>
  <c r="G88" i="8"/>
  <c r="H88" i="8" s="1"/>
  <c r="C88" i="8"/>
  <c r="D88" i="8" s="1"/>
  <c r="K87" i="8"/>
  <c r="L87" i="8" s="1"/>
  <c r="G87" i="8"/>
  <c r="H87" i="8" s="1"/>
  <c r="C87" i="8"/>
  <c r="D87" i="8" s="1"/>
  <c r="K86" i="8"/>
  <c r="L86" i="8" s="1"/>
  <c r="G86" i="8"/>
  <c r="H86" i="8" s="1"/>
  <c r="C86" i="8"/>
  <c r="D86" i="8" s="1"/>
  <c r="K68" i="8"/>
  <c r="L68" i="8" s="1"/>
  <c r="K67" i="8"/>
  <c r="L67" i="8" s="1"/>
  <c r="K66" i="8"/>
  <c r="L66" i="8" s="1"/>
  <c r="K65" i="8"/>
  <c r="L65" i="8" s="1"/>
  <c r="K64" i="8"/>
  <c r="L64" i="8" s="1"/>
  <c r="K63" i="8"/>
  <c r="L63" i="8" s="1"/>
  <c r="K62" i="8"/>
  <c r="L62" i="8" s="1"/>
  <c r="K61" i="8"/>
  <c r="L61" i="8" s="1"/>
  <c r="K60" i="8"/>
  <c r="L60" i="8" s="1"/>
  <c r="K59" i="8"/>
  <c r="L59" i="8" s="1"/>
  <c r="K58" i="8"/>
  <c r="L58" i="8" s="1"/>
  <c r="K57" i="8"/>
  <c r="L57" i="8" s="1"/>
  <c r="K56" i="8"/>
  <c r="L56" i="8" s="1"/>
  <c r="K55" i="8"/>
  <c r="L55" i="8" s="1"/>
  <c r="K54" i="8"/>
  <c r="L54" i="8" s="1"/>
  <c r="K53" i="8"/>
  <c r="L53" i="8" s="1"/>
  <c r="K52" i="8"/>
  <c r="L52" i="8" s="1"/>
  <c r="K51" i="8"/>
  <c r="L51" i="8" s="1"/>
  <c r="K50" i="8"/>
  <c r="L50" i="8" s="1"/>
  <c r="K49" i="8"/>
  <c r="L49" i="8" s="1"/>
  <c r="K48" i="8"/>
  <c r="L48" i="8" s="1"/>
  <c r="K47" i="8"/>
  <c r="L47" i="8" s="1"/>
  <c r="AP104" i="5"/>
  <c r="AL104" i="5"/>
  <c r="AD104" i="5"/>
  <c r="R104" i="5"/>
  <c r="H104" i="5"/>
  <c r="H79" i="5"/>
  <c r="AD79" i="5"/>
  <c r="AO116" i="9" l="1"/>
  <c r="AL116" i="9"/>
  <c r="AO114" i="9"/>
  <c r="AL114" i="9"/>
  <c r="AO112" i="9"/>
  <c r="AL112" i="9"/>
  <c r="AO110" i="9"/>
  <c r="AL110" i="9"/>
  <c r="AO108" i="9"/>
  <c r="AL108" i="9"/>
  <c r="AO106" i="9"/>
  <c r="AL106" i="9"/>
  <c r="AO101" i="9"/>
  <c r="AL101" i="9"/>
  <c r="AO99" i="9"/>
  <c r="AL99" i="9"/>
  <c r="AO97" i="9"/>
  <c r="AL97" i="9"/>
  <c r="AO95" i="9"/>
  <c r="AL95" i="9"/>
  <c r="AO93" i="9"/>
  <c r="AL93" i="9"/>
  <c r="AO91" i="9"/>
  <c r="AL91" i="9"/>
  <c r="AO89" i="9"/>
  <c r="AL89" i="9"/>
  <c r="AO87" i="9"/>
  <c r="AL87" i="9"/>
  <c r="AO85" i="9"/>
  <c r="AL85" i="9"/>
  <c r="AO83" i="9"/>
  <c r="AL83" i="9"/>
  <c r="AO81" i="9"/>
  <c r="AL81" i="9"/>
  <c r="AO76" i="9"/>
  <c r="AL76" i="9"/>
  <c r="AO74" i="9"/>
  <c r="AL74" i="9"/>
  <c r="AO72" i="9"/>
  <c r="AL72" i="9"/>
  <c r="T230" i="9"/>
  <c r="AO230" i="9"/>
  <c r="H355" i="8"/>
  <c r="H356" i="8" s="1"/>
  <c r="H352" i="8"/>
  <c r="AM104" i="5"/>
  <c r="AN104" i="5"/>
  <c r="AO104" i="5" s="1"/>
  <c r="AQ104" i="5"/>
  <c r="BA104" i="5"/>
  <c r="AR104" i="5" l="1"/>
  <c r="AL204" i="5"/>
  <c r="AL203" i="5"/>
  <c r="AL202" i="5"/>
  <c r="AL179" i="5"/>
  <c r="AL178" i="5"/>
  <c r="AL177" i="5"/>
  <c r="AL154" i="5"/>
  <c r="AL153" i="5"/>
  <c r="AL152" i="5"/>
  <c r="AL103" i="5"/>
  <c r="AL102" i="5"/>
  <c r="AL79" i="5"/>
  <c r="AL78" i="5"/>
  <c r="AL77" i="5"/>
  <c r="AL54" i="5"/>
  <c r="AL53" i="5"/>
  <c r="AL52" i="5"/>
  <c r="Z204" i="5"/>
  <c r="Z203" i="5"/>
  <c r="Z202" i="5"/>
  <c r="Z179" i="5"/>
  <c r="Z178" i="5"/>
  <c r="Z177" i="5"/>
  <c r="Z154" i="5"/>
  <c r="Z153" i="5"/>
  <c r="Z152" i="5"/>
  <c r="Z104" i="5"/>
  <c r="Z103" i="5"/>
  <c r="Z102" i="5"/>
  <c r="Z79" i="5"/>
  <c r="Z78" i="5"/>
  <c r="Z77" i="5"/>
  <c r="Z54" i="5"/>
  <c r="Z53" i="5"/>
  <c r="Z52" i="5"/>
  <c r="N204" i="5"/>
  <c r="V204" i="5" s="1"/>
  <c r="N203" i="5"/>
  <c r="V203" i="5" s="1"/>
  <c r="N202" i="5"/>
  <c r="V202" i="5" s="1"/>
  <c r="N179" i="5"/>
  <c r="V179" i="5" s="1"/>
  <c r="N178" i="5"/>
  <c r="V178" i="5" s="1"/>
  <c r="N177" i="5"/>
  <c r="V177" i="5" s="1"/>
  <c r="N154" i="5"/>
  <c r="N153" i="5"/>
  <c r="N152" i="5"/>
  <c r="N104" i="5"/>
  <c r="N103" i="5"/>
  <c r="V103" i="5" s="1"/>
  <c r="N102" i="5"/>
  <c r="V102" i="5" s="1"/>
  <c r="N79" i="5"/>
  <c r="N78" i="5"/>
  <c r="N77" i="5"/>
  <c r="N54" i="5"/>
  <c r="V54" i="5" s="1"/>
  <c r="N53" i="5"/>
  <c r="V53" i="5" s="1"/>
  <c r="N52" i="5"/>
  <c r="V52" i="5" s="1"/>
  <c r="AI304" i="2"/>
  <c r="AI303" i="2"/>
  <c r="AI302" i="2"/>
  <c r="AI279" i="2"/>
  <c r="AI278" i="2"/>
  <c r="AI277" i="2"/>
  <c r="AI254" i="2"/>
  <c r="AI253" i="2"/>
  <c r="AI252" i="2"/>
  <c r="AI104" i="2"/>
  <c r="AI204" i="2" s="1"/>
  <c r="AI103" i="2"/>
  <c r="AI203" i="2" s="1"/>
  <c r="AI102" i="2"/>
  <c r="AI202" i="2" s="1"/>
  <c r="AI79" i="2"/>
  <c r="AI179" i="2" s="1"/>
  <c r="AI78" i="2"/>
  <c r="AI178" i="2" s="1"/>
  <c r="AI77" i="2"/>
  <c r="AI177" i="2" s="1"/>
  <c r="AI54" i="2"/>
  <c r="AI154" i="2" s="1"/>
  <c r="AI53" i="2"/>
  <c r="AI153" i="2" s="1"/>
  <c r="AI52" i="2"/>
  <c r="AI152" i="2" s="1"/>
  <c r="M304" i="2"/>
  <c r="M404" i="2" s="1"/>
  <c r="M303" i="2"/>
  <c r="M403" i="2" s="1"/>
  <c r="M302" i="2"/>
  <c r="M402" i="2" s="1"/>
  <c r="M279" i="2"/>
  <c r="M379" i="2" s="1"/>
  <c r="M278" i="2"/>
  <c r="M378" i="2" s="1"/>
  <c r="M277" i="2"/>
  <c r="M377" i="2" s="1"/>
  <c r="M254" i="2"/>
  <c r="M354" i="2" s="1"/>
  <c r="M253" i="2"/>
  <c r="M353" i="2" s="1"/>
  <c r="M252" i="2"/>
  <c r="M352" i="2" s="1"/>
  <c r="M104" i="2"/>
  <c r="M204" i="2" s="1"/>
  <c r="M103" i="2"/>
  <c r="M203" i="2" s="1"/>
  <c r="M102" i="2"/>
  <c r="M202" i="2" s="1"/>
  <c r="M79" i="2"/>
  <c r="M179" i="2" s="1"/>
  <c r="M78" i="2"/>
  <c r="M178" i="2" s="1"/>
  <c r="M77" i="2"/>
  <c r="M177" i="2" s="1"/>
  <c r="M54" i="2"/>
  <c r="M53" i="2"/>
  <c r="M52" i="2"/>
  <c r="D124" i="7"/>
  <c r="D125" i="7" s="1"/>
  <c r="D110" i="7"/>
  <c r="D111" i="7" s="1"/>
  <c r="D112" i="7" s="1"/>
  <c r="D113" i="7" s="1"/>
  <c r="D114" i="7" s="1"/>
  <c r="D115" i="7" s="1"/>
  <c r="D116" i="7" s="1"/>
  <c r="D117" i="7" s="1"/>
  <c r="D118" i="7" s="1"/>
  <c r="D119" i="7" s="1"/>
  <c r="D120" i="7" s="1"/>
  <c r="D122" i="7" s="1"/>
  <c r="D126" i="7" s="1"/>
  <c r="D127" i="7" s="1"/>
  <c r="D128" i="7" s="1"/>
  <c r="D129" i="7" s="1"/>
  <c r="D130" i="7" s="1"/>
  <c r="D131" i="7" s="1"/>
  <c r="D132" i="7" s="1"/>
  <c r="D133" i="7" s="1"/>
  <c r="M152" i="2" l="1"/>
  <c r="B69" i="8" s="1"/>
  <c r="D69" i="8" s="1"/>
  <c r="F69" i="8"/>
  <c r="H69" i="8" s="1"/>
  <c r="M154" i="2"/>
  <c r="B71" i="8" s="1"/>
  <c r="D71" i="8" s="1"/>
  <c r="F71" i="8"/>
  <c r="H71" i="8" s="1"/>
  <c r="M153" i="2"/>
  <c r="B70" i="8" s="1"/>
  <c r="D70" i="8" s="1"/>
  <c r="F70" i="8"/>
  <c r="H70" i="8" s="1"/>
  <c r="P104" i="5"/>
  <c r="O104" i="5"/>
  <c r="S104" i="5"/>
  <c r="V104" i="5"/>
  <c r="AH53" i="5"/>
  <c r="AA79" i="5"/>
  <c r="AB79" i="5"/>
  <c r="AE79" i="5"/>
  <c r="AH79" i="5"/>
  <c r="AH177" i="5"/>
  <c r="AH179" i="5"/>
  <c r="AH203" i="5"/>
  <c r="AT52" i="5"/>
  <c r="AT54" i="5"/>
  <c r="BA54" i="5"/>
  <c r="P79" i="5"/>
  <c r="O79" i="5"/>
  <c r="V79" i="5"/>
  <c r="AH52" i="5"/>
  <c r="AH54" i="5"/>
  <c r="AH104" i="5"/>
  <c r="AB104" i="5"/>
  <c r="AA104" i="5"/>
  <c r="AC104" i="5" s="1"/>
  <c r="AT104" i="5"/>
  <c r="AE104" i="5"/>
  <c r="AH178" i="5"/>
  <c r="AH202" i="5"/>
  <c r="AH204" i="5"/>
  <c r="AT53" i="5"/>
  <c r="BA79" i="5"/>
  <c r="AN79" i="5"/>
  <c r="AO79" i="5" s="1"/>
  <c r="AT79" i="5"/>
  <c r="AW179" i="2"/>
  <c r="AW79" i="2"/>
  <c r="AI352" i="2"/>
  <c r="AI353" i="2"/>
  <c r="AI354" i="2"/>
  <c r="AI377" i="2"/>
  <c r="AI378" i="2"/>
  <c r="AI379" i="2"/>
  <c r="AI402" i="2"/>
  <c r="AI403" i="2"/>
  <c r="AI404"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K464" i="2"/>
  <c r="AP6" i="5"/>
  <c r="AP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Q79" i="5" s="1"/>
  <c r="AR79" i="5" s="1"/>
  <c r="AP80" i="5"/>
  <c r="AP81" i="5"/>
  <c r="AP82" i="5"/>
  <c r="AP83" i="5"/>
  <c r="AP84" i="5"/>
  <c r="AP85" i="5"/>
  <c r="AP86" i="5"/>
  <c r="AP87" i="5"/>
  <c r="AP88" i="5"/>
  <c r="AP89" i="5"/>
  <c r="AP90" i="5"/>
  <c r="AP91" i="5"/>
  <c r="AP92" i="5"/>
  <c r="AP93" i="5"/>
  <c r="AP94" i="5"/>
  <c r="AP95" i="5"/>
  <c r="AP96" i="5"/>
  <c r="AP97" i="5"/>
  <c r="AP98" i="5"/>
  <c r="AP99" i="5"/>
  <c r="AP100" i="5"/>
  <c r="AP101" i="5"/>
  <c r="AP102" i="5"/>
  <c r="AP103"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5" i="5"/>
  <c r="L236"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80" i="5"/>
  <c r="AD81" i="5"/>
  <c r="AD82" i="5"/>
  <c r="AD83" i="5"/>
  <c r="AD84" i="5"/>
  <c r="AD85" i="5"/>
  <c r="AD86" i="5"/>
  <c r="AD87" i="5"/>
  <c r="AD88" i="5"/>
  <c r="AD89" i="5"/>
  <c r="AD90" i="5"/>
  <c r="AD91" i="5"/>
  <c r="AD92" i="5"/>
  <c r="AD93" i="5"/>
  <c r="AD94" i="5"/>
  <c r="AD95" i="5"/>
  <c r="AD96" i="5"/>
  <c r="AD97" i="5"/>
  <c r="AD98" i="5"/>
  <c r="AD99" i="5"/>
  <c r="AD100" i="5"/>
  <c r="AD101" i="5"/>
  <c r="AD102" i="5"/>
  <c r="AD103"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5"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S79" i="5" s="1"/>
  <c r="R80" i="5"/>
  <c r="R81" i="5"/>
  <c r="R82" i="5"/>
  <c r="R83" i="5"/>
  <c r="R84" i="5"/>
  <c r="R85" i="5"/>
  <c r="R86" i="5"/>
  <c r="R87" i="5"/>
  <c r="R88" i="5"/>
  <c r="R89" i="5"/>
  <c r="R90" i="5"/>
  <c r="R91" i="5"/>
  <c r="R92" i="5"/>
  <c r="R93" i="5"/>
  <c r="R94" i="5"/>
  <c r="R95" i="5"/>
  <c r="R96" i="5"/>
  <c r="R97" i="5"/>
  <c r="R98" i="5"/>
  <c r="R99" i="5"/>
  <c r="R100" i="5"/>
  <c r="R101" i="5"/>
  <c r="R102" i="5"/>
  <c r="R103"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6" i="5"/>
  <c r="R7" i="5"/>
  <c r="R5" i="5"/>
  <c r="I154" i="5"/>
  <c r="I104" i="5"/>
  <c r="L104" i="5" s="1"/>
  <c r="I79" i="5"/>
  <c r="J455" i="2"/>
  <c r="M230" i="9" s="1"/>
  <c r="G79" i="2"/>
  <c r="H79" i="2" s="1"/>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5" i="2"/>
  <c r="C179" i="2"/>
  <c r="E179" i="2" s="1"/>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5" i="5"/>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52" i="2"/>
  <c r="L153" i="2"/>
  <c r="L154" i="2"/>
  <c r="L177" i="2"/>
  <c r="L178" i="2"/>
  <c r="L179"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52" i="2"/>
  <c r="L353" i="2"/>
  <c r="L354" i="2"/>
  <c r="L377" i="2"/>
  <c r="L378" i="2"/>
  <c r="L379"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Q104" i="5" l="1"/>
  <c r="AC79" i="5"/>
  <c r="Q79" i="5"/>
  <c r="T79" i="5" s="1"/>
  <c r="U79" i="5" s="1"/>
  <c r="M230" i="5"/>
  <c r="M235" i="5" s="1"/>
  <c r="AF104" i="5"/>
  <c r="AF79" i="5"/>
  <c r="T104" i="5"/>
  <c r="U104" i="5" s="1"/>
  <c r="AY79" i="5"/>
  <c r="AX79" i="5"/>
  <c r="U6" i="2"/>
  <c r="AF6" i="2" s="1"/>
  <c r="AQ6" i="2" s="1"/>
  <c r="U7" i="2"/>
  <c r="AF7" i="2" s="1"/>
  <c r="AQ7" i="2" s="1"/>
  <c r="U8" i="2"/>
  <c r="AF8" i="2" s="1"/>
  <c r="AQ8" i="2" s="1"/>
  <c r="U9" i="2"/>
  <c r="AF9" i="2" s="1"/>
  <c r="AQ9" i="2" s="1"/>
  <c r="U10" i="2"/>
  <c r="AF10" i="2" s="1"/>
  <c r="AQ10" i="2" s="1"/>
  <c r="U11" i="2"/>
  <c r="AF11" i="2" s="1"/>
  <c r="AQ11" i="2" s="1"/>
  <c r="U12" i="2"/>
  <c r="AF12" i="2" s="1"/>
  <c r="AQ12" i="2" s="1"/>
  <c r="U13" i="2"/>
  <c r="AF13" i="2" s="1"/>
  <c r="AQ13" i="2" s="1"/>
  <c r="U14" i="2"/>
  <c r="AF14" i="2" s="1"/>
  <c r="AQ14" i="2" s="1"/>
  <c r="U15" i="2"/>
  <c r="AF15" i="2" s="1"/>
  <c r="AQ15" i="2" s="1"/>
  <c r="U16" i="2"/>
  <c r="AF16" i="2" s="1"/>
  <c r="AQ16" i="2" s="1"/>
  <c r="U17" i="2"/>
  <c r="AF17" i="2" s="1"/>
  <c r="AQ17" i="2" s="1"/>
  <c r="U18" i="2"/>
  <c r="AF18" i="2" s="1"/>
  <c r="AQ18" i="2" s="1"/>
  <c r="U19" i="2"/>
  <c r="AF19" i="2" s="1"/>
  <c r="AQ19" i="2" s="1"/>
  <c r="U20" i="2"/>
  <c r="AF20" i="2" s="1"/>
  <c r="AQ20" i="2" s="1"/>
  <c r="U21" i="2"/>
  <c r="AF21" i="2" s="1"/>
  <c r="AQ21" i="2" s="1"/>
  <c r="U22" i="2"/>
  <c r="AF22" i="2" s="1"/>
  <c r="AQ22" i="2" s="1"/>
  <c r="U23" i="2"/>
  <c r="AF23" i="2" s="1"/>
  <c r="AQ23" i="2" s="1"/>
  <c r="U24" i="2"/>
  <c r="AF24" i="2" s="1"/>
  <c r="AQ24" i="2" s="1"/>
  <c r="U25" i="2"/>
  <c r="AF25" i="2" s="1"/>
  <c r="AQ25" i="2" s="1"/>
  <c r="U26" i="2"/>
  <c r="AF26" i="2" s="1"/>
  <c r="AQ26" i="2" s="1"/>
  <c r="U27" i="2"/>
  <c r="AF27" i="2" s="1"/>
  <c r="AQ27" i="2" s="1"/>
  <c r="U28" i="2"/>
  <c r="AF28" i="2" s="1"/>
  <c r="AQ28" i="2" s="1"/>
  <c r="U29" i="2"/>
  <c r="AF29" i="2" s="1"/>
  <c r="AQ29" i="2" s="1"/>
  <c r="U30" i="2"/>
  <c r="AF30" i="2" s="1"/>
  <c r="AQ30" i="2" s="1"/>
  <c r="U31" i="2"/>
  <c r="AF31" i="2" s="1"/>
  <c r="AQ31" i="2" s="1"/>
  <c r="U32" i="2"/>
  <c r="AF32" i="2" s="1"/>
  <c r="AQ32" i="2" s="1"/>
  <c r="U33" i="2"/>
  <c r="AF33" i="2" s="1"/>
  <c r="AQ33" i="2" s="1"/>
  <c r="U34" i="2"/>
  <c r="AF34" i="2" s="1"/>
  <c r="AQ34" i="2" s="1"/>
  <c r="U35" i="2"/>
  <c r="AF35" i="2" s="1"/>
  <c r="AQ35" i="2" s="1"/>
  <c r="U36" i="2"/>
  <c r="AF36" i="2" s="1"/>
  <c r="AQ36" i="2" s="1"/>
  <c r="U37" i="2"/>
  <c r="AF37" i="2" s="1"/>
  <c r="AQ37" i="2" s="1"/>
  <c r="U38" i="2"/>
  <c r="AF38" i="2" s="1"/>
  <c r="AQ38" i="2" s="1"/>
  <c r="U39" i="2"/>
  <c r="AF39" i="2" s="1"/>
  <c r="AQ39" i="2" s="1"/>
  <c r="U40" i="2"/>
  <c r="AF40" i="2" s="1"/>
  <c r="AQ40" i="2" s="1"/>
  <c r="U41" i="2"/>
  <c r="AF41" i="2" s="1"/>
  <c r="AQ41" i="2" s="1"/>
  <c r="U42" i="2"/>
  <c r="AF42" i="2" s="1"/>
  <c r="AQ42" i="2" s="1"/>
  <c r="U43" i="2"/>
  <c r="AF43" i="2" s="1"/>
  <c r="AQ43" i="2" s="1"/>
  <c r="U44" i="2"/>
  <c r="AF44" i="2" s="1"/>
  <c r="AQ44" i="2" s="1"/>
  <c r="U45" i="2"/>
  <c r="AF45" i="2" s="1"/>
  <c r="AQ45" i="2" s="1"/>
  <c r="U46" i="2"/>
  <c r="AF46" i="2" s="1"/>
  <c r="AQ46" i="2" s="1"/>
  <c r="U47" i="2"/>
  <c r="AF47" i="2" s="1"/>
  <c r="AQ47" i="2" s="1"/>
  <c r="U48" i="2"/>
  <c r="AF48" i="2" s="1"/>
  <c r="AQ48" i="2" s="1"/>
  <c r="U49" i="2"/>
  <c r="AF49" i="2" s="1"/>
  <c r="AQ49" i="2" s="1"/>
  <c r="U50" i="2"/>
  <c r="AF50" i="2" s="1"/>
  <c r="AQ50" i="2" s="1"/>
  <c r="U51" i="2"/>
  <c r="AF51" i="2" s="1"/>
  <c r="AQ51" i="2" s="1"/>
  <c r="U52" i="2"/>
  <c r="W52" i="2" s="1"/>
  <c r="U53" i="2"/>
  <c r="U54" i="2"/>
  <c r="W54" i="2" s="1"/>
  <c r="U55" i="2"/>
  <c r="AF55" i="2" s="1"/>
  <c r="AQ55" i="2" s="1"/>
  <c r="U56" i="2"/>
  <c r="AF56" i="2" s="1"/>
  <c r="AQ56" i="2" s="1"/>
  <c r="U57" i="2"/>
  <c r="AF57" i="2" s="1"/>
  <c r="AQ57" i="2" s="1"/>
  <c r="U58" i="2"/>
  <c r="AF58" i="2" s="1"/>
  <c r="AQ58" i="2" s="1"/>
  <c r="U59" i="2"/>
  <c r="AF59" i="2" s="1"/>
  <c r="AQ59" i="2" s="1"/>
  <c r="U60" i="2"/>
  <c r="AF60" i="2" s="1"/>
  <c r="AQ60" i="2" s="1"/>
  <c r="U61" i="2"/>
  <c r="AF61" i="2" s="1"/>
  <c r="AQ61" i="2" s="1"/>
  <c r="U62" i="2"/>
  <c r="AF62" i="2" s="1"/>
  <c r="AQ62" i="2" s="1"/>
  <c r="U63" i="2"/>
  <c r="AF63" i="2" s="1"/>
  <c r="AQ63" i="2" s="1"/>
  <c r="U64" i="2"/>
  <c r="AF64" i="2" s="1"/>
  <c r="AQ64" i="2" s="1"/>
  <c r="U65" i="2"/>
  <c r="AF65" i="2" s="1"/>
  <c r="AQ65" i="2" s="1"/>
  <c r="U66" i="2"/>
  <c r="AF66" i="2" s="1"/>
  <c r="AQ66" i="2" s="1"/>
  <c r="U67" i="2"/>
  <c r="AF67" i="2" s="1"/>
  <c r="AQ67" i="2" s="1"/>
  <c r="U68" i="2"/>
  <c r="AF68" i="2" s="1"/>
  <c r="AQ68" i="2" s="1"/>
  <c r="U69" i="2"/>
  <c r="AF69" i="2" s="1"/>
  <c r="AQ69" i="2" s="1"/>
  <c r="U70" i="2"/>
  <c r="AF70" i="2" s="1"/>
  <c r="AQ70" i="2" s="1"/>
  <c r="U71" i="2"/>
  <c r="AF71" i="2" s="1"/>
  <c r="AQ71" i="2" s="1"/>
  <c r="U72" i="2"/>
  <c r="AF72" i="2" s="1"/>
  <c r="AQ72" i="2" s="1"/>
  <c r="U73" i="2"/>
  <c r="AF73" i="2" s="1"/>
  <c r="AQ73" i="2" s="1"/>
  <c r="U74" i="2"/>
  <c r="AF74" i="2" s="1"/>
  <c r="AQ74" i="2" s="1"/>
  <c r="U75" i="2"/>
  <c r="AF75" i="2" s="1"/>
  <c r="AQ75" i="2" s="1"/>
  <c r="U76" i="2"/>
  <c r="AF76" i="2" s="1"/>
  <c r="AQ76" i="2" s="1"/>
  <c r="U77" i="2"/>
  <c r="U78" i="2"/>
  <c r="W78" i="2" s="1"/>
  <c r="U79" i="2"/>
  <c r="U80" i="2"/>
  <c r="AF80" i="2" s="1"/>
  <c r="AQ80" i="2" s="1"/>
  <c r="U81" i="2"/>
  <c r="AF81" i="2" s="1"/>
  <c r="AQ81" i="2" s="1"/>
  <c r="U82" i="2"/>
  <c r="AF82" i="2" s="1"/>
  <c r="AQ82" i="2" s="1"/>
  <c r="U83" i="2"/>
  <c r="AF83" i="2" s="1"/>
  <c r="AQ83" i="2" s="1"/>
  <c r="U84" i="2"/>
  <c r="AF84" i="2" s="1"/>
  <c r="AQ84" i="2" s="1"/>
  <c r="U85" i="2"/>
  <c r="AF85" i="2" s="1"/>
  <c r="AQ85" i="2" s="1"/>
  <c r="U86" i="2"/>
  <c r="AF86" i="2" s="1"/>
  <c r="AQ86" i="2" s="1"/>
  <c r="U87" i="2"/>
  <c r="AF87" i="2" s="1"/>
  <c r="AQ87" i="2" s="1"/>
  <c r="U88" i="2"/>
  <c r="AF88" i="2" s="1"/>
  <c r="AQ88" i="2" s="1"/>
  <c r="U89" i="2"/>
  <c r="AF89" i="2" s="1"/>
  <c r="AQ89" i="2" s="1"/>
  <c r="U90" i="2"/>
  <c r="AF90" i="2" s="1"/>
  <c r="AQ90" i="2" s="1"/>
  <c r="U91" i="2"/>
  <c r="AF91" i="2" s="1"/>
  <c r="AQ91" i="2" s="1"/>
  <c r="U92" i="2"/>
  <c r="AF92" i="2" s="1"/>
  <c r="AQ92" i="2" s="1"/>
  <c r="U93" i="2"/>
  <c r="AF93" i="2" s="1"/>
  <c r="AQ93" i="2" s="1"/>
  <c r="U94" i="2"/>
  <c r="AF94" i="2" s="1"/>
  <c r="AQ94" i="2" s="1"/>
  <c r="U95" i="2"/>
  <c r="AF95" i="2" s="1"/>
  <c r="AQ95" i="2" s="1"/>
  <c r="U96" i="2"/>
  <c r="AF96" i="2" s="1"/>
  <c r="AQ96" i="2" s="1"/>
  <c r="U97" i="2"/>
  <c r="AF97" i="2" s="1"/>
  <c r="AQ97" i="2" s="1"/>
  <c r="U98" i="2"/>
  <c r="AF98" i="2" s="1"/>
  <c r="AQ98" i="2" s="1"/>
  <c r="U99" i="2"/>
  <c r="AF99" i="2" s="1"/>
  <c r="AQ99" i="2" s="1"/>
  <c r="U100" i="2"/>
  <c r="AF100" i="2" s="1"/>
  <c r="AQ100" i="2" s="1"/>
  <c r="U101" i="2"/>
  <c r="AF101" i="2" s="1"/>
  <c r="AQ101" i="2" s="1"/>
  <c r="U102" i="2"/>
  <c r="W102" i="2" s="1"/>
  <c r="U103" i="2"/>
  <c r="U104" i="2"/>
  <c r="W104" i="2" s="1"/>
  <c r="U105" i="2"/>
  <c r="AF105" i="2" s="1"/>
  <c r="AQ105" i="2" s="1"/>
  <c r="U106" i="2"/>
  <c r="AF106" i="2" s="1"/>
  <c r="AQ106" i="2" s="1"/>
  <c r="U107" i="2"/>
  <c r="AF107" i="2" s="1"/>
  <c r="AQ107" i="2" s="1"/>
  <c r="U108" i="2"/>
  <c r="AF108" i="2" s="1"/>
  <c r="AQ108" i="2" s="1"/>
  <c r="U109" i="2"/>
  <c r="AF109" i="2" s="1"/>
  <c r="AQ109" i="2" s="1"/>
  <c r="U110" i="2"/>
  <c r="AF110" i="2" s="1"/>
  <c r="AQ110" i="2" s="1"/>
  <c r="U111" i="2"/>
  <c r="AF111" i="2" s="1"/>
  <c r="AQ111" i="2" s="1"/>
  <c r="U112" i="2"/>
  <c r="AF112" i="2" s="1"/>
  <c r="AQ112" i="2" s="1"/>
  <c r="U113" i="2"/>
  <c r="AF113" i="2" s="1"/>
  <c r="AQ113" i="2" s="1"/>
  <c r="U114" i="2"/>
  <c r="AF114" i="2" s="1"/>
  <c r="AQ114" i="2" s="1"/>
  <c r="U115" i="2"/>
  <c r="AF115" i="2" s="1"/>
  <c r="AQ115" i="2" s="1"/>
  <c r="U116" i="2"/>
  <c r="AF116" i="2" s="1"/>
  <c r="AQ116" i="2" s="1"/>
  <c r="U117" i="2"/>
  <c r="AF117" i="2" s="1"/>
  <c r="AQ117" i="2" s="1"/>
  <c r="U118" i="2"/>
  <c r="AF118" i="2" s="1"/>
  <c r="AQ118" i="2" s="1"/>
  <c r="U119" i="2"/>
  <c r="AF119" i="2" s="1"/>
  <c r="AQ119" i="2" s="1"/>
  <c r="U120" i="2"/>
  <c r="AF120" i="2" s="1"/>
  <c r="AQ120" i="2" s="1"/>
  <c r="U121" i="2"/>
  <c r="AF121" i="2" s="1"/>
  <c r="AQ121" i="2" s="1"/>
  <c r="U122" i="2"/>
  <c r="AF122" i="2" s="1"/>
  <c r="AQ122" i="2" s="1"/>
  <c r="U123" i="2"/>
  <c r="AF123" i="2" s="1"/>
  <c r="AQ123" i="2" s="1"/>
  <c r="U124" i="2"/>
  <c r="AF124" i="2" s="1"/>
  <c r="AQ124" i="2" s="1"/>
  <c r="U125" i="2"/>
  <c r="AF125" i="2" s="1"/>
  <c r="AQ125" i="2" s="1"/>
  <c r="U126" i="2"/>
  <c r="AF126" i="2" s="1"/>
  <c r="AQ126" i="2" s="1"/>
  <c r="U127" i="2"/>
  <c r="AF127" i="2" s="1"/>
  <c r="AQ127" i="2" s="1"/>
  <c r="U128" i="2"/>
  <c r="AF128" i="2" s="1"/>
  <c r="AQ128" i="2" s="1"/>
  <c r="U129" i="2"/>
  <c r="AF129" i="2" s="1"/>
  <c r="AQ129" i="2" s="1"/>
  <c r="U130" i="2"/>
  <c r="AF130" i="2" s="1"/>
  <c r="AQ130" i="2" s="1"/>
  <c r="U131" i="2"/>
  <c r="AF131" i="2" s="1"/>
  <c r="AQ131" i="2" s="1"/>
  <c r="U132" i="2"/>
  <c r="AF132" i="2" s="1"/>
  <c r="AQ132" i="2" s="1"/>
  <c r="U133" i="2"/>
  <c r="AF133" i="2" s="1"/>
  <c r="AQ133" i="2" s="1"/>
  <c r="U134" i="2"/>
  <c r="AF134" i="2" s="1"/>
  <c r="AQ134" i="2" s="1"/>
  <c r="U135" i="2"/>
  <c r="AF135" i="2" s="1"/>
  <c r="AQ135" i="2" s="1"/>
  <c r="U136" i="2"/>
  <c r="AF136" i="2" s="1"/>
  <c r="AQ136" i="2" s="1"/>
  <c r="U137" i="2"/>
  <c r="AF137" i="2" s="1"/>
  <c r="AQ137" i="2" s="1"/>
  <c r="U138" i="2"/>
  <c r="AF138" i="2" s="1"/>
  <c r="AQ138" i="2" s="1"/>
  <c r="U139" i="2"/>
  <c r="AF139" i="2" s="1"/>
  <c r="AQ139" i="2" s="1"/>
  <c r="U140" i="2"/>
  <c r="AF140" i="2" s="1"/>
  <c r="AQ140" i="2" s="1"/>
  <c r="U141" i="2"/>
  <c r="AF141" i="2" s="1"/>
  <c r="AQ141" i="2" s="1"/>
  <c r="U142" i="2"/>
  <c r="AF142" i="2" s="1"/>
  <c r="AQ142" i="2" s="1"/>
  <c r="U143" i="2"/>
  <c r="AF143" i="2" s="1"/>
  <c r="AQ143" i="2" s="1"/>
  <c r="U144" i="2"/>
  <c r="AF144" i="2" s="1"/>
  <c r="AQ144" i="2" s="1"/>
  <c r="U145" i="2"/>
  <c r="AF145" i="2" s="1"/>
  <c r="AQ145" i="2" s="1"/>
  <c r="U146" i="2"/>
  <c r="AF146" i="2" s="1"/>
  <c r="AQ146" i="2" s="1"/>
  <c r="U147" i="2"/>
  <c r="AF147" i="2" s="1"/>
  <c r="AQ147" i="2" s="1"/>
  <c r="U148" i="2"/>
  <c r="AF148" i="2" s="1"/>
  <c r="AQ148" i="2" s="1"/>
  <c r="U149" i="2"/>
  <c r="AF149" i="2" s="1"/>
  <c r="AQ149" i="2" s="1"/>
  <c r="U150" i="2"/>
  <c r="AF150" i="2" s="1"/>
  <c r="AQ150" i="2" s="1"/>
  <c r="U151" i="2"/>
  <c r="AF151" i="2" s="1"/>
  <c r="AQ151" i="2" s="1"/>
  <c r="U152" i="2"/>
  <c r="W152" i="2" s="1"/>
  <c r="U153" i="2"/>
  <c r="U154" i="2"/>
  <c r="W154" i="2" s="1"/>
  <c r="U155" i="2"/>
  <c r="AF155" i="2" s="1"/>
  <c r="AQ155" i="2" s="1"/>
  <c r="U156" i="2"/>
  <c r="AF156" i="2" s="1"/>
  <c r="AQ156" i="2" s="1"/>
  <c r="U157" i="2"/>
  <c r="AF157" i="2" s="1"/>
  <c r="AQ157" i="2" s="1"/>
  <c r="U158" i="2"/>
  <c r="AF158" i="2" s="1"/>
  <c r="AQ158" i="2" s="1"/>
  <c r="U159" i="2"/>
  <c r="AF159" i="2" s="1"/>
  <c r="AQ159" i="2" s="1"/>
  <c r="U160" i="2"/>
  <c r="AF160" i="2" s="1"/>
  <c r="AQ160" i="2" s="1"/>
  <c r="U161" i="2"/>
  <c r="AF161" i="2" s="1"/>
  <c r="AQ161" i="2" s="1"/>
  <c r="U162" i="2"/>
  <c r="AF162" i="2" s="1"/>
  <c r="AQ162" i="2" s="1"/>
  <c r="U163" i="2"/>
  <c r="AF163" i="2" s="1"/>
  <c r="AQ163" i="2" s="1"/>
  <c r="U164" i="2"/>
  <c r="AF164" i="2" s="1"/>
  <c r="AQ164" i="2" s="1"/>
  <c r="U165" i="2"/>
  <c r="AF165" i="2" s="1"/>
  <c r="AQ165" i="2" s="1"/>
  <c r="U166" i="2"/>
  <c r="AF166" i="2" s="1"/>
  <c r="AQ166" i="2" s="1"/>
  <c r="U167" i="2"/>
  <c r="AF167" i="2" s="1"/>
  <c r="AQ167" i="2" s="1"/>
  <c r="U168" i="2"/>
  <c r="AF168" i="2" s="1"/>
  <c r="AQ168" i="2" s="1"/>
  <c r="U169" i="2"/>
  <c r="AF169" i="2" s="1"/>
  <c r="AQ169" i="2" s="1"/>
  <c r="U170" i="2"/>
  <c r="AF170" i="2" s="1"/>
  <c r="AQ170" i="2" s="1"/>
  <c r="U171" i="2"/>
  <c r="AF171" i="2" s="1"/>
  <c r="AQ171" i="2" s="1"/>
  <c r="U172" i="2"/>
  <c r="AF172" i="2" s="1"/>
  <c r="AQ172" i="2" s="1"/>
  <c r="U173" i="2"/>
  <c r="AF173" i="2" s="1"/>
  <c r="AQ173" i="2" s="1"/>
  <c r="U174" i="2"/>
  <c r="AF174" i="2" s="1"/>
  <c r="AQ174" i="2" s="1"/>
  <c r="U175" i="2"/>
  <c r="AF175" i="2" s="1"/>
  <c r="AQ175" i="2" s="1"/>
  <c r="U176" i="2"/>
  <c r="AF176" i="2" s="1"/>
  <c r="AQ176" i="2" s="1"/>
  <c r="U177" i="2"/>
  <c r="U178" i="2"/>
  <c r="W178" i="2" s="1"/>
  <c r="U179" i="2"/>
  <c r="U180" i="2"/>
  <c r="AF180" i="2" s="1"/>
  <c r="AQ180" i="2" s="1"/>
  <c r="U181" i="2"/>
  <c r="AF181" i="2" s="1"/>
  <c r="AQ181" i="2" s="1"/>
  <c r="U182" i="2"/>
  <c r="AF182" i="2" s="1"/>
  <c r="AQ182" i="2" s="1"/>
  <c r="U183" i="2"/>
  <c r="AF183" i="2" s="1"/>
  <c r="AQ183" i="2" s="1"/>
  <c r="U184" i="2"/>
  <c r="AF184" i="2" s="1"/>
  <c r="AQ184" i="2" s="1"/>
  <c r="U185" i="2"/>
  <c r="AF185" i="2" s="1"/>
  <c r="AQ185" i="2" s="1"/>
  <c r="U186" i="2"/>
  <c r="AF186" i="2" s="1"/>
  <c r="AQ186" i="2" s="1"/>
  <c r="U187" i="2"/>
  <c r="AF187" i="2" s="1"/>
  <c r="AQ187" i="2" s="1"/>
  <c r="U188" i="2"/>
  <c r="AF188" i="2" s="1"/>
  <c r="AQ188" i="2" s="1"/>
  <c r="U189" i="2"/>
  <c r="AF189" i="2" s="1"/>
  <c r="AQ189" i="2" s="1"/>
  <c r="U190" i="2"/>
  <c r="AF190" i="2" s="1"/>
  <c r="AQ190" i="2" s="1"/>
  <c r="U191" i="2"/>
  <c r="AF191" i="2" s="1"/>
  <c r="AQ191" i="2" s="1"/>
  <c r="U192" i="2"/>
  <c r="AF192" i="2" s="1"/>
  <c r="AQ192" i="2" s="1"/>
  <c r="U193" i="2"/>
  <c r="AF193" i="2" s="1"/>
  <c r="AQ193" i="2" s="1"/>
  <c r="U194" i="2"/>
  <c r="AF194" i="2" s="1"/>
  <c r="AQ194" i="2" s="1"/>
  <c r="U195" i="2"/>
  <c r="AF195" i="2" s="1"/>
  <c r="AQ195" i="2" s="1"/>
  <c r="U196" i="2"/>
  <c r="AF196" i="2" s="1"/>
  <c r="AQ196" i="2" s="1"/>
  <c r="U197" i="2"/>
  <c r="AF197" i="2" s="1"/>
  <c r="AQ197" i="2" s="1"/>
  <c r="U198" i="2"/>
  <c r="AF198" i="2" s="1"/>
  <c r="AQ198" i="2" s="1"/>
  <c r="U199" i="2"/>
  <c r="AF199" i="2" s="1"/>
  <c r="AQ199" i="2" s="1"/>
  <c r="U200" i="2"/>
  <c r="AF200" i="2" s="1"/>
  <c r="AQ200" i="2" s="1"/>
  <c r="U201" i="2"/>
  <c r="AF201" i="2" s="1"/>
  <c r="AQ201" i="2" s="1"/>
  <c r="U202" i="2"/>
  <c r="W202" i="2" s="1"/>
  <c r="U203" i="2"/>
  <c r="U204" i="2"/>
  <c r="U205" i="2"/>
  <c r="AF205" i="2" s="1"/>
  <c r="AQ205" i="2" s="1"/>
  <c r="U206" i="2"/>
  <c r="AF206" i="2" s="1"/>
  <c r="AQ206" i="2" s="1"/>
  <c r="U207" i="2"/>
  <c r="AF207" i="2" s="1"/>
  <c r="AQ207" i="2" s="1"/>
  <c r="U208" i="2"/>
  <c r="AF208" i="2" s="1"/>
  <c r="AQ208" i="2" s="1"/>
  <c r="U209" i="2"/>
  <c r="AF209" i="2" s="1"/>
  <c r="AQ209" i="2" s="1"/>
  <c r="U210" i="2"/>
  <c r="AF210" i="2" s="1"/>
  <c r="AQ210" i="2" s="1"/>
  <c r="U211" i="2"/>
  <c r="AF211" i="2" s="1"/>
  <c r="AQ211" i="2" s="1"/>
  <c r="U212" i="2"/>
  <c r="AF212" i="2" s="1"/>
  <c r="AQ212" i="2" s="1"/>
  <c r="U213" i="2"/>
  <c r="AF213" i="2" s="1"/>
  <c r="AQ213" i="2" s="1"/>
  <c r="U214" i="2"/>
  <c r="AF214" i="2" s="1"/>
  <c r="AQ214" i="2" s="1"/>
  <c r="U215" i="2"/>
  <c r="AF215" i="2" s="1"/>
  <c r="AQ215" i="2" s="1"/>
  <c r="U216" i="2"/>
  <c r="AF216" i="2" s="1"/>
  <c r="AQ216" i="2" s="1"/>
  <c r="U217" i="2"/>
  <c r="AF217" i="2" s="1"/>
  <c r="AQ217" i="2" s="1"/>
  <c r="U218" i="2"/>
  <c r="AF218" i="2" s="1"/>
  <c r="AQ218" i="2" s="1"/>
  <c r="U219" i="2"/>
  <c r="AF219" i="2" s="1"/>
  <c r="AQ219" i="2" s="1"/>
  <c r="U220" i="2"/>
  <c r="AF220" i="2" s="1"/>
  <c r="AQ220" i="2" s="1"/>
  <c r="U221" i="2"/>
  <c r="AF221" i="2" s="1"/>
  <c r="AQ221" i="2" s="1"/>
  <c r="U222" i="2"/>
  <c r="AF222" i="2" s="1"/>
  <c r="AQ222" i="2" s="1"/>
  <c r="U223" i="2"/>
  <c r="AF223" i="2" s="1"/>
  <c r="AQ223" i="2" s="1"/>
  <c r="U224" i="2"/>
  <c r="AF224" i="2" s="1"/>
  <c r="AQ224" i="2" s="1"/>
  <c r="U225" i="2"/>
  <c r="AF225" i="2" s="1"/>
  <c r="AQ225" i="2" s="1"/>
  <c r="U226" i="2"/>
  <c r="AF226" i="2" s="1"/>
  <c r="AQ226" i="2" s="1"/>
  <c r="U227" i="2"/>
  <c r="AF227" i="2" s="1"/>
  <c r="AQ227" i="2" s="1"/>
  <c r="U228" i="2"/>
  <c r="AF228" i="2" s="1"/>
  <c r="AQ228" i="2" s="1"/>
  <c r="U229" i="2"/>
  <c r="AF229" i="2" s="1"/>
  <c r="AQ229" i="2" s="1"/>
  <c r="U230" i="2"/>
  <c r="AF230" i="2" s="1"/>
  <c r="AQ230" i="2" s="1"/>
  <c r="U231" i="2"/>
  <c r="AF231" i="2" s="1"/>
  <c r="AQ231" i="2" s="1"/>
  <c r="U232" i="2"/>
  <c r="AF232" i="2" s="1"/>
  <c r="AQ232" i="2" s="1"/>
  <c r="U233" i="2"/>
  <c r="AF233" i="2" s="1"/>
  <c r="AQ233" i="2" s="1"/>
  <c r="U234" i="2"/>
  <c r="AF234" i="2" s="1"/>
  <c r="AQ234" i="2" s="1"/>
  <c r="U235" i="2"/>
  <c r="AF235" i="2" s="1"/>
  <c r="AQ235" i="2" s="1"/>
  <c r="U236" i="2"/>
  <c r="AF236" i="2" s="1"/>
  <c r="AQ236" i="2" s="1"/>
  <c r="U237" i="2"/>
  <c r="AF237" i="2" s="1"/>
  <c r="AQ237" i="2" s="1"/>
  <c r="U238" i="2"/>
  <c r="AF238" i="2" s="1"/>
  <c r="AQ238" i="2" s="1"/>
  <c r="U239" i="2"/>
  <c r="AF239" i="2" s="1"/>
  <c r="AQ239" i="2" s="1"/>
  <c r="U240" i="2"/>
  <c r="AF240" i="2" s="1"/>
  <c r="AQ240" i="2" s="1"/>
  <c r="U241" i="2"/>
  <c r="AF241" i="2" s="1"/>
  <c r="AQ241" i="2" s="1"/>
  <c r="U242" i="2"/>
  <c r="AF242" i="2" s="1"/>
  <c r="AQ242" i="2" s="1"/>
  <c r="U243" i="2"/>
  <c r="AF243" i="2" s="1"/>
  <c r="AQ243" i="2" s="1"/>
  <c r="U244" i="2"/>
  <c r="AF244" i="2" s="1"/>
  <c r="AQ244" i="2" s="1"/>
  <c r="U245" i="2"/>
  <c r="AF245" i="2" s="1"/>
  <c r="AQ245" i="2" s="1"/>
  <c r="U246" i="2"/>
  <c r="AF246" i="2" s="1"/>
  <c r="AQ246" i="2" s="1"/>
  <c r="U247" i="2"/>
  <c r="AF247" i="2" s="1"/>
  <c r="AQ247" i="2" s="1"/>
  <c r="U248" i="2"/>
  <c r="AF248" i="2" s="1"/>
  <c r="AQ248" i="2" s="1"/>
  <c r="U249" i="2"/>
  <c r="AF249" i="2" s="1"/>
  <c r="AQ249" i="2" s="1"/>
  <c r="U250" i="2"/>
  <c r="AF250" i="2" s="1"/>
  <c r="AQ250" i="2" s="1"/>
  <c r="U251" i="2"/>
  <c r="AF251" i="2" s="1"/>
  <c r="AQ251" i="2" s="1"/>
  <c r="U252" i="2"/>
  <c r="U253" i="2"/>
  <c r="U254" i="2"/>
  <c r="W254" i="2" s="1"/>
  <c r="U255" i="2"/>
  <c r="AF255" i="2" s="1"/>
  <c r="AQ255" i="2" s="1"/>
  <c r="U256" i="2"/>
  <c r="AF256" i="2" s="1"/>
  <c r="AQ256" i="2" s="1"/>
  <c r="U257" i="2"/>
  <c r="AF257" i="2" s="1"/>
  <c r="AQ257" i="2" s="1"/>
  <c r="U258" i="2"/>
  <c r="AF258" i="2" s="1"/>
  <c r="AQ258" i="2" s="1"/>
  <c r="U259" i="2"/>
  <c r="AF259" i="2" s="1"/>
  <c r="AQ259" i="2" s="1"/>
  <c r="U260" i="2"/>
  <c r="AF260" i="2" s="1"/>
  <c r="AQ260" i="2" s="1"/>
  <c r="U261" i="2"/>
  <c r="AF261" i="2" s="1"/>
  <c r="AQ261" i="2" s="1"/>
  <c r="U262" i="2"/>
  <c r="AF262" i="2" s="1"/>
  <c r="AQ262" i="2" s="1"/>
  <c r="U263" i="2"/>
  <c r="AF263" i="2" s="1"/>
  <c r="AQ263" i="2" s="1"/>
  <c r="U264" i="2"/>
  <c r="AF264" i="2" s="1"/>
  <c r="AQ264" i="2" s="1"/>
  <c r="U265" i="2"/>
  <c r="AF265" i="2" s="1"/>
  <c r="AQ265" i="2" s="1"/>
  <c r="U266" i="2"/>
  <c r="AF266" i="2" s="1"/>
  <c r="AQ266" i="2" s="1"/>
  <c r="U267" i="2"/>
  <c r="AF267" i="2" s="1"/>
  <c r="AQ267" i="2" s="1"/>
  <c r="U268" i="2"/>
  <c r="AF268" i="2" s="1"/>
  <c r="AQ268" i="2" s="1"/>
  <c r="U269" i="2"/>
  <c r="AF269" i="2" s="1"/>
  <c r="AQ269" i="2" s="1"/>
  <c r="U270" i="2"/>
  <c r="AF270" i="2" s="1"/>
  <c r="AQ270" i="2" s="1"/>
  <c r="U271" i="2"/>
  <c r="AF271" i="2" s="1"/>
  <c r="AQ271" i="2" s="1"/>
  <c r="U272" i="2"/>
  <c r="AF272" i="2" s="1"/>
  <c r="AQ272" i="2" s="1"/>
  <c r="U273" i="2"/>
  <c r="AF273" i="2" s="1"/>
  <c r="AQ273" i="2" s="1"/>
  <c r="U274" i="2"/>
  <c r="AF274" i="2" s="1"/>
  <c r="AQ274" i="2" s="1"/>
  <c r="U275" i="2"/>
  <c r="AF275" i="2" s="1"/>
  <c r="AQ275" i="2" s="1"/>
  <c r="U276" i="2"/>
  <c r="AF276" i="2" s="1"/>
  <c r="AQ276" i="2" s="1"/>
  <c r="U277" i="2"/>
  <c r="U278" i="2"/>
  <c r="W278" i="2" s="1"/>
  <c r="U279" i="2"/>
  <c r="U280" i="2"/>
  <c r="AF280" i="2" s="1"/>
  <c r="AQ280" i="2" s="1"/>
  <c r="U281" i="2"/>
  <c r="AF281" i="2" s="1"/>
  <c r="AQ281" i="2" s="1"/>
  <c r="U282" i="2"/>
  <c r="AF282" i="2" s="1"/>
  <c r="AQ282" i="2" s="1"/>
  <c r="U283" i="2"/>
  <c r="AF283" i="2" s="1"/>
  <c r="AQ283" i="2" s="1"/>
  <c r="U284" i="2"/>
  <c r="AF284" i="2" s="1"/>
  <c r="AQ284" i="2" s="1"/>
  <c r="U285" i="2"/>
  <c r="AF285" i="2" s="1"/>
  <c r="AQ285" i="2" s="1"/>
  <c r="U286" i="2"/>
  <c r="AF286" i="2" s="1"/>
  <c r="AQ286" i="2" s="1"/>
  <c r="U287" i="2"/>
  <c r="AF287" i="2" s="1"/>
  <c r="AQ287" i="2" s="1"/>
  <c r="U288" i="2"/>
  <c r="AF288" i="2" s="1"/>
  <c r="AQ288" i="2" s="1"/>
  <c r="U289" i="2"/>
  <c r="AF289" i="2" s="1"/>
  <c r="AQ289" i="2" s="1"/>
  <c r="U290" i="2"/>
  <c r="AF290" i="2" s="1"/>
  <c r="AQ290" i="2" s="1"/>
  <c r="U291" i="2"/>
  <c r="AF291" i="2" s="1"/>
  <c r="AQ291" i="2" s="1"/>
  <c r="U292" i="2"/>
  <c r="AF292" i="2" s="1"/>
  <c r="AQ292" i="2" s="1"/>
  <c r="U293" i="2"/>
  <c r="AF293" i="2" s="1"/>
  <c r="AQ293" i="2" s="1"/>
  <c r="U294" i="2"/>
  <c r="AF294" i="2" s="1"/>
  <c r="AQ294" i="2" s="1"/>
  <c r="U295" i="2"/>
  <c r="AF295" i="2" s="1"/>
  <c r="AQ295" i="2" s="1"/>
  <c r="U296" i="2"/>
  <c r="AF296" i="2" s="1"/>
  <c r="AQ296" i="2" s="1"/>
  <c r="U297" i="2"/>
  <c r="AF297" i="2" s="1"/>
  <c r="AQ297" i="2" s="1"/>
  <c r="U298" i="2"/>
  <c r="AF298" i="2" s="1"/>
  <c r="AQ298" i="2" s="1"/>
  <c r="U299" i="2"/>
  <c r="AF299" i="2" s="1"/>
  <c r="AQ299" i="2" s="1"/>
  <c r="U300" i="2"/>
  <c r="AF300" i="2" s="1"/>
  <c r="AQ300" i="2" s="1"/>
  <c r="U301" i="2"/>
  <c r="AF301" i="2" s="1"/>
  <c r="AQ301" i="2" s="1"/>
  <c r="U302" i="2"/>
  <c r="W302" i="2" s="1"/>
  <c r="U303" i="2"/>
  <c r="U304" i="2"/>
  <c r="U305" i="2"/>
  <c r="AF305" i="2" s="1"/>
  <c r="AQ305" i="2" s="1"/>
  <c r="U306" i="2"/>
  <c r="AF306" i="2" s="1"/>
  <c r="AQ306" i="2" s="1"/>
  <c r="U307" i="2"/>
  <c r="AF307" i="2" s="1"/>
  <c r="AQ307" i="2" s="1"/>
  <c r="U308" i="2"/>
  <c r="AF308" i="2" s="1"/>
  <c r="AQ308" i="2" s="1"/>
  <c r="U309" i="2"/>
  <c r="AF309" i="2" s="1"/>
  <c r="AQ309" i="2" s="1"/>
  <c r="U310" i="2"/>
  <c r="AF310" i="2" s="1"/>
  <c r="AQ310" i="2" s="1"/>
  <c r="U311" i="2"/>
  <c r="AF311" i="2" s="1"/>
  <c r="AQ311" i="2" s="1"/>
  <c r="U312" i="2"/>
  <c r="AF312" i="2" s="1"/>
  <c r="AQ312" i="2" s="1"/>
  <c r="U313" i="2"/>
  <c r="AF313" i="2" s="1"/>
  <c r="AQ313" i="2" s="1"/>
  <c r="U314" i="2"/>
  <c r="AF314" i="2" s="1"/>
  <c r="AQ314" i="2" s="1"/>
  <c r="U315" i="2"/>
  <c r="AF315" i="2" s="1"/>
  <c r="AQ315" i="2" s="1"/>
  <c r="U316" i="2"/>
  <c r="AF316" i="2" s="1"/>
  <c r="AQ316" i="2" s="1"/>
  <c r="U317" i="2"/>
  <c r="AF317" i="2" s="1"/>
  <c r="AQ317" i="2" s="1"/>
  <c r="U318" i="2"/>
  <c r="AF318" i="2" s="1"/>
  <c r="AQ318" i="2" s="1"/>
  <c r="U319" i="2"/>
  <c r="AF319" i="2" s="1"/>
  <c r="AQ319" i="2" s="1"/>
  <c r="U320" i="2"/>
  <c r="AF320" i="2" s="1"/>
  <c r="AQ320" i="2" s="1"/>
  <c r="U321" i="2"/>
  <c r="AF321" i="2" s="1"/>
  <c r="AQ321" i="2" s="1"/>
  <c r="U322" i="2"/>
  <c r="AF322" i="2" s="1"/>
  <c r="AQ322" i="2" s="1"/>
  <c r="U323" i="2"/>
  <c r="AF323" i="2" s="1"/>
  <c r="AQ323" i="2" s="1"/>
  <c r="U324" i="2"/>
  <c r="AF324" i="2" s="1"/>
  <c r="AQ324" i="2" s="1"/>
  <c r="U325" i="2"/>
  <c r="AF325" i="2" s="1"/>
  <c r="AQ325" i="2" s="1"/>
  <c r="U326" i="2"/>
  <c r="AF326" i="2" s="1"/>
  <c r="AQ326" i="2" s="1"/>
  <c r="U327" i="2"/>
  <c r="AF327" i="2" s="1"/>
  <c r="AQ327" i="2" s="1"/>
  <c r="U328" i="2"/>
  <c r="AF328" i="2" s="1"/>
  <c r="AQ328" i="2" s="1"/>
  <c r="U329" i="2"/>
  <c r="AF329" i="2" s="1"/>
  <c r="AQ329" i="2" s="1"/>
  <c r="U330" i="2"/>
  <c r="AF330" i="2" s="1"/>
  <c r="AQ330" i="2" s="1"/>
  <c r="U331" i="2"/>
  <c r="AF331" i="2" s="1"/>
  <c r="AQ331" i="2" s="1"/>
  <c r="U332" i="2"/>
  <c r="AF332" i="2" s="1"/>
  <c r="AQ332" i="2" s="1"/>
  <c r="U333" i="2"/>
  <c r="AF333" i="2" s="1"/>
  <c r="AQ333" i="2" s="1"/>
  <c r="U334" i="2"/>
  <c r="AF334" i="2" s="1"/>
  <c r="AQ334" i="2" s="1"/>
  <c r="U335" i="2"/>
  <c r="AF335" i="2" s="1"/>
  <c r="AQ335" i="2" s="1"/>
  <c r="U336" i="2"/>
  <c r="AF336" i="2" s="1"/>
  <c r="AQ336" i="2" s="1"/>
  <c r="U337" i="2"/>
  <c r="AF337" i="2" s="1"/>
  <c r="AQ337" i="2" s="1"/>
  <c r="U338" i="2"/>
  <c r="AF338" i="2" s="1"/>
  <c r="AQ338" i="2" s="1"/>
  <c r="U339" i="2"/>
  <c r="AF339" i="2" s="1"/>
  <c r="AQ339" i="2" s="1"/>
  <c r="U340" i="2"/>
  <c r="AF340" i="2" s="1"/>
  <c r="AQ340" i="2" s="1"/>
  <c r="U341" i="2"/>
  <c r="AF341" i="2" s="1"/>
  <c r="AQ341" i="2" s="1"/>
  <c r="U342" i="2"/>
  <c r="AF342" i="2" s="1"/>
  <c r="AQ342" i="2" s="1"/>
  <c r="U343" i="2"/>
  <c r="AF343" i="2" s="1"/>
  <c r="AQ343" i="2" s="1"/>
  <c r="U344" i="2"/>
  <c r="AF344" i="2" s="1"/>
  <c r="AQ344" i="2" s="1"/>
  <c r="U345" i="2"/>
  <c r="AF345" i="2" s="1"/>
  <c r="AQ345" i="2" s="1"/>
  <c r="U346" i="2"/>
  <c r="AF346" i="2" s="1"/>
  <c r="AQ346" i="2" s="1"/>
  <c r="U347" i="2"/>
  <c r="AF347" i="2" s="1"/>
  <c r="AQ347" i="2" s="1"/>
  <c r="U348" i="2"/>
  <c r="AF348" i="2" s="1"/>
  <c r="AQ348" i="2" s="1"/>
  <c r="U349" i="2"/>
  <c r="AF349" i="2" s="1"/>
  <c r="AQ349" i="2" s="1"/>
  <c r="U350" i="2"/>
  <c r="AF350" i="2" s="1"/>
  <c r="AQ350" i="2" s="1"/>
  <c r="U351" i="2"/>
  <c r="AF351" i="2" s="1"/>
  <c r="AQ351" i="2" s="1"/>
  <c r="U352" i="2"/>
  <c r="U353" i="2"/>
  <c r="U354" i="2"/>
  <c r="U355" i="2"/>
  <c r="AF355" i="2" s="1"/>
  <c r="AQ355" i="2" s="1"/>
  <c r="U356" i="2"/>
  <c r="AF356" i="2" s="1"/>
  <c r="AQ356" i="2" s="1"/>
  <c r="U357" i="2"/>
  <c r="AF357" i="2" s="1"/>
  <c r="AQ357" i="2" s="1"/>
  <c r="U358" i="2"/>
  <c r="AF358" i="2" s="1"/>
  <c r="AQ358" i="2" s="1"/>
  <c r="U359" i="2"/>
  <c r="AF359" i="2" s="1"/>
  <c r="AQ359" i="2" s="1"/>
  <c r="U360" i="2"/>
  <c r="AF360" i="2" s="1"/>
  <c r="AQ360" i="2" s="1"/>
  <c r="U361" i="2"/>
  <c r="AF361" i="2" s="1"/>
  <c r="AQ361" i="2" s="1"/>
  <c r="U362" i="2"/>
  <c r="AF362" i="2" s="1"/>
  <c r="AQ362" i="2" s="1"/>
  <c r="U363" i="2"/>
  <c r="AF363" i="2" s="1"/>
  <c r="AQ363" i="2" s="1"/>
  <c r="U364" i="2"/>
  <c r="AF364" i="2" s="1"/>
  <c r="AQ364" i="2" s="1"/>
  <c r="U365" i="2"/>
  <c r="AF365" i="2" s="1"/>
  <c r="AQ365" i="2" s="1"/>
  <c r="U366" i="2"/>
  <c r="AF366" i="2" s="1"/>
  <c r="AQ366" i="2" s="1"/>
  <c r="U367" i="2"/>
  <c r="AF367" i="2" s="1"/>
  <c r="AQ367" i="2" s="1"/>
  <c r="U368" i="2"/>
  <c r="AF368" i="2" s="1"/>
  <c r="AQ368" i="2" s="1"/>
  <c r="U369" i="2"/>
  <c r="AF369" i="2" s="1"/>
  <c r="AQ369" i="2" s="1"/>
  <c r="U370" i="2"/>
  <c r="AF370" i="2" s="1"/>
  <c r="AQ370" i="2" s="1"/>
  <c r="U371" i="2"/>
  <c r="AF371" i="2" s="1"/>
  <c r="AQ371" i="2" s="1"/>
  <c r="U372" i="2"/>
  <c r="AF372" i="2" s="1"/>
  <c r="AQ372" i="2" s="1"/>
  <c r="U373" i="2"/>
  <c r="AF373" i="2" s="1"/>
  <c r="AQ373" i="2" s="1"/>
  <c r="U374" i="2"/>
  <c r="AF374" i="2" s="1"/>
  <c r="AQ374" i="2" s="1"/>
  <c r="U375" i="2"/>
  <c r="AF375" i="2" s="1"/>
  <c r="AQ375" i="2" s="1"/>
  <c r="U376" i="2"/>
  <c r="AF376" i="2" s="1"/>
  <c r="AQ376" i="2" s="1"/>
  <c r="U377" i="2"/>
  <c r="U378" i="2"/>
  <c r="U379" i="2"/>
  <c r="U380" i="2"/>
  <c r="AF380" i="2" s="1"/>
  <c r="AQ380" i="2" s="1"/>
  <c r="U381" i="2"/>
  <c r="AF381" i="2" s="1"/>
  <c r="AQ381" i="2" s="1"/>
  <c r="U382" i="2"/>
  <c r="AF382" i="2" s="1"/>
  <c r="AQ382" i="2" s="1"/>
  <c r="U383" i="2"/>
  <c r="AF383" i="2" s="1"/>
  <c r="AQ383" i="2" s="1"/>
  <c r="U384" i="2"/>
  <c r="AF384" i="2" s="1"/>
  <c r="AQ384" i="2" s="1"/>
  <c r="U385" i="2"/>
  <c r="AF385" i="2" s="1"/>
  <c r="AQ385" i="2" s="1"/>
  <c r="U386" i="2"/>
  <c r="AF386" i="2" s="1"/>
  <c r="AQ386" i="2" s="1"/>
  <c r="U387" i="2"/>
  <c r="AF387" i="2" s="1"/>
  <c r="AQ387" i="2" s="1"/>
  <c r="U388" i="2"/>
  <c r="AF388" i="2" s="1"/>
  <c r="AQ388" i="2" s="1"/>
  <c r="U389" i="2"/>
  <c r="AF389" i="2" s="1"/>
  <c r="AQ389" i="2" s="1"/>
  <c r="U390" i="2"/>
  <c r="AF390" i="2" s="1"/>
  <c r="AQ390" i="2" s="1"/>
  <c r="U391" i="2"/>
  <c r="AF391" i="2" s="1"/>
  <c r="AQ391" i="2" s="1"/>
  <c r="U392" i="2"/>
  <c r="AF392" i="2" s="1"/>
  <c r="AQ392" i="2" s="1"/>
  <c r="U393" i="2"/>
  <c r="AF393" i="2" s="1"/>
  <c r="AQ393" i="2" s="1"/>
  <c r="U394" i="2"/>
  <c r="AF394" i="2" s="1"/>
  <c r="AQ394" i="2" s="1"/>
  <c r="U395" i="2"/>
  <c r="AF395" i="2" s="1"/>
  <c r="AQ395" i="2" s="1"/>
  <c r="U396" i="2"/>
  <c r="AF396" i="2" s="1"/>
  <c r="AQ396" i="2" s="1"/>
  <c r="U397" i="2"/>
  <c r="AF397" i="2" s="1"/>
  <c r="AQ397" i="2" s="1"/>
  <c r="U398" i="2"/>
  <c r="AF398" i="2" s="1"/>
  <c r="AQ398" i="2" s="1"/>
  <c r="U399" i="2"/>
  <c r="AF399" i="2" s="1"/>
  <c r="AQ399" i="2" s="1"/>
  <c r="U400" i="2"/>
  <c r="AF400" i="2" s="1"/>
  <c r="AQ400" i="2" s="1"/>
  <c r="U401" i="2"/>
  <c r="AF401" i="2" s="1"/>
  <c r="AQ401" i="2" s="1"/>
  <c r="U402" i="2"/>
  <c r="U403" i="2"/>
  <c r="U404" i="2"/>
  <c r="U405" i="2"/>
  <c r="AF405" i="2" s="1"/>
  <c r="AQ405" i="2" s="1"/>
  <c r="U406" i="2"/>
  <c r="AF406" i="2" s="1"/>
  <c r="AQ406" i="2" s="1"/>
  <c r="U407" i="2"/>
  <c r="AF407" i="2" s="1"/>
  <c r="AQ407" i="2" s="1"/>
  <c r="U408" i="2"/>
  <c r="AF408" i="2" s="1"/>
  <c r="AQ408" i="2" s="1"/>
  <c r="U409" i="2"/>
  <c r="AF409" i="2" s="1"/>
  <c r="AQ409" i="2" s="1"/>
  <c r="U410" i="2"/>
  <c r="AF410" i="2" s="1"/>
  <c r="AQ410" i="2" s="1"/>
  <c r="U411" i="2"/>
  <c r="AF411" i="2" s="1"/>
  <c r="AQ411" i="2" s="1"/>
  <c r="U412" i="2"/>
  <c r="AF412" i="2" s="1"/>
  <c r="AQ412" i="2" s="1"/>
  <c r="U413" i="2"/>
  <c r="AF413" i="2" s="1"/>
  <c r="AQ413" i="2" s="1"/>
  <c r="U414" i="2"/>
  <c r="AF414" i="2" s="1"/>
  <c r="AQ414" i="2" s="1"/>
  <c r="U415" i="2"/>
  <c r="AF415" i="2" s="1"/>
  <c r="AQ415" i="2" s="1"/>
  <c r="U416" i="2"/>
  <c r="AF416" i="2" s="1"/>
  <c r="AQ416" i="2" s="1"/>
  <c r="U417" i="2"/>
  <c r="AF417" i="2" s="1"/>
  <c r="AQ417" i="2" s="1"/>
  <c r="U418" i="2"/>
  <c r="AF418" i="2" s="1"/>
  <c r="AQ418" i="2" s="1"/>
  <c r="U419" i="2"/>
  <c r="AF419" i="2" s="1"/>
  <c r="AQ419" i="2" s="1"/>
  <c r="U420" i="2"/>
  <c r="AF420" i="2" s="1"/>
  <c r="AQ420" i="2" s="1"/>
  <c r="U421" i="2"/>
  <c r="AF421" i="2" s="1"/>
  <c r="AQ421" i="2" s="1"/>
  <c r="U422" i="2"/>
  <c r="AF422" i="2" s="1"/>
  <c r="AQ422" i="2" s="1"/>
  <c r="U423" i="2"/>
  <c r="AF423" i="2" s="1"/>
  <c r="AQ423" i="2" s="1"/>
  <c r="U424" i="2"/>
  <c r="AF424" i="2" s="1"/>
  <c r="AQ424" i="2" s="1"/>
  <c r="U425" i="2"/>
  <c r="AF425" i="2" s="1"/>
  <c r="AQ425" i="2" s="1"/>
  <c r="U426" i="2"/>
  <c r="AF426" i="2" s="1"/>
  <c r="AQ426" i="2" s="1"/>
  <c r="U427" i="2"/>
  <c r="AF427" i="2" s="1"/>
  <c r="AQ427" i="2" s="1"/>
  <c r="U428" i="2"/>
  <c r="AF428" i="2" s="1"/>
  <c r="AQ428" i="2" s="1"/>
  <c r="U429" i="2"/>
  <c r="AF429" i="2" s="1"/>
  <c r="AQ429" i="2" s="1"/>
  <c r="U430" i="2"/>
  <c r="AF430" i="2" s="1"/>
  <c r="AQ430" i="2" s="1"/>
  <c r="U431" i="2"/>
  <c r="AF431" i="2" s="1"/>
  <c r="AQ431" i="2" s="1"/>
  <c r="U432" i="2"/>
  <c r="AF432" i="2" s="1"/>
  <c r="AQ432" i="2" s="1"/>
  <c r="U433" i="2"/>
  <c r="AF433" i="2" s="1"/>
  <c r="AQ433" i="2" s="1"/>
  <c r="U434" i="2"/>
  <c r="AF434" i="2" s="1"/>
  <c r="AQ434" i="2" s="1"/>
  <c r="U435" i="2"/>
  <c r="AF435" i="2" s="1"/>
  <c r="AQ435" i="2" s="1"/>
  <c r="U436" i="2"/>
  <c r="AF436" i="2" s="1"/>
  <c r="AQ436" i="2" s="1"/>
  <c r="U437" i="2"/>
  <c r="AF437" i="2" s="1"/>
  <c r="AQ437" i="2" s="1"/>
  <c r="U438" i="2"/>
  <c r="AF438" i="2" s="1"/>
  <c r="AQ438" i="2" s="1"/>
  <c r="U439" i="2"/>
  <c r="AF439" i="2" s="1"/>
  <c r="AQ439" i="2" s="1"/>
  <c r="U440" i="2"/>
  <c r="AF440" i="2" s="1"/>
  <c r="AQ440" i="2" s="1"/>
  <c r="U441" i="2"/>
  <c r="AF441" i="2" s="1"/>
  <c r="AQ441" i="2" s="1"/>
  <c r="U442" i="2"/>
  <c r="AF442" i="2" s="1"/>
  <c r="AQ442" i="2" s="1"/>
  <c r="U443" i="2"/>
  <c r="AF443" i="2" s="1"/>
  <c r="AQ443" i="2" s="1"/>
  <c r="U444" i="2"/>
  <c r="AF444" i="2" s="1"/>
  <c r="AQ444" i="2" s="1"/>
  <c r="U445" i="2"/>
  <c r="AF445" i="2" s="1"/>
  <c r="AQ445" i="2" s="1"/>
  <c r="U446" i="2"/>
  <c r="AF446" i="2" s="1"/>
  <c r="AQ446" i="2" s="1"/>
  <c r="U447" i="2"/>
  <c r="AF447" i="2" s="1"/>
  <c r="AQ447" i="2" s="1"/>
  <c r="U448" i="2"/>
  <c r="AF448" i="2" s="1"/>
  <c r="AQ448" i="2" s="1"/>
  <c r="U449" i="2"/>
  <c r="AF449" i="2" s="1"/>
  <c r="AQ449" i="2" s="1"/>
  <c r="U450" i="2"/>
  <c r="AF450" i="2" s="1"/>
  <c r="AQ450" i="2" s="1"/>
  <c r="U451" i="2"/>
  <c r="AF451" i="2" s="1"/>
  <c r="AQ451" i="2" s="1"/>
  <c r="U452" i="2"/>
  <c r="AF452" i="2" s="1"/>
  <c r="AQ452" i="2" s="1"/>
  <c r="U453" i="2"/>
  <c r="AF453" i="2" s="1"/>
  <c r="AQ453" i="2" s="1"/>
  <c r="U454" i="2"/>
  <c r="AF454" i="2" s="1"/>
  <c r="AQ454" i="2" s="1"/>
  <c r="V53" i="2"/>
  <c r="V77" i="2"/>
  <c r="V79" i="2"/>
  <c r="V103" i="2"/>
  <c r="V153" i="2"/>
  <c r="V177" i="2"/>
  <c r="V179" i="2"/>
  <c r="V203" i="2"/>
  <c r="V253" i="2"/>
  <c r="V277" i="2"/>
  <c r="V279" i="2"/>
  <c r="V303" i="2"/>
  <c r="V353" i="2"/>
  <c r="V377" i="2"/>
  <c r="V379" i="2"/>
  <c r="V403" i="2"/>
  <c r="U5" i="2"/>
  <c r="AI6" i="5"/>
  <c r="AU6" i="5" s="1"/>
  <c r="AI7" i="5"/>
  <c r="AU7" i="5" s="1"/>
  <c r="AI8" i="5"/>
  <c r="AU8" i="5" s="1"/>
  <c r="AI9" i="5"/>
  <c r="AU9" i="5" s="1"/>
  <c r="AI10" i="5"/>
  <c r="AU10" i="5" s="1"/>
  <c r="AI11" i="5"/>
  <c r="AU11" i="5" s="1"/>
  <c r="AI12" i="5"/>
  <c r="AU12" i="5" s="1"/>
  <c r="AI13" i="5"/>
  <c r="AU13" i="5" s="1"/>
  <c r="AI14" i="5"/>
  <c r="AU14" i="5" s="1"/>
  <c r="AI15" i="5"/>
  <c r="AU15" i="5" s="1"/>
  <c r="AI16" i="5"/>
  <c r="AU16" i="5" s="1"/>
  <c r="AI17" i="5"/>
  <c r="AU17" i="5" s="1"/>
  <c r="AI18" i="5"/>
  <c r="AU18" i="5" s="1"/>
  <c r="AI19" i="5"/>
  <c r="AU19" i="5" s="1"/>
  <c r="AI20" i="5"/>
  <c r="AU20" i="5" s="1"/>
  <c r="AI21" i="5"/>
  <c r="AU21" i="5" s="1"/>
  <c r="AI22" i="5"/>
  <c r="AU22" i="5" s="1"/>
  <c r="AI23" i="5"/>
  <c r="AU23" i="5" s="1"/>
  <c r="AI24" i="5"/>
  <c r="AU24" i="5" s="1"/>
  <c r="AI25" i="5"/>
  <c r="AU25" i="5" s="1"/>
  <c r="AI26" i="5"/>
  <c r="AU26" i="5" s="1"/>
  <c r="AI27" i="5"/>
  <c r="AU27" i="5" s="1"/>
  <c r="AI28" i="5"/>
  <c r="AU28" i="5" s="1"/>
  <c r="AI29" i="5"/>
  <c r="AU29" i="5" s="1"/>
  <c r="AI30" i="5"/>
  <c r="AU30" i="5" s="1"/>
  <c r="AI31" i="5"/>
  <c r="AU31" i="5" s="1"/>
  <c r="AI32" i="5"/>
  <c r="AU32" i="5" s="1"/>
  <c r="AI33" i="5"/>
  <c r="AU33" i="5" s="1"/>
  <c r="AI34" i="5"/>
  <c r="AU34" i="5" s="1"/>
  <c r="AI35" i="5"/>
  <c r="AU35" i="5" s="1"/>
  <c r="AI36" i="5"/>
  <c r="AU36" i="5" s="1"/>
  <c r="AI37" i="5"/>
  <c r="AU37" i="5" s="1"/>
  <c r="AI38" i="5"/>
  <c r="AU38" i="5" s="1"/>
  <c r="AI39" i="5"/>
  <c r="AU39" i="5" s="1"/>
  <c r="AI40" i="5"/>
  <c r="AU40" i="5" s="1"/>
  <c r="AI41" i="5"/>
  <c r="AU41" i="5" s="1"/>
  <c r="AI42" i="5"/>
  <c r="AU42" i="5" s="1"/>
  <c r="AI43" i="5"/>
  <c r="AU43" i="5" s="1"/>
  <c r="AI44" i="5"/>
  <c r="AU44" i="5" s="1"/>
  <c r="AI45" i="5"/>
  <c r="AU45" i="5" s="1"/>
  <c r="AI46" i="5"/>
  <c r="AU46" i="5" s="1"/>
  <c r="AI47" i="5"/>
  <c r="AU47" i="5" s="1"/>
  <c r="AI48" i="5"/>
  <c r="AU48" i="5" s="1"/>
  <c r="AI49" i="5"/>
  <c r="AU49" i="5" s="1"/>
  <c r="AI50" i="5"/>
  <c r="AU50" i="5" s="1"/>
  <c r="AI51" i="5"/>
  <c r="AU51" i="5" s="1"/>
  <c r="AI56" i="5"/>
  <c r="AU56" i="5" s="1"/>
  <c r="AI57" i="5"/>
  <c r="AU57" i="5" s="1"/>
  <c r="AI58" i="5"/>
  <c r="AU58" i="5" s="1"/>
  <c r="AI59" i="5"/>
  <c r="AU59" i="5" s="1"/>
  <c r="AI60" i="5"/>
  <c r="AU60" i="5" s="1"/>
  <c r="AI61" i="5"/>
  <c r="AU61" i="5" s="1"/>
  <c r="AI62" i="5"/>
  <c r="AU62" i="5" s="1"/>
  <c r="AI63" i="5"/>
  <c r="AU63" i="5" s="1"/>
  <c r="AI64" i="5"/>
  <c r="AU64" i="5" s="1"/>
  <c r="AI65" i="5"/>
  <c r="AU65" i="5" s="1"/>
  <c r="AI66" i="5"/>
  <c r="AU66" i="5" s="1"/>
  <c r="AI67" i="5"/>
  <c r="AU67" i="5" s="1"/>
  <c r="AI68" i="5"/>
  <c r="AU68" i="5" s="1"/>
  <c r="AI69" i="5"/>
  <c r="AU69" i="5" s="1"/>
  <c r="AI70" i="5"/>
  <c r="AU70" i="5" s="1"/>
  <c r="AI71" i="5"/>
  <c r="AU71" i="5" s="1"/>
  <c r="AI72" i="5"/>
  <c r="AU72" i="5" s="1"/>
  <c r="AI73" i="5"/>
  <c r="AU73" i="5" s="1"/>
  <c r="AI74" i="5"/>
  <c r="AU74" i="5" s="1"/>
  <c r="AI75" i="5"/>
  <c r="AU75" i="5" s="1"/>
  <c r="AI76" i="5"/>
  <c r="AU76" i="5" s="1"/>
  <c r="AI80" i="5"/>
  <c r="AU80" i="5" s="1"/>
  <c r="AI81" i="5"/>
  <c r="AU81" i="5" s="1"/>
  <c r="AI82" i="5"/>
  <c r="AU82" i="5" s="1"/>
  <c r="AI83" i="5"/>
  <c r="AU83" i="5" s="1"/>
  <c r="AI84" i="5"/>
  <c r="AU84" i="5" s="1"/>
  <c r="AI85" i="5"/>
  <c r="AU85" i="5" s="1"/>
  <c r="AI86" i="5"/>
  <c r="AU86" i="5" s="1"/>
  <c r="AI87" i="5"/>
  <c r="AU87" i="5" s="1"/>
  <c r="AI88" i="5"/>
  <c r="AU88" i="5" s="1"/>
  <c r="AI89" i="5"/>
  <c r="AU89" i="5" s="1"/>
  <c r="AI90" i="5"/>
  <c r="AU90" i="5" s="1"/>
  <c r="AI91" i="5"/>
  <c r="AU91" i="5" s="1"/>
  <c r="AI92" i="5"/>
  <c r="AU92" i="5" s="1"/>
  <c r="AI93" i="5"/>
  <c r="AU93" i="5" s="1"/>
  <c r="AI94" i="5"/>
  <c r="AU94" i="5" s="1"/>
  <c r="AI95" i="5"/>
  <c r="AU95" i="5" s="1"/>
  <c r="AI96" i="5"/>
  <c r="AU96" i="5" s="1"/>
  <c r="AI97" i="5"/>
  <c r="AU97" i="5" s="1"/>
  <c r="AI98" i="5"/>
  <c r="AU98" i="5" s="1"/>
  <c r="AI99" i="5"/>
  <c r="AU99" i="5" s="1"/>
  <c r="AI100" i="5"/>
  <c r="AU100" i="5" s="1"/>
  <c r="AI101" i="5"/>
  <c r="AU101" i="5" s="1"/>
  <c r="AI105" i="5"/>
  <c r="AU105" i="5" s="1"/>
  <c r="AI106" i="5"/>
  <c r="AU106" i="5" s="1"/>
  <c r="AI107" i="5"/>
  <c r="AU107" i="5" s="1"/>
  <c r="AI108" i="5"/>
  <c r="AU108" i="5" s="1"/>
  <c r="AI109" i="5"/>
  <c r="AU109" i="5" s="1"/>
  <c r="AI110" i="5"/>
  <c r="AU110" i="5" s="1"/>
  <c r="AI111" i="5"/>
  <c r="AU111" i="5" s="1"/>
  <c r="AI112" i="5"/>
  <c r="AU112" i="5" s="1"/>
  <c r="AI113" i="5"/>
  <c r="AU113" i="5" s="1"/>
  <c r="AI114" i="5"/>
  <c r="AU114" i="5" s="1"/>
  <c r="AI115" i="5"/>
  <c r="AU115" i="5" s="1"/>
  <c r="AI116" i="5"/>
  <c r="AU116" i="5" s="1"/>
  <c r="AI117" i="5"/>
  <c r="AU117" i="5" s="1"/>
  <c r="AI118" i="5"/>
  <c r="AU118" i="5" s="1"/>
  <c r="AI119" i="5"/>
  <c r="AU119" i="5" s="1"/>
  <c r="AI120" i="5"/>
  <c r="AU120" i="5" s="1"/>
  <c r="AI121" i="5"/>
  <c r="AU121" i="5" s="1"/>
  <c r="AI122" i="5"/>
  <c r="AU122" i="5" s="1"/>
  <c r="AI123" i="5"/>
  <c r="AU123" i="5" s="1"/>
  <c r="AI124" i="5"/>
  <c r="AU124" i="5" s="1"/>
  <c r="AI125" i="5"/>
  <c r="AU125" i="5" s="1"/>
  <c r="AI126" i="5"/>
  <c r="AU126" i="5" s="1"/>
  <c r="AI127" i="5"/>
  <c r="AU127" i="5" s="1"/>
  <c r="AI128" i="5"/>
  <c r="AU128" i="5" s="1"/>
  <c r="AI129" i="5"/>
  <c r="AU129" i="5" s="1"/>
  <c r="AI130" i="5"/>
  <c r="AU130" i="5" s="1"/>
  <c r="AI131" i="5"/>
  <c r="AU131" i="5" s="1"/>
  <c r="AI132" i="5"/>
  <c r="AU132" i="5" s="1"/>
  <c r="AI133" i="5"/>
  <c r="AU133" i="5" s="1"/>
  <c r="AI134" i="5"/>
  <c r="AU134" i="5" s="1"/>
  <c r="AI135" i="5"/>
  <c r="AU135" i="5" s="1"/>
  <c r="AI136" i="5"/>
  <c r="AU136" i="5" s="1"/>
  <c r="AI137" i="5"/>
  <c r="AU137" i="5" s="1"/>
  <c r="AI138" i="5"/>
  <c r="AU138" i="5" s="1"/>
  <c r="AI139" i="5"/>
  <c r="AU139" i="5" s="1"/>
  <c r="AI140" i="5"/>
  <c r="AU140" i="5" s="1"/>
  <c r="AI141" i="5"/>
  <c r="AU141" i="5" s="1"/>
  <c r="AI142" i="5"/>
  <c r="AU142" i="5" s="1"/>
  <c r="AI143" i="5"/>
  <c r="AU143" i="5" s="1"/>
  <c r="AI144" i="5"/>
  <c r="AU144" i="5" s="1"/>
  <c r="AI145" i="5"/>
  <c r="AU145" i="5" s="1"/>
  <c r="AI146" i="5"/>
  <c r="AU146" i="5" s="1"/>
  <c r="AI147" i="5"/>
  <c r="AU147" i="5" s="1"/>
  <c r="AI148" i="5"/>
  <c r="AU148" i="5" s="1"/>
  <c r="AI149" i="5"/>
  <c r="AU149" i="5" s="1"/>
  <c r="AI150" i="5"/>
  <c r="AU150" i="5" s="1"/>
  <c r="AI151" i="5"/>
  <c r="AU151" i="5" s="1"/>
  <c r="AI155" i="5"/>
  <c r="AU155" i="5" s="1"/>
  <c r="AI156" i="5"/>
  <c r="AU156" i="5" s="1"/>
  <c r="AI157" i="5"/>
  <c r="AU157" i="5" s="1"/>
  <c r="AI158" i="5"/>
  <c r="AU158" i="5" s="1"/>
  <c r="AI159" i="5"/>
  <c r="AU159" i="5" s="1"/>
  <c r="AI160" i="5"/>
  <c r="AU160" i="5" s="1"/>
  <c r="AI161" i="5"/>
  <c r="AU161" i="5" s="1"/>
  <c r="AI162" i="5"/>
  <c r="AU162" i="5" s="1"/>
  <c r="AI163" i="5"/>
  <c r="AU163" i="5" s="1"/>
  <c r="AI164" i="5"/>
  <c r="AU164" i="5" s="1"/>
  <c r="AI165" i="5"/>
  <c r="AU165" i="5" s="1"/>
  <c r="AI166" i="5"/>
  <c r="AU166" i="5" s="1"/>
  <c r="AI167" i="5"/>
  <c r="AU167" i="5" s="1"/>
  <c r="AI168" i="5"/>
  <c r="AU168" i="5" s="1"/>
  <c r="AI169" i="5"/>
  <c r="AU169" i="5" s="1"/>
  <c r="AI170" i="5"/>
  <c r="AU170" i="5" s="1"/>
  <c r="AI171" i="5"/>
  <c r="AU171" i="5" s="1"/>
  <c r="AI172" i="5"/>
  <c r="AU172" i="5" s="1"/>
  <c r="AI173" i="5"/>
  <c r="AU173" i="5" s="1"/>
  <c r="AI174" i="5"/>
  <c r="AU174" i="5" s="1"/>
  <c r="AI175" i="5"/>
  <c r="AU175" i="5" s="1"/>
  <c r="AI176" i="5"/>
  <c r="AU176" i="5" s="1"/>
  <c r="AI180" i="5"/>
  <c r="AU180" i="5" s="1"/>
  <c r="AI181" i="5"/>
  <c r="AU181" i="5" s="1"/>
  <c r="AI182" i="5"/>
  <c r="AU182" i="5" s="1"/>
  <c r="AI183" i="5"/>
  <c r="AU183" i="5" s="1"/>
  <c r="AI184" i="5"/>
  <c r="AU184" i="5" s="1"/>
  <c r="AI185" i="5"/>
  <c r="AU185" i="5" s="1"/>
  <c r="AI186" i="5"/>
  <c r="AU186" i="5" s="1"/>
  <c r="AI187" i="5"/>
  <c r="AU187" i="5" s="1"/>
  <c r="AI188" i="5"/>
  <c r="AU188" i="5" s="1"/>
  <c r="AI189" i="5"/>
  <c r="AU189" i="5" s="1"/>
  <c r="AI190" i="5"/>
  <c r="AU190" i="5" s="1"/>
  <c r="AI191" i="5"/>
  <c r="AU191" i="5" s="1"/>
  <c r="AI192" i="5"/>
  <c r="AU192" i="5" s="1"/>
  <c r="AI193" i="5"/>
  <c r="AU193" i="5" s="1"/>
  <c r="AI194" i="5"/>
  <c r="AU194" i="5" s="1"/>
  <c r="AI195" i="5"/>
  <c r="AU195" i="5" s="1"/>
  <c r="AI196" i="5"/>
  <c r="AU196" i="5" s="1"/>
  <c r="AI197" i="5"/>
  <c r="AU197" i="5" s="1"/>
  <c r="AI198" i="5"/>
  <c r="AU198" i="5" s="1"/>
  <c r="AI199" i="5"/>
  <c r="AU199" i="5" s="1"/>
  <c r="AI200" i="5"/>
  <c r="AU200" i="5" s="1"/>
  <c r="AI201" i="5"/>
  <c r="AU201" i="5" s="1"/>
  <c r="AI205" i="5"/>
  <c r="AU205" i="5" s="1"/>
  <c r="AI206" i="5"/>
  <c r="AU206" i="5" s="1"/>
  <c r="AI207" i="5"/>
  <c r="AU207" i="5" s="1"/>
  <c r="AI208" i="5"/>
  <c r="AU208" i="5" s="1"/>
  <c r="AI209" i="5"/>
  <c r="AU209" i="5" s="1"/>
  <c r="AI210" i="5"/>
  <c r="AU210" i="5" s="1"/>
  <c r="AI211" i="5"/>
  <c r="AU211" i="5" s="1"/>
  <c r="AI212" i="5"/>
  <c r="AU212" i="5" s="1"/>
  <c r="AI213" i="5"/>
  <c r="AU213" i="5" s="1"/>
  <c r="AI214" i="5"/>
  <c r="AU214" i="5" s="1"/>
  <c r="AI215" i="5"/>
  <c r="AU215" i="5" s="1"/>
  <c r="AI216" i="5"/>
  <c r="AU216" i="5" s="1"/>
  <c r="AI217" i="5"/>
  <c r="AU217" i="5" s="1"/>
  <c r="AI218" i="5"/>
  <c r="AU218" i="5" s="1"/>
  <c r="AI219" i="5"/>
  <c r="AU219" i="5" s="1"/>
  <c r="AI220" i="5"/>
  <c r="AU220" i="5" s="1"/>
  <c r="AI221" i="5"/>
  <c r="AU221" i="5" s="1"/>
  <c r="AI222" i="5"/>
  <c r="AU222" i="5" s="1"/>
  <c r="AI223" i="5"/>
  <c r="AU223" i="5" s="1"/>
  <c r="AI224" i="5"/>
  <c r="AU224" i="5" s="1"/>
  <c r="AI225" i="5"/>
  <c r="AU225" i="5" s="1"/>
  <c r="AI226" i="5"/>
  <c r="AU226" i="5" s="1"/>
  <c r="AI227" i="5"/>
  <c r="AU227" i="5" s="1"/>
  <c r="AI228" i="5"/>
  <c r="AU228" i="5" s="1"/>
  <c r="AI229" i="5"/>
  <c r="AU229" i="5" s="1"/>
  <c r="AI5" i="5"/>
  <c r="AU5" i="5" s="1"/>
  <c r="K230" i="5"/>
  <c r="K231" i="5" s="1"/>
  <c r="L204" i="5"/>
  <c r="L203" i="5"/>
  <c r="L202" i="5"/>
  <c r="L179" i="5"/>
  <c r="L178" i="5"/>
  <c r="L177" i="5"/>
  <c r="L154" i="5"/>
  <c r="L153" i="5"/>
  <c r="L152" i="5"/>
  <c r="L103" i="5"/>
  <c r="L102" i="5"/>
  <c r="L79" i="5"/>
  <c r="L78" i="5"/>
  <c r="L77" i="5"/>
  <c r="L54" i="5"/>
  <c r="L53" i="5"/>
  <c r="L52" i="5"/>
  <c r="K252" i="2"/>
  <c r="K253" i="2"/>
  <c r="K254" i="2"/>
  <c r="K277" i="2"/>
  <c r="K278" i="2"/>
  <c r="K279" i="2"/>
  <c r="K302" i="2"/>
  <c r="K303" i="2"/>
  <c r="K304" i="2"/>
  <c r="K352" i="2"/>
  <c r="K353" i="2"/>
  <c r="K354" i="2"/>
  <c r="K377" i="2"/>
  <c r="K378" i="2"/>
  <c r="K379" i="2"/>
  <c r="K402" i="2"/>
  <c r="K403" i="2"/>
  <c r="K404" i="2"/>
  <c r="K77" i="2"/>
  <c r="K78" i="2"/>
  <c r="K79" i="2"/>
  <c r="K102" i="2"/>
  <c r="K103" i="2"/>
  <c r="K104" i="2"/>
  <c r="K204" i="2"/>
  <c r="K203" i="2"/>
  <c r="K202" i="2"/>
  <c r="K178" i="2"/>
  <c r="K177" i="2"/>
  <c r="K154" i="2"/>
  <c r="K153" i="2"/>
  <c r="K152" i="2"/>
  <c r="K54" i="2"/>
  <c r="K53" i="2"/>
  <c r="K52" i="2"/>
  <c r="AG79" i="5" l="1"/>
  <c r="AS79" i="5"/>
  <c r="AG104" i="5"/>
  <c r="AS104" i="5"/>
  <c r="M236" i="5"/>
  <c r="Y236" i="5" s="1"/>
  <c r="AK236" i="5" s="1"/>
  <c r="AW236" i="5" s="1"/>
  <c r="X204" i="5"/>
  <c r="Y204" i="5"/>
  <c r="AI203" i="5"/>
  <c r="AK203" i="5" s="1"/>
  <c r="Y203" i="5"/>
  <c r="X202" i="5"/>
  <c r="Y202" i="5"/>
  <c r="X179" i="5"/>
  <c r="Y179" i="5"/>
  <c r="X178" i="5"/>
  <c r="Y178" i="5"/>
  <c r="AI177" i="5"/>
  <c r="AK177" i="5" s="1"/>
  <c r="Y177" i="5"/>
  <c r="X154" i="5"/>
  <c r="Y154" i="5"/>
  <c r="X153" i="5"/>
  <c r="Y153" i="5"/>
  <c r="X152" i="5"/>
  <c r="Y152" i="5"/>
  <c r="X104" i="5"/>
  <c r="Y104" i="5"/>
  <c r="X103" i="5"/>
  <c r="Y103" i="5"/>
  <c r="X102" i="5"/>
  <c r="Y102" i="5"/>
  <c r="X79" i="5"/>
  <c r="Y79" i="5"/>
  <c r="X78" i="5"/>
  <c r="Y78" i="5"/>
  <c r="X77" i="5"/>
  <c r="Y77" i="5"/>
  <c r="AI55" i="5"/>
  <c r="AU55" i="5" s="1"/>
  <c r="X54" i="5"/>
  <c r="Y54" i="5"/>
  <c r="X53" i="5"/>
  <c r="Y53" i="5"/>
  <c r="X52" i="5"/>
  <c r="Y52" i="5"/>
  <c r="AI204" i="5"/>
  <c r="AK204" i="5" s="1"/>
  <c r="AI152" i="5"/>
  <c r="AK152" i="5" s="1"/>
  <c r="AI104" i="5"/>
  <c r="AI52" i="5"/>
  <c r="AU52" i="5" s="1"/>
  <c r="X203" i="5"/>
  <c r="X177" i="5"/>
  <c r="AF404" i="2"/>
  <c r="AH404" i="2" s="1"/>
  <c r="W404" i="2"/>
  <c r="AF403" i="2"/>
  <c r="AH403" i="2" s="1"/>
  <c r="W403" i="2"/>
  <c r="AF402" i="2"/>
  <c r="AH402" i="2" s="1"/>
  <c r="W402" i="2"/>
  <c r="AF379" i="2"/>
  <c r="AH379" i="2" s="1"/>
  <c r="W379" i="2"/>
  <c r="AF378" i="2"/>
  <c r="AH378" i="2" s="1"/>
  <c r="W378" i="2"/>
  <c r="AF377" i="2"/>
  <c r="AH377" i="2" s="1"/>
  <c r="W377" i="2"/>
  <c r="AF354" i="2"/>
  <c r="AH354" i="2" s="1"/>
  <c r="W354" i="2"/>
  <c r="AF353" i="2"/>
  <c r="AH353" i="2" s="1"/>
  <c r="W353" i="2"/>
  <c r="V352" i="2"/>
  <c r="W352" i="2"/>
  <c r="V304" i="2"/>
  <c r="W304" i="2"/>
  <c r="AF303" i="2"/>
  <c r="AH303" i="2" s="1"/>
  <c r="W303" i="2"/>
  <c r="AF279" i="2"/>
  <c r="AH279" i="2" s="1"/>
  <c r="W279" i="2"/>
  <c r="AF277" i="2"/>
  <c r="AH277" i="2" s="1"/>
  <c r="W277" i="2"/>
  <c r="AF253" i="2"/>
  <c r="AH253" i="2" s="1"/>
  <c r="W253" i="2"/>
  <c r="V252" i="2"/>
  <c r="W252" i="2"/>
  <c r="V204" i="2"/>
  <c r="W204" i="2"/>
  <c r="AF203" i="2"/>
  <c r="W203" i="2"/>
  <c r="AF179" i="2"/>
  <c r="W179" i="2"/>
  <c r="AF177" i="2"/>
  <c r="AH177" i="2" s="1"/>
  <c r="W177" i="2"/>
  <c r="AF153" i="2"/>
  <c r="AH153" i="2" s="1"/>
  <c r="W153" i="2"/>
  <c r="AF103" i="2"/>
  <c r="AH103" i="2" s="1"/>
  <c r="W103" i="2"/>
  <c r="AF79" i="2"/>
  <c r="AH79" i="2" s="1"/>
  <c r="W79" i="2"/>
  <c r="AF77" i="2"/>
  <c r="AH77" i="2" s="1"/>
  <c r="W77" i="2"/>
  <c r="AF53" i="2"/>
  <c r="AH53" i="2" s="1"/>
  <c r="W53" i="2"/>
  <c r="AQ179" i="2"/>
  <c r="AJ152" i="5"/>
  <c r="AG404" i="2"/>
  <c r="AQ404" i="2"/>
  <c r="AJ203" i="5"/>
  <c r="AJ177" i="5"/>
  <c r="AJ204" i="5"/>
  <c r="AU204" i="5"/>
  <c r="AU104" i="5"/>
  <c r="AG402" i="2"/>
  <c r="AQ402" i="2"/>
  <c r="AG378" i="2"/>
  <c r="AQ378" i="2"/>
  <c r="AG354" i="2"/>
  <c r="AQ354" i="2"/>
  <c r="V302" i="2"/>
  <c r="AF302" i="2"/>
  <c r="AH302" i="2" s="1"/>
  <c r="V278" i="2"/>
  <c r="AF278" i="2"/>
  <c r="AH278" i="2" s="1"/>
  <c r="V254" i="2"/>
  <c r="AF254" i="2"/>
  <c r="AH254" i="2" s="1"/>
  <c r="AF202" i="2"/>
  <c r="AH202" i="2" s="1"/>
  <c r="V202" i="2"/>
  <c r="AF178" i="2"/>
  <c r="AH178" i="2" s="1"/>
  <c r="V178" i="2"/>
  <c r="AF154" i="2"/>
  <c r="AH154" i="2" s="1"/>
  <c r="V154" i="2"/>
  <c r="V152" i="2"/>
  <c r="AF152" i="2"/>
  <c r="AH152" i="2" s="1"/>
  <c r="V104" i="2"/>
  <c r="AF104" i="2"/>
  <c r="AH104" i="2" s="1"/>
  <c r="V102" i="2"/>
  <c r="AF102" i="2"/>
  <c r="AH102" i="2" s="1"/>
  <c r="V78" i="2"/>
  <c r="AF78" i="2"/>
  <c r="AH78" i="2" s="1"/>
  <c r="V54" i="2"/>
  <c r="AF54" i="2"/>
  <c r="AH54" i="2" s="1"/>
  <c r="V52" i="2"/>
  <c r="AF52" i="2"/>
  <c r="AH52" i="2" s="1"/>
  <c r="AF352" i="2"/>
  <c r="AH352" i="2" s="1"/>
  <c r="AF304" i="2"/>
  <c r="AH304" i="2" s="1"/>
  <c r="AI202" i="5"/>
  <c r="AK202" i="5" s="1"/>
  <c r="AI178" i="5"/>
  <c r="AK178" i="5" s="1"/>
  <c r="AI154" i="5"/>
  <c r="AK154" i="5" s="1"/>
  <c r="AI102" i="5"/>
  <c r="AK102" i="5" s="1"/>
  <c r="AI78" i="5"/>
  <c r="AK78" i="5" s="1"/>
  <c r="AI54" i="5"/>
  <c r="AK54" i="5" s="1"/>
  <c r="V404" i="2"/>
  <c r="V402" i="2"/>
  <c r="V378" i="2"/>
  <c r="V354" i="2"/>
  <c r="AF252" i="2"/>
  <c r="AH252" i="2" s="1"/>
  <c r="AF204" i="2"/>
  <c r="AH204" i="2" s="1"/>
  <c r="AI179" i="5"/>
  <c r="AK179" i="5" s="1"/>
  <c r="AI153" i="5"/>
  <c r="AK153" i="5" s="1"/>
  <c r="AI103" i="5"/>
  <c r="AK103" i="5" s="1"/>
  <c r="AI79" i="5"/>
  <c r="AK79" i="5" s="1"/>
  <c r="AI77" i="5"/>
  <c r="AK77" i="5" s="1"/>
  <c r="AI53" i="5"/>
  <c r="AK53" i="5" s="1"/>
  <c r="AG403" i="2"/>
  <c r="AQ403" i="2"/>
  <c r="AG379" i="2"/>
  <c r="AQ379" i="2"/>
  <c r="AG377" i="2"/>
  <c r="AQ377" i="2"/>
  <c r="AG353" i="2"/>
  <c r="AQ353" i="2"/>
  <c r="AG303" i="2"/>
  <c r="AQ303" i="2"/>
  <c r="AG279" i="2"/>
  <c r="AQ279" i="2"/>
  <c r="AG277" i="2"/>
  <c r="AQ277" i="2"/>
  <c r="AG253" i="2"/>
  <c r="AQ253" i="2"/>
  <c r="AG177" i="2"/>
  <c r="AQ177" i="2"/>
  <c r="AG153" i="2"/>
  <c r="AQ153" i="2"/>
  <c r="AG103" i="2"/>
  <c r="AQ103" i="2"/>
  <c r="AQ79" i="2"/>
  <c r="AG79" i="2"/>
  <c r="AQ77" i="2"/>
  <c r="AG77" i="2"/>
  <c r="AQ53" i="2"/>
  <c r="AG53" i="2"/>
  <c r="AQ203" i="2"/>
  <c r="U455" i="2"/>
  <c r="AF5" i="2"/>
  <c r="W230" i="5"/>
  <c r="AU177" i="5" l="1"/>
  <c r="AW177" i="5" s="1"/>
  <c r="AU203" i="5"/>
  <c r="AU152" i="5"/>
  <c r="AW152" i="5" s="1"/>
  <c r="U460" i="2"/>
  <c r="AF460" i="2" s="1"/>
  <c r="AQ460" i="2" s="1"/>
  <c r="U461" i="2"/>
  <c r="AF461" i="2" s="1"/>
  <c r="AQ461" i="2" s="1"/>
  <c r="U462" i="2"/>
  <c r="AF462" i="2" s="1"/>
  <c r="AQ462" i="2" s="1"/>
  <c r="U463" i="2"/>
  <c r="AF463" i="2" s="1"/>
  <c r="AQ463" i="2" s="1"/>
  <c r="AI230" i="5"/>
  <c r="AV52" i="5"/>
  <c r="AW52" i="5"/>
  <c r="AV104" i="5"/>
  <c r="AW104" i="5"/>
  <c r="AV204" i="5"/>
  <c r="AW204" i="5"/>
  <c r="AV177" i="5"/>
  <c r="AV203" i="5"/>
  <c r="AW203" i="5"/>
  <c r="AV152" i="5"/>
  <c r="AJ52" i="5"/>
  <c r="AK52" i="5"/>
  <c r="AJ104" i="5"/>
  <c r="AK104" i="5"/>
  <c r="Y235" i="5"/>
  <c r="AK235" i="5" s="1"/>
  <c r="AW235" i="5" s="1"/>
  <c r="AR203" i="2"/>
  <c r="AS203" i="2"/>
  <c r="AR53" i="2"/>
  <c r="AS53" i="2"/>
  <c r="AR77" i="2"/>
  <c r="AS77" i="2"/>
  <c r="AR79" i="2"/>
  <c r="AS79" i="2"/>
  <c r="AR103" i="2"/>
  <c r="AS103" i="2"/>
  <c r="AR153" i="2"/>
  <c r="AS153" i="2"/>
  <c r="AR177" i="2"/>
  <c r="AS177" i="2"/>
  <c r="AR253" i="2"/>
  <c r="AS253" i="2"/>
  <c r="AR277" i="2"/>
  <c r="AS277" i="2"/>
  <c r="AR279" i="2"/>
  <c r="AS279" i="2"/>
  <c r="AR303" i="2"/>
  <c r="AS303" i="2"/>
  <c r="AR353" i="2"/>
  <c r="AS353" i="2"/>
  <c r="AR377" i="2"/>
  <c r="AS377" i="2"/>
  <c r="AR379" i="2"/>
  <c r="AS379" i="2"/>
  <c r="AR403" i="2"/>
  <c r="AS403" i="2"/>
  <c r="AR354" i="2"/>
  <c r="AS354" i="2"/>
  <c r="AR378" i="2"/>
  <c r="AS378" i="2"/>
  <c r="AR402" i="2"/>
  <c r="AS402" i="2"/>
  <c r="AR404" i="2"/>
  <c r="AS404" i="2"/>
  <c r="AR179" i="2"/>
  <c r="AS179" i="2"/>
  <c r="AG179" i="2"/>
  <c r="AH179" i="2"/>
  <c r="AG203" i="2"/>
  <c r="AH203" i="2"/>
  <c r="AF455" i="2"/>
  <c r="AQ455" i="2" s="1"/>
  <c r="AQ5" i="2"/>
  <c r="AJ77" i="5"/>
  <c r="AU77" i="5"/>
  <c r="AJ103" i="5"/>
  <c r="AU103" i="5"/>
  <c r="AU179" i="5"/>
  <c r="AJ179" i="5"/>
  <c r="AG252" i="2"/>
  <c r="AQ252" i="2"/>
  <c r="AJ78" i="5"/>
  <c r="AU78" i="5"/>
  <c r="AJ154" i="5"/>
  <c r="AU154" i="5"/>
  <c r="AJ202" i="5"/>
  <c r="AU202" i="5"/>
  <c r="AG352" i="2"/>
  <c r="AQ352" i="2"/>
  <c r="AG154" i="2"/>
  <c r="AQ154" i="2"/>
  <c r="AG178" i="2"/>
  <c r="AQ178" i="2"/>
  <c r="AG202" i="2"/>
  <c r="AQ202" i="2"/>
  <c r="AJ53" i="5"/>
  <c r="AU53" i="5"/>
  <c r="AJ79" i="5"/>
  <c r="AU79" i="5"/>
  <c r="AU153" i="5"/>
  <c r="AJ153" i="5"/>
  <c r="AG204" i="2"/>
  <c r="AQ204" i="2"/>
  <c r="AU54" i="5"/>
  <c r="AJ54" i="5"/>
  <c r="AJ102" i="5"/>
  <c r="AU102" i="5"/>
  <c r="AJ178" i="5"/>
  <c r="AU178" i="5"/>
  <c r="AG304" i="2"/>
  <c r="AQ304" i="2"/>
  <c r="AG52" i="2"/>
  <c r="AQ52" i="2"/>
  <c r="AG54" i="2"/>
  <c r="AQ54" i="2"/>
  <c r="AG78" i="2"/>
  <c r="AQ78" i="2"/>
  <c r="AG102" i="2"/>
  <c r="AQ102" i="2"/>
  <c r="AG104" i="2"/>
  <c r="AQ104" i="2"/>
  <c r="AG152" i="2"/>
  <c r="AQ152" i="2"/>
  <c r="AG254" i="2"/>
  <c r="AQ254" i="2"/>
  <c r="AG278" i="2"/>
  <c r="AQ278" i="2"/>
  <c r="AG302" i="2"/>
  <c r="AQ302" i="2"/>
  <c r="B454" i="2"/>
  <c r="B453" i="2"/>
  <c r="B452" i="2"/>
  <c r="B451" i="2"/>
  <c r="B450" i="2"/>
  <c r="B449" i="2"/>
  <c r="B448" i="2"/>
  <c r="B447" i="2"/>
  <c r="L447" i="2" s="1"/>
  <c r="B446" i="2"/>
  <c r="B445" i="2"/>
  <c r="B444" i="2"/>
  <c r="B443" i="2"/>
  <c r="B442" i="2"/>
  <c r="B441" i="2"/>
  <c r="B440" i="2"/>
  <c r="B439" i="2"/>
  <c r="B438" i="2"/>
  <c r="B437" i="2"/>
  <c r="B436" i="2"/>
  <c r="B435" i="2"/>
  <c r="B434" i="2"/>
  <c r="B433" i="2"/>
  <c r="B432" i="2"/>
  <c r="B431" i="2"/>
  <c r="B430" i="2"/>
  <c r="C429" i="2"/>
  <c r="E429" i="2" s="1"/>
  <c r="C428" i="2"/>
  <c r="E428" i="2" s="1"/>
  <c r="C427" i="2"/>
  <c r="E427" i="2" s="1"/>
  <c r="C426" i="2"/>
  <c r="E426" i="2" s="1"/>
  <c r="C425" i="2"/>
  <c r="E425" i="2" s="1"/>
  <c r="C424" i="2"/>
  <c r="E424" i="2" s="1"/>
  <c r="C423" i="2"/>
  <c r="E423" i="2" s="1"/>
  <c r="C422" i="2"/>
  <c r="E422" i="2" s="1"/>
  <c r="C421" i="2"/>
  <c r="E421" i="2" s="1"/>
  <c r="C420" i="2"/>
  <c r="E420" i="2" s="1"/>
  <c r="C419" i="2"/>
  <c r="E419" i="2" s="1"/>
  <c r="C418" i="2"/>
  <c r="E418" i="2" s="1"/>
  <c r="C417" i="2"/>
  <c r="E417" i="2" s="1"/>
  <c r="C416" i="2"/>
  <c r="E416" i="2" s="1"/>
  <c r="C415" i="2"/>
  <c r="E415" i="2" s="1"/>
  <c r="C414" i="2"/>
  <c r="E414" i="2"/>
  <c r="C413" i="2"/>
  <c r="E413" i="2" s="1"/>
  <c r="C412" i="2"/>
  <c r="E412" i="2" s="1"/>
  <c r="C411" i="2"/>
  <c r="E411" i="2" s="1"/>
  <c r="C410" i="2"/>
  <c r="E410" i="2" s="1"/>
  <c r="C409" i="2"/>
  <c r="E409" i="2" s="1"/>
  <c r="C408" i="2"/>
  <c r="E408" i="2" s="1"/>
  <c r="C407" i="2"/>
  <c r="E407" i="2" s="1"/>
  <c r="C406" i="2"/>
  <c r="E406" i="2" s="1"/>
  <c r="G405" i="2"/>
  <c r="C405" i="2"/>
  <c r="E405" i="2" s="1"/>
  <c r="B401" i="2"/>
  <c r="B400" i="2"/>
  <c r="B399" i="2"/>
  <c r="B398" i="2"/>
  <c r="B397" i="2"/>
  <c r="B396" i="2"/>
  <c r="B395" i="2"/>
  <c r="B394" i="2"/>
  <c r="B393" i="2"/>
  <c r="B392" i="2"/>
  <c r="B391" i="2"/>
  <c r="B390" i="2"/>
  <c r="B389" i="2"/>
  <c r="B388" i="2"/>
  <c r="B387" i="2"/>
  <c r="B386" i="2"/>
  <c r="B385" i="2"/>
  <c r="B384" i="2"/>
  <c r="B383" i="2"/>
  <c r="B382" i="2"/>
  <c r="B381" i="2"/>
  <c r="B380" i="2"/>
  <c r="B376" i="2"/>
  <c r="B375" i="2"/>
  <c r="B374" i="2"/>
  <c r="B373" i="2"/>
  <c r="B372" i="2"/>
  <c r="B371" i="2"/>
  <c r="B370" i="2"/>
  <c r="B369" i="2"/>
  <c r="B368" i="2"/>
  <c r="B367" i="2"/>
  <c r="B366" i="2"/>
  <c r="B365" i="2"/>
  <c r="B364" i="2"/>
  <c r="B363" i="2"/>
  <c r="B362" i="2"/>
  <c r="B361" i="2"/>
  <c r="B360" i="2"/>
  <c r="B359" i="2"/>
  <c r="B358" i="2"/>
  <c r="B357" i="2"/>
  <c r="B356" i="2"/>
  <c r="B355"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C301" i="2"/>
  <c r="E301" i="2" s="1"/>
  <c r="C300" i="2"/>
  <c r="E300" i="2" s="1"/>
  <c r="C299" i="2"/>
  <c r="E299" i="2" s="1"/>
  <c r="C298" i="2"/>
  <c r="E298" i="2" s="1"/>
  <c r="C297" i="2"/>
  <c r="E297" i="2"/>
  <c r="C296" i="2"/>
  <c r="E296" i="2" s="1"/>
  <c r="C295" i="2"/>
  <c r="E295" i="2" s="1"/>
  <c r="C294" i="2"/>
  <c r="E294" i="2" s="1"/>
  <c r="C293" i="2"/>
  <c r="E293" i="2" s="1"/>
  <c r="C292" i="2"/>
  <c r="E292" i="2" s="1"/>
  <c r="C291" i="2"/>
  <c r="E291" i="2" s="1"/>
  <c r="C290" i="2"/>
  <c r="E290" i="2" s="1"/>
  <c r="C289" i="2"/>
  <c r="E289" i="2" s="1"/>
  <c r="C288" i="2"/>
  <c r="E288" i="2" s="1"/>
  <c r="C287" i="2"/>
  <c r="E287" i="2" s="1"/>
  <c r="C286" i="2"/>
  <c r="E286" i="2" s="1"/>
  <c r="C285" i="2"/>
  <c r="E285" i="2" s="1"/>
  <c r="C284" i="2"/>
  <c r="E284" i="2" s="1"/>
  <c r="C283" i="2"/>
  <c r="E283" i="2" s="1"/>
  <c r="C282" i="2"/>
  <c r="E282" i="2" s="1"/>
  <c r="C281" i="2"/>
  <c r="E281" i="2"/>
  <c r="G280" i="2"/>
  <c r="C280" i="2"/>
  <c r="E280" i="2" s="1"/>
  <c r="C276" i="2"/>
  <c r="E276" i="2" s="1"/>
  <c r="C275" i="2"/>
  <c r="E275" i="2" s="1"/>
  <c r="C274" i="2"/>
  <c r="E274" i="2" s="1"/>
  <c r="C273" i="2"/>
  <c r="E273" i="2" s="1"/>
  <c r="C272" i="2"/>
  <c r="E272" i="2" s="1"/>
  <c r="C271" i="2"/>
  <c r="E271" i="2" s="1"/>
  <c r="C270" i="2"/>
  <c r="E270" i="2" s="1"/>
  <c r="C269" i="2"/>
  <c r="E269" i="2" s="1"/>
  <c r="C268" i="2"/>
  <c r="E268" i="2" s="1"/>
  <c r="C267" i="2"/>
  <c r="E267" i="2" s="1"/>
  <c r="C266" i="2"/>
  <c r="E266" i="2" s="1"/>
  <c r="C265" i="2"/>
  <c r="E265" i="2" s="1"/>
  <c r="C264" i="2"/>
  <c r="E264" i="2" s="1"/>
  <c r="C263" i="2"/>
  <c r="E263" i="2"/>
  <c r="C262" i="2"/>
  <c r="E262" i="2" s="1"/>
  <c r="C261" i="2"/>
  <c r="E261" i="2" s="1"/>
  <c r="C260" i="2"/>
  <c r="E260" i="2" s="1"/>
  <c r="C259" i="2"/>
  <c r="E259" i="2" s="1"/>
  <c r="C258" i="2"/>
  <c r="E258" i="2" s="1"/>
  <c r="C257" i="2"/>
  <c r="E257" i="2" s="1"/>
  <c r="C256" i="2"/>
  <c r="E256" i="2" s="1"/>
  <c r="G255" i="2"/>
  <c r="C255" i="2"/>
  <c r="E255" i="2" s="1"/>
  <c r="G254" i="2"/>
  <c r="G253" i="2"/>
  <c r="G252" i="2"/>
  <c r="C251" i="2"/>
  <c r="E251" i="2" s="1"/>
  <c r="C250" i="2"/>
  <c r="E250" i="2" s="1"/>
  <c r="C249" i="2"/>
  <c r="E249" i="2" s="1"/>
  <c r="C248" i="2"/>
  <c r="E248" i="2" s="1"/>
  <c r="C247" i="2"/>
  <c r="E247" i="2" s="1"/>
  <c r="C246" i="2"/>
  <c r="E246" i="2" s="1"/>
  <c r="C245" i="2"/>
  <c r="E245" i="2" s="1"/>
  <c r="C244" i="2"/>
  <c r="E244" i="2" s="1"/>
  <c r="C243" i="2"/>
  <c r="E243" i="2" s="1"/>
  <c r="C242" i="2"/>
  <c r="E242" i="2"/>
  <c r="C241" i="2"/>
  <c r="E241" i="2" s="1"/>
  <c r="C240" i="2"/>
  <c r="E240" i="2" s="1"/>
  <c r="C239" i="2"/>
  <c r="E239" i="2" s="1"/>
  <c r="C238" i="2"/>
  <c r="E238" i="2" s="1"/>
  <c r="C237" i="2"/>
  <c r="E237" i="2" s="1"/>
  <c r="C236" i="2"/>
  <c r="E236" i="2" s="1"/>
  <c r="C235" i="2"/>
  <c r="E235" i="2" s="1"/>
  <c r="C234" i="2"/>
  <c r="E234" i="2" s="1"/>
  <c r="C233" i="2"/>
  <c r="E233" i="2" s="1"/>
  <c r="C232" i="2"/>
  <c r="E232" i="2" s="1"/>
  <c r="C231" i="2"/>
  <c r="E231" i="2" s="1"/>
  <c r="G230" i="2"/>
  <c r="C230" i="2"/>
  <c r="E230" i="2" s="1"/>
  <c r="C229" i="2"/>
  <c r="E229" i="2" s="1"/>
  <c r="C228" i="2"/>
  <c r="E228" i="2" s="1"/>
  <c r="C227" i="2"/>
  <c r="E227" i="2" s="1"/>
  <c r="C226" i="2"/>
  <c r="E226" i="2" s="1"/>
  <c r="C225" i="2"/>
  <c r="E225" i="2"/>
  <c r="C224" i="2"/>
  <c r="E224" i="2" s="1"/>
  <c r="C223" i="2"/>
  <c r="E223" i="2" s="1"/>
  <c r="C222" i="2"/>
  <c r="E222" i="2" s="1"/>
  <c r="C221" i="2"/>
  <c r="E221" i="2" s="1"/>
  <c r="C220" i="2"/>
  <c r="E220" i="2" s="1"/>
  <c r="C219" i="2"/>
  <c r="E219" i="2" s="1"/>
  <c r="C218" i="2"/>
  <c r="E218" i="2" s="1"/>
  <c r="C217" i="2"/>
  <c r="E217" i="2" s="1"/>
  <c r="C216" i="2"/>
  <c r="E216" i="2" s="1"/>
  <c r="C215" i="2"/>
  <c r="E215" i="2" s="1"/>
  <c r="C214" i="2"/>
  <c r="E214" i="2" s="1"/>
  <c r="C213" i="2"/>
  <c r="E213" i="2" s="1"/>
  <c r="C212" i="2"/>
  <c r="E212" i="2" s="1"/>
  <c r="C211" i="2"/>
  <c r="E211" i="2" s="1"/>
  <c r="C210" i="2"/>
  <c r="E210" i="2" s="1"/>
  <c r="C209" i="2"/>
  <c r="E209" i="2"/>
  <c r="C208" i="2"/>
  <c r="E208" i="2" s="1"/>
  <c r="C207" i="2"/>
  <c r="E207" i="2" s="1"/>
  <c r="C206" i="2"/>
  <c r="E206" i="2" s="1"/>
  <c r="G205" i="2"/>
  <c r="C205" i="2"/>
  <c r="E205" i="2" s="1"/>
  <c r="B201" i="2"/>
  <c r="B200" i="2"/>
  <c r="B199" i="2"/>
  <c r="B198" i="2"/>
  <c r="B197" i="2"/>
  <c r="B196" i="2"/>
  <c r="B195" i="2"/>
  <c r="B194" i="2"/>
  <c r="B193" i="2"/>
  <c r="B192" i="2"/>
  <c r="B191" i="2"/>
  <c r="B190" i="2"/>
  <c r="B189" i="2"/>
  <c r="B188" i="2"/>
  <c r="B187" i="2"/>
  <c r="B186" i="2"/>
  <c r="B185" i="2"/>
  <c r="B184" i="2"/>
  <c r="B183" i="2"/>
  <c r="B182" i="2"/>
  <c r="B181" i="2"/>
  <c r="B180" i="2"/>
  <c r="G179" i="2"/>
  <c r="H179" i="2" s="1"/>
  <c r="K179" i="2" s="1"/>
  <c r="G178" i="2"/>
  <c r="G177" i="2"/>
  <c r="B176" i="2"/>
  <c r="B175" i="2"/>
  <c r="B174" i="2"/>
  <c r="B173" i="2"/>
  <c r="B172" i="2"/>
  <c r="B171" i="2"/>
  <c r="B170" i="2"/>
  <c r="B169" i="2"/>
  <c r="B168" i="2"/>
  <c r="B167" i="2"/>
  <c r="B166" i="2"/>
  <c r="B165" i="2"/>
  <c r="B164" i="2"/>
  <c r="B163" i="2"/>
  <c r="B162" i="2"/>
  <c r="B161" i="2"/>
  <c r="B160" i="2"/>
  <c r="B159" i="2"/>
  <c r="B158" i="2"/>
  <c r="B157" i="2"/>
  <c r="B156" i="2"/>
  <c r="B155" i="2"/>
  <c r="G154" i="2"/>
  <c r="G153" i="2"/>
  <c r="G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G104" i="2"/>
  <c r="G103" i="2"/>
  <c r="G102" i="2"/>
  <c r="C101" i="2"/>
  <c r="E101" i="2" s="1"/>
  <c r="C100" i="2"/>
  <c r="E100" i="2" s="1"/>
  <c r="C99" i="2"/>
  <c r="E99" i="2" s="1"/>
  <c r="C98" i="2"/>
  <c r="E98" i="2" s="1"/>
  <c r="C97" i="2"/>
  <c r="E97" i="2" s="1"/>
  <c r="C96" i="2"/>
  <c r="E96" i="2" s="1"/>
  <c r="C95" i="2"/>
  <c r="E95" i="2" s="1"/>
  <c r="C94" i="2"/>
  <c r="E94" i="2" s="1"/>
  <c r="C93" i="2"/>
  <c r="E93" i="2" s="1"/>
  <c r="C92" i="2"/>
  <c r="E92" i="2" s="1"/>
  <c r="C91" i="2"/>
  <c r="E91" i="2" s="1"/>
  <c r="C90" i="2"/>
  <c r="E90" i="2" s="1"/>
  <c r="C89" i="2"/>
  <c r="E89" i="2"/>
  <c r="C88" i="2"/>
  <c r="E88" i="2" s="1"/>
  <c r="C87" i="2"/>
  <c r="E87" i="2" s="1"/>
  <c r="C86" i="2"/>
  <c r="E86" i="2" s="1"/>
  <c r="C85" i="2"/>
  <c r="E85" i="2" s="1"/>
  <c r="C84" i="2"/>
  <c r="E84" i="2" s="1"/>
  <c r="C83" i="2"/>
  <c r="E83" i="2" s="1"/>
  <c r="C82" i="2"/>
  <c r="E82" i="2" s="1"/>
  <c r="C81" i="2"/>
  <c r="E81" i="2" s="1"/>
  <c r="G80" i="2"/>
  <c r="C80" i="2"/>
  <c r="E80" i="2" s="1"/>
  <c r="C76" i="2"/>
  <c r="E76" i="2" s="1"/>
  <c r="C75" i="2"/>
  <c r="E75" i="2" s="1"/>
  <c r="C74" i="2"/>
  <c r="E74" i="2" s="1"/>
  <c r="C73" i="2"/>
  <c r="E73" i="2" s="1"/>
  <c r="C72" i="2"/>
  <c r="E72" i="2" s="1"/>
  <c r="C71" i="2"/>
  <c r="E71" i="2"/>
  <c r="C70" i="2"/>
  <c r="E70" i="2" s="1"/>
  <c r="C69" i="2"/>
  <c r="E69" i="2" s="1"/>
  <c r="C68" i="2"/>
  <c r="E68" i="2" s="1"/>
  <c r="C67" i="2"/>
  <c r="E67" i="2" s="1"/>
  <c r="C66" i="2"/>
  <c r="E66" i="2" s="1"/>
  <c r="C65" i="2"/>
  <c r="E65" i="2" s="1"/>
  <c r="C64" i="2"/>
  <c r="E64" i="2" s="1"/>
  <c r="C63" i="2"/>
  <c r="E63" i="2" s="1"/>
  <c r="C62" i="2"/>
  <c r="E62" i="2" s="1"/>
  <c r="C61" i="2"/>
  <c r="E61" i="2" s="1"/>
  <c r="C60" i="2"/>
  <c r="E60" i="2" s="1"/>
  <c r="C59" i="2"/>
  <c r="E59" i="2" s="1"/>
  <c r="C58" i="2"/>
  <c r="E58" i="2" s="1"/>
  <c r="C57" i="2"/>
  <c r="E57" i="2" s="1"/>
  <c r="C56" i="2"/>
  <c r="E56" i="2" s="1"/>
  <c r="G55" i="2"/>
  <c r="C55" i="2"/>
  <c r="E55" i="2" s="1"/>
  <c r="C51" i="2"/>
  <c r="E51" i="2"/>
  <c r="C50" i="2"/>
  <c r="E50" i="2" s="1"/>
  <c r="C49" i="2"/>
  <c r="E49" i="2" s="1"/>
  <c r="C48" i="2"/>
  <c r="E48" i="2" s="1"/>
  <c r="C47" i="2"/>
  <c r="E47" i="2" s="1"/>
  <c r="C46" i="2"/>
  <c r="E46" i="2" s="1"/>
  <c r="C45" i="2"/>
  <c r="E45" i="2" s="1"/>
  <c r="C44" i="2"/>
  <c r="E44" i="2" s="1"/>
  <c r="C43" i="2"/>
  <c r="E43" i="2" s="1"/>
  <c r="C42" i="2"/>
  <c r="E42" i="2" s="1"/>
  <c r="C41" i="2"/>
  <c r="E41" i="2" s="1"/>
  <c r="C40" i="2"/>
  <c r="E40" i="2" s="1"/>
  <c r="C39" i="2"/>
  <c r="E39" i="2" s="1"/>
  <c r="C38" i="2"/>
  <c r="E38" i="2" s="1"/>
  <c r="C37" i="2"/>
  <c r="E37" i="2" s="1"/>
  <c r="C36" i="2"/>
  <c r="E36" i="2" s="1"/>
  <c r="C35" i="2"/>
  <c r="E35" i="2"/>
  <c r="C34" i="2"/>
  <c r="E34" i="2" s="1"/>
  <c r="C33" i="2"/>
  <c r="E33" i="2" s="1"/>
  <c r="C32" i="2"/>
  <c r="E32" i="2" s="1"/>
  <c r="C31" i="2"/>
  <c r="E31" i="2" s="1"/>
  <c r="G30" i="2"/>
  <c r="C30" i="2"/>
  <c r="E30" i="2" s="1"/>
  <c r="C29" i="2"/>
  <c r="E29" i="2" s="1"/>
  <c r="C28" i="2"/>
  <c r="E28" i="2" s="1"/>
  <c r="C27" i="2"/>
  <c r="E27" i="2" s="1"/>
  <c r="C26" i="2"/>
  <c r="E26" i="2" s="1"/>
  <c r="C25" i="2"/>
  <c r="E25" i="2" s="1"/>
  <c r="C24" i="2"/>
  <c r="E24" i="2" s="1"/>
  <c r="C23" i="2"/>
  <c r="E23" i="2" s="1"/>
  <c r="C22" i="2"/>
  <c r="E22" i="2" s="1"/>
  <c r="C21" i="2"/>
  <c r="E21" i="2" s="1"/>
  <c r="C20" i="2"/>
  <c r="E20" i="2"/>
  <c r="C19" i="2"/>
  <c r="E19" i="2" s="1"/>
  <c r="C18" i="2"/>
  <c r="E18" i="2" s="1"/>
  <c r="C17" i="2"/>
  <c r="E17" i="2" s="1"/>
  <c r="C16" i="2"/>
  <c r="E16" i="2" s="1"/>
  <c r="C15" i="2"/>
  <c r="E15" i="2" s="1"/>
  <c r="C14" i="2"/>
  <c r="E14" i="2" s="1"/>
  <c r="C13" i="2"/>
  <c r="E13" i="2" s="1"/>
  <c r="C12" i="2"/>
  <c r="E12" i="2" s="1"/>
  <c r="C11" i="2"/>
  <c r="E11" i="2" s="1"/>
  <c r="C10" i="2"/>
  <c r="E10" i="2" s="1"/>
  <c r="C9" i="2"/>
  <c r="E9" i="2" s="1"/>
  <c r="C8" i="2"/>
  <c r="E8" i="2" s="1"/>
  <c r="C7" i="2"/>
  <c r="E7" i="2" s="1"/>
  <c r="C6" i="2"/>
  <c r="E6" i="2" s="1"/>
  <c r="G5" i="2"/>
  <c r="C5" i="2"/>
  <c r="E5" i="2" s="1"/>
  <c r="H205" i="5"/>
  <c r="H180" i="5"/>
  <c r="H155" i="5"/>
  <c r="H130" i="5"/>
  <c r="H105" i="5"/>
  <c r="H80" i="5"/>
  <c r="H55" i="5"/>
  <c r="H30" i="5"/>
  <c r="H5" i="5"/>
  <c r="H31" i="5"/>
  <c r="H32" i="5"/>
  <c r="H56" i="5"/>
  <c r="H81" i="5"/>
  <c r="H82" i="5"/>
  <c r="H6" i="5"/>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D67" i="7" s="1"/>
  <c r="D68" i="7" s="1"/>
  <c r="D69" i="7" s="1"/>
  <c r="D70" i="7" s="1"/>
  <c r="D71" i="7" s="1"/>
  <c r="D72" i="7" s="1"/>
  <c r="D73" i="7" s="1"/>
  <c r="D74" i="7" s="1"/>
  <c r="D75" i="7" s="1"/>
  <c r="D76" i="7" s="1"/>
  <c r="D77" i="7" s="1"/>
  <c r="D78" i="7" s="1"/>
  <c r="D79" i="7" s="1"/>
  <c r="D80" i="7" s="1"/>
  <c r="D81" i="7" s="1"/>
  <c r="D82" i="7" s="1"/>
  <c r="D83" i="7" s="1"/>
  <c r="D84" i="7" s="1"/>
  <c r="D85" i="7" s="1"/>
  <c r="D86" i="7" s="1"/>
  <c r="D87" i="7" s="1"/>
  <c r="D88" i="7" s="1"/>
  <c r="D89" i="7" s="1"/>
  <c r="D90" i="7" s="1"/>
  <c r="D91" i="7" s="1"/>
  <c r="D92" i="7" s="1"/>
  <c r="D93" i="7" s="1"/>
  <c r="D94" i="7" s="1"/>
  <c r="D95" i="7" s="1"/>
  <c r="D96" i="7" s="1"/>
  <c r="D98" i="7" s="1"/>
  <c r="D99" i="7" s="1"/>
  <c r="D100" i="7" s="1"/>
  <c r="D101" i="7" s="1"/>
  <c r="D102" i="7" s="1"/>
  <c r="D103" i="7" s="1"/>
  <c r="D104" i="7" s="1"/>
  <c r="D105" i="7" s="1"/>
  <c r="D106" i="7" s="1"/>
  <c r="D107" i="7" s="1"/>
  <c r="D108" i="7" s="1"/>
  <c r="C14" i="7"/>
  <c r="C13" i="7"/>
  <c r="C12" i="7"/>
  <c r="C11" i="7"/>
  <c r="C10" i="7"/>
  <c r="C9" i="7"/>
  <c r="C8" i="7"/>
  <c r="C7" i="7"/>
  <c r="C6" i="7"/>
  <c r="C5" i="7"/>
  <c r="C4" i="7"/>
  <c r="C3" i="7"/>
  <c r="C2" i="7"/>
  <c r="D2" i="7" s="1"/>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C44" i="5"/>
  <c r="D44" i="5"/>
  <c r="C45" i="5"/>
  <c r="D45" i="5"/>
  <c r="C46" i="5"/>
  <c r="D46" i="5"/>
  <c r="C47" i="5"/>
  <c r="D47" i="5"/>
  <c r="C48" i="5"/>
  <c r="D48" i="5"/>
  <c r="C49" i="5"/>
  <c r="D49" i="5"/>
  <c r="C50" i="5"/>
  <c r="D50" i="5"/>
  <c r="C51" i="5"/>
  <c r="D51" i="5"/>
  <c r="C55" i="5"/>
  <c r="D55" i="5"/>
  <c r="C56" i="5"/>
  <c r="D56" i="5"/>
  <c r="C57" i="5"/>
  <c r="D57" i="5"/>
  <c r="C58" i="5"/>
  <c r="D58" i="5"/>
  <c r="C59" i="5"/>
  <c r="D59" i="5"/>
  <c r="C60" i="5"/>
  <c r="D60" i="5"/>
  <c r="C61" i="5"/>
  <c r="D61" i="5"/>
  <c r="C62" i="5"/>
  <c r="D62" i="5"/>
  <c r="C63" i="5"/>
  <c r="D63" i="5"/>
  <c r="C64" i="5"/>
  <c r="D64" i="5"/>
  <c r="C65" i="5"/>
  <c r="D65" i="5"/>
  <c r="C66" i="5"/>
  <c r="D66" i="5"/>
  <c r="C67" i="5"/>
  <c r="D67" i="5"/>
  <c r="C68" i="5"/>
  <c r="D68" i="5"/>
  <c r="C69" i="5"/>
  <c r="D69" i="5"/>
  <c r="C70" i="5"/>
  <c r="D70" i="5"/>
  <c r="C71" i="5"/>
  <c r="D71" i="5"/>
  <c r="C72" i="5"/>
  <c r="D72" i="5"/>
  <c r="C73" i="5"/>
  <c r="D73" i="5"/>
  <c r="C74" i="5"/>
  <c r="D74" i="5"/>
  <c r="C75" i="5"/>
  <c r="D75" i="5"/>
  <c r="C76" i="5"/>
  <c r="D76" i="5"/>
  <c r="C80" i="5"/>
  <c r="D80" i="5"/>
  <c r="C81" i="5"/>
  <c r="D81" i="5"/>
  <c r="C82" i="5"/>
  <c r="D82" i="5"/>
  <c r="C83" i="5"/>
  <c r="D83" i="5"/>
  <c r="C84" i="5"/>
  <c r="D84" i="5"/>
  <c r="C85" i="5"/>
  <c r="D85" i="5"/>
  <c r="C86" i="5"/>
  <c r="D86" i="5"/>
  <c r="C87" i="5"/>
  <c r="D87" i="5"/>
  <c r="C88" i="5"/>
  <c r="D88" i="5"/>
  <c r="C89" i="5"/>
  <c r="D89" i="5"/>
  <c r="C90" i="5"/>
  <c r="D90" i="5"/>
  <c r="C91" i="5"/>
  <c r="D91" i="5"/>
  <c r="C92" i="5"/>
  <c r="D92" i="5"/>
  <c r="C93" i="5"/>
  <c r="D93" i="5"/>
  <c r="C94" i="5"/>
  <c r="D94" i="5"/>
  <c r="C95" i="5"/>
  <c r="D95" i="5"/>
  <c r="C96" i="5"/>
  <c r="D96" i="5"/>
  <c r="C97" i="5"/>
  <c r="D97" i="5"/>
  <c r="C98" i="5"/>
  <c r="D98" i="5"/>
  <c r="C99" i="5"/>
  <c r="D99" i="5"/>
  <c r="C100" i="5"/>
  <c r="D100" i="5"/>
  <c r="C101" i="5"/>
  <c r="D101" i="5"/>
  <c r="C105" i="5"/>
  <c r="D105" i="5"/>
  <c r="C106" i="5"/>
  <c r="D106" i="5"/>
  <c r="C107" i="5"/>
  <c r="D107" i="5"/>
  <c r="C108" i="5"/>
  <c r="D108" i="5"/>
  <c r="C109" i="5"/>
  <c r="D109" i="5"/>
  <c r="C110" i="5"/>
  <c r="D110" i="5"/>
  <c r="C111" i="5"/>
  <c r="D111" i="5"/>
  <c r="C112" i="5"/>
  <c r="D112" i="5"/>
  <c r="C113" i="5"/>
  <c r="D113" i="5"/>
  <c r="C114" i="5"/>
  <c r="D114" i="5"/>
  <c r="C115" i="5"/>
  <c r="D115" i="5"/>
  <c r="C116" i="5"/>
  <c r="D116" i="5"/>
  <c r="C117" i="5"/>
  <c r="D117" i="5"/>
  <c r="C118" i="5"/>
  <c r="D118" i="5"/>
  <c r="C119" i="5"/>
  <c r="D119" i="5"/>
  <c r="C120" i="5"/>
  <c r="D120" i="5"/>
  <c r="C121" i="5"/>
  <c r="D121" i="5"/>
  <c r="C122" i="5"/>
  <c r="D122" i="5"/>
  <c r="C123" i="5"/>
  <c r="D123" i="5"/>
  <c r="C124" i="5"/>
  <c r="D124" i="5"/>
  <c r="C125" i="5"/>
  <c r="D125" i="5"/>
  <c r="C126" i="5"/>
  <c r="D126" i="5"/>
  <c r="C127" i="5"/>
  <c r="D127" i="5"/>
  <c r="C128" i="5"/>
  <c r="D128" i="5"/>
  <c r="C129" i="5"/>
  <c r="D129" i="5"/>
  <c r="C130" i="5"/>
  <c r="D130" i="5"/>
  <c r="C131" i="5"/>
  <c r="D131" i="5"/>
  <c r="C132" i="5"/>
  <c r="D132" i="5"/>
  <c r="C133" i="5"/>
  <c r="D133" i="5"/>
  <c r="C134" i="5"/>
  <c r="D134" i="5"/>
  <c r="C135" i="5"/>
  <c r="D135" i="5"/>
  <c r="C136" i="5"/>
  <c r="D136" i="5"/>
  <c r="C137" i="5"/>
  <c r="D137" i="5"/>
  <c r="C138" i="5"/>
  <c r="D138" i="5"/>
  <c r="C139" i="5"/>
  <c r="D139" i="5"/>
  <c r="C140" i="5"/>
  <c r="D140" i="5"/>
  <c r="C141" i="5"/>
  <c r="D141" i="5"/>
  <c r="C142" i="5"/>
  <c r="D142" i="5"/>
  <c r="C143" i="5"/>
  <c r="D143" i="5"/>
  <c r="C144" i="5"/>
  <c r="D144" i="5"/>
  <c r="C145" i="5"/>
  <c r="D145" i="5"/>
  <c r="C146" i="5"/>
  <c r="D146" i="5"/>
  <c r="C147" i="5"/>
  <c r="D147" i="5"/>
  <c r="C148" i="5"/>
  <c r="D148" i="5"/>
  <c r="C149" i="5"/>
  <c r="D149" i="5"/>
  <c r="C150" i="5"/>
  <c r="D150" i="5"/>
  <c r="C151" i="5"/>
  <c r="D151" i="5"/>
  <c r="C155" i="5"/>
  <c r="D155" i="5"/>
  <c r="C156" i="5"/>
  <c r="D156" i="5"/>
  <c r="C157" i="5"/>
  <c r="D157" i="5"/>
  <c r="C158" i="5"/>
  <c r="D158" i="5"/>
  <c r="C159" i="5"/>
  <c r="D159" i="5"/>
  <c r="C160" i="5"/>
  <c r="D160" i="5"/>
  <c r="C161" i="5"/>
  <c r="D161" i="5"/>
  <c r="C162" i="5"/>
  <c r="D162" i="5"/>
  <c r="C163" i="5"/>
  <c r="D163" i="5"/>
  <c r="C164" i="5"/>
  <c r="D164" i="5"/>
  <c r="C165" i="5"/>
  <c r="D165" i="5"/>
  <c r="C166" i="5"/>
  <c r="D166" i="5"/>
  <c r="C167" i="5"/>
  <c r="D167" i="5"/>
  <c r="C168" i="5"/>
  <c r="D168" i="5"/>
  <c r="C169" i="5"/>
  <c r="D169" i="5"/>
  <c r="C170" i="5"/>
  <c r="D170" i="5"/>
  <c r="C171" i="5"/>
  <c r="D171" i="5"/>
  <c r="C172" i="5"/>
  <c r="D172" i="5"/>
  <c r="C173" i="5"/>
  <c r="D173" i="5"/>
  <c r="C174" i="5"/>
  <c r="D174" i="5"/>
  <c r="C175" i="5"/>
  <c r="D175" i="5"/>
  <c r="C176" i="5"/>
  <c r="D176" i="5"/>
  <c r="C180" i="5"/>
  <c r="D180" i="5"/>
  <c r="C181" i="5"/>
  <c r="D181" i="5"/>
  <c r="C182" i="5"/>
  <c r="D182" i="5"/>
  <c r="C183" i="5"/>
  <c r="D183" i="5"/>
  <c r="C184" i="5"/>
  <c r="D184" i="5"/>
  <c r="C185" i="5"/>
  <c r="D185" i="5"/>
  <c r="C186" i="5"/>
  <c r="D186" i="5"/>
  <c r="C187" i="5"/>
  <c r="D187" i="5"/>
  <c r="C188" i="5"/>
  <c r="D188" i="5"/>
  <c r="C189" i="5"/>
  <c r="D189" i="5"/>
  <c r="C190" i="5"/>
  <c r="D190" i="5"/>
  <c r="C191" i="5"/>
  <c r="D191" i="5"/>
  <c r="C192" i="5"/>
  <c r="D192" i="5"/>
  <c r="C193" i="5"/>
  <c r="D193" i="5"/>
  <c r="C194" i="5"/>
  <c r="D194" i="5"/>
  <c r="C195" i="5"/>
  <c r="D195" i="5"/>
  <c r="C196" i="5"/>
  <c r="D196" i="5"/>
  <c r="C197" i="5"/>
  <c r="D197" i="5"/>
  <c r="C198" i="5"/>
  <c r="D198" i="5"/>
  <c r="C199" i="5"/>
  <c r="D199" i="5"/>
  <c r="C200" i="5"/>
  <c r="D200" i="5"/>
  <c r="C201" i="5"/>
  <c r="D201" i="5"/>
  <c r="C205" i="5"/>
  <c r="D205" i="5"/>
  <c r="C206" i="5"/>
  <c r="D206" i="5"/>
  <c r="C207" i="5"/>
  <c r="D207" i="5"/>
  <c r="C208" i="5"/>
  <c r="D208" i="5"/>
  <c r="C209" i="5"/>
  <c r="D209" i="5"/>
  <c r="C210" i="5"/>
  <c r="D210" i="5"/>
  <c r="C211" i="5"/>
  <c r="D211" i="5"/>
  <c r="C212" i="5"/>
  <c r="D212" i="5"/>
  <c r="C213" i="5"/>
  <c r="D213" i="5"/>
  <c r="C214" i="5"/>
  <c r="D214" i="5"/>
  <c r="C215" i="5"/>
  <c r="D215" i="5"/>
  <c r="C216" i="5"/>
  <c r="D216" i="5"/>
  <c r="C217" i="5"/>
  <c r="D217" i="5"/>
  <c r="C218" i="5"/>
  <c r="D218" i="5"/>
  <c r="C219" i="5"/>
  <c r="D219" i="5"/>
  <c r="C220" i="5"/>
  <c r="D220" i="5"/>
  <c r="C221" i="5"/>
  <c r="D221" i="5"/>
  <c r="C222" i="5"/>
  <c r="D222" i="5"/>
  <c r="C223" i="5"/>
  <c r="D223" i="5"/>
  <c r="C224" i="5"/>
  <c r="D224" i="5"/>
  <c r="C225" i="5"/>
  <c r="D225" i="5"/>
  <c r="C226" i="5"/>
  <c r="D226" i="5"/>
  <c r="C227" i="5"/>
  <c r="D227" i="5"/>
  <c r="C228" i="5"/>
  <c r="D228" i="5"/>
  <c r="C229" i="5"/>
  <c r="D229" i="5"/>
  <c r="D5" i="5"/>
  <c r="C5" i="5"/>
  <c r="G363" i="6"/>
  <c r="V361" i="6"/>
  <c r="U361" i="6"/>
  <c r="T361" i="6"/>
  <c r="N361" i="6"/>
  <c r="M361" i="6"/>
  <c r="H361" i="6"/>
  <c r="J363" i="6" s="1"/>
  <c r="C361" i="6"/>
  <c r="E361" i="6" s="1"/>
  <c r="W361" i="6" s="1"/>
  <c r="V360" i="6"/>
  <c r="U360" i="6"/>
  <c r="T360" i="6"/>
  <c r="N360" i="6"/>
  <c r="M360" i="6"/>
  <c r="H360" i="6"/>
  <c r="J360" i="6" s="1"/>
  <c r="X360" i="6" s="1"/>
  <c r="C360" i="6"/>
  <c r="E360" i="6" s="1"/>
  <c r="W360" i="6" s="1"/>
  <c r="V359" i="6"/>
  <c r="U359" i="6"/>
  <c r="T359" i="6"/>
  <c r="N359" i="6"/>
  <c r="M359" i="6"/>
  <c r="H359" i="6"/>
  <c r="J359" i="6" s="1"/>
  <c r="X359" i="6" s="1"/>
  <c r="C359" i="6"/>
  <c r="E359" i="6" s="1"/>
  <c r="W359" i="6" s="1"/>
  <c r="V358" i="6"/>
  <c r="U358" i="6"/>
  <c r="T358" i="6"/>
  <c r="N358" i="6"/>
  <c r="M358" i="6"/>
  <c r="H358" i="6"/>
  <c r="J358" i="6" s="1"/>
  <c r="X358" i="6" s="1"/>
  <c r="C358" i="6"/>
  <c r="E358" i="6" s="1"/>
  <c r="W358" i="6" s="1"/>
  <c r="V357" i="6"/>
  <c r="U357" i="6"/>
  <c r="T357" i="6"/>
  <c r="N357" i="6"/>
  <c r="M357" i="6"/>
  <c r="H357" i="6"/>
  <c r="J357" i="6" s="1"/>
  <c r="X357" i="6" s="1"/>
  <c r="C357" i="6"/>
  <c r="E357" i="6" s="1"/>
  <c r="W357" i="6" s="1"/>
  <c r="V356" i="6"/>
  <c r="U356" i="6"/>
  <c r="T356" i="6"/>
  <c r="N356" i="6"/>
  <c r="M356" i="6"/>
  <c r="H356" i="6"/>
  <c r="J356" i="6" s="1"/>
  <c r="X356" i="6" s="1"/>
  <c r="C356" i="6"/>
  <c r="E356" i="6" s="1"/>
  <c r="W356" i="6" s="1"/>
  <c r="V355" i="6"/>
  <c r="U355" i="6"/>
  <c r="T355" i="6"/>
  <c r="N355" i="6"/>
  <c r="M355" i="6"/>
  <c r="H355" i="6"/>
  <c r="J355" i="6" s="1"/>
  <c r="X355" i="6" s="1"/>
  <c r="C355" i="6"/>
  <c r="E355" i="6" s="1"/>
  <c r="W355" i="6" s="1"/>
  <c r="V354" i="6"/>
  <c r="U354" i="6"/>
  <c r="T354" i="6"/>
  <c r="N354" i="6"/>
  <c r="M354" i="6"/>
  <c r="H354" i="6"/>
  <c r="J354" i="6" s="1"/>
  <c r="X354" i="6" s="1"/>
  <c r="C354" i="6"/>
  <c r="E354" i="6" s="1"/>
  <c r="W354" i="6" s="1"/>
  <c r="V353" i="6"/>
  <c r="U353" i="6"/>
  <c r="T353" i="6"/>
  <c r="N353" i="6"/>
  <c r="M353" i="6"/>
  <c r="H353" i="6"/>
  <c r="J353" i="6" s="1"/>
  <c r="X353" i="6" s="1"/>
  <c r="C353" i="6"/>
  <c r="E353" i="6" s="1"/>
  <c r="W353" i="6" s="1"/>
  <c r="N352" i="6"/>
  <c r="M352" i="6"/>
  <c r="H352" i="6"/>
  <c r="J352" i="6" s="1"/>
  <c r="C352" i="6"/>
  <c r="E352" i="6" s="1"/>
  <c r="N351" i="6"/>
  <c r="M351" i="6"/>
  <c r="H351" i="6"/>
  <c r="J351" i="6" s="1"/>
  <c r="C351" i="6"/>
  <c r="E351" i="6" s="1"/>
  <c r="N350" i="6"/>
  <c r="M350" i="6"/>
  <c r="H350" i="6"/>
  <c r="J350" i="6" s="1"/>
  <c r="C350" i="6"/>
  <c r="E350" i="6" s="1"/>
  <c r="N349" i="6"/>
  <c r="M349" i="6"/>
  <c r="H349" i="6"/>
  <c r="J349" i="6" s="1"/>
  <c r="C349" i="6"/>
  <c r="E349" i="6" s="1"/>
  <c r="N348" i="6"/>
  <c r="M348" i="6"/>
  <c r="H348" i="6"/>
  <c r="J348" i="6" s="1"/>
  <c r="C348" i="6"/>
  <c r="E348" i="6" s="1"/>
  <c r="N347" i="6"/>
  <c r="M347" i="6"/>
  <c r="H347" i="6"/>
  <c r="J347" i="6" s="1"/>
  <c r="C347" i="6"/>
  <c r="E347" i="6" s="1"/>
  <c r="N346" i="6"/>
  <c r="M346" i="6"/>
  <c r="H346" i="6"/>
  <c r="J346" i="6" s="1"/>
  <c r="C346" i="6"/>
  <c r="E346" i="6" s="1"/>
  <c r="N345" i="6"/>
  <c r="M345" i="6"/>
  <c r="H345" i="6"/>
  <c r="J345" i="6" s="1"/>
  <c r="C345" i="6"/>
  <c r="E345" i="6" s="1"/>
  <c r="S344" i="6"/>
  <c r="N344" i="6"/>
  <c r="M344" i="6"/>
  <c r="H344" i="6"/>
  <c r="J344" i="6" s="1"/>
  <c r="C344" i="6"/>
  <c r="E344" i="6" s="1"/>
  <c r="V343" i="6"/>
  <c r="U343" i="6"/>
  <c r="T343" i="6"/>
  <c r="N343" i="6"/>
  <c r="M343" i="6"/>
  <c r="H343" i="6"/>
  <c r="J343" i="6" s="1"/>
  <c r="X343" i="6" s="1"/>
  <c r="C343" i="6"/>
  <c r="E343" i="6" s="1"/>
  <c r="W343" i="6" s="1"/>
  <c r="V342" i="6"/>
  <c r="U342" i="6"/>
  <c r="T342" i="6"/>
  <c r="N342" i="6"/>
  <c r="M342" i="6"/>
  <c r="H342" i="6"/>
  <c r="J342" i="6" s="1"/>
  <c r="X342" i="6" s="1"/>
  <c r="C342" i="6"/>
  <c r="E342" i="6" s="1"/>
  <c r="W342" i="6" s="1"/>
  <c r="V341" i="6"/>
  <c r="U341" i="6"/>
  <c r="T341" i="6"/>
  <c r="N341" i="6"/>
  <c r="M341" i="6"/>
  <c r="H341" i="6"/>
  <c r="J341" i="6" s="1"/>
  <c r="X341" i="6" s="1"/>
  <c r="C341" i="6"/>
  <c r="E341" i="6" s="1"/>
  <c r="W341" i="6" s="1"/>
  <c r="V340" i="6"/>
  <c r="U340" i="6"/>
  <c r="T340" i="6"/>
  <c r="N340" i="6"/>
  <c r="M340" i="6"/>
  <c r="H340" i="6"/>
  <c r="J340" i="6" s="1"/>
  <c r="X340" i="6" s="1"/>
  <c r="C340" i="6"/>
  <c r="E340" i="6" s="1"/>
  <c r="W340" i="6" s="1"/>
  <c r="V339" i="6"/>
  <c r="U339" i="6"/>
  <c r="T339" i="6"/>
  <c r="N339" i="6"/>
  <c r="M339" i="6"/>
  <c r="H339" i="6"/>
  <c r="J339" i="6" s="1"/>
  <c r="X339" i="6" s="1"/>
  <c r="C339" i="6"/>
  <c r="E339" i="6" s="1"/>
  <c r="W339" i="6" s="1"/>
  <c r="V338" i="6"/>
  <c r="U338" i="6"/>
  <c r="T338" i="6"/>
  <c r="N338" i="6"/>
  <c r="M338" i="6"/>
  <c r="H338" i="6"/>
  <c r="J338" i="6" s="1"/>
  <c r="X338" i="6" s="1"/>
  <c r="C338" i="6"/>
  <c r="E338" i="6" s="1"/>
  <c r="W338" i="6" s="1"/>
  <c r="V337" i="6"/>
  <c r="U337" i="6"/>
  <c r="T337" i="6"/>
  <c r="N337" i="6"/>
  <c r="M337" i="6"/>
  <c r="H337" i="6"/>
  <c r="J337" i="6" s="1"/>
  <c r="X337" i="6" s="1"/>
  <c r="C337" i="6"/>
  <c r="E337" i="6" s="1"/>
  <c r="W337" i="6" s="1"/>
  <c r="V317" i="6"/>
  <c r="U317" i="6"/>
  <c r="T317" i="6"/>
  <c r="N317" i="6"/>
  <c r="M317" i="6"/>
  <c r="H317" i="6"/>
  <c r="J317" i="6" s="1"/>
  <c r="X317" i="6" s="1"/>
  <c r="C317" i="6"/>
  <c r="E317" i="6" s="1"/>
  <c r="W317" i="6" s="1"/>
  <c r="V316" i="6"/>
  <c r="U316" i="6"/>
  <c r="T316" i="6"/>
  <c r="N316" i="6"/>
  <c r="M316" i="6"/>
  <c r="H316" i="6"/>
  <c r="J316" i="6" s="1"/>
  <c r="X316" i="6" s="1"/>
  <c r="C316" i="6"/>
  <c r="E316" i="6" s="1"/>
  <c r="W316" i="6" s="1"/>
  <c r="V315" i="6"/>
  <c r="U315" i="6"/>
  <c r="T315" i="6"/>
  <c r="N315" i="6"/>
  <c r="M315" i="6"/>
  <c r="H315" i="6"/>
  <c r="J315" i="6" s="1"/>
  <c r="X315" i="6" s="1"/>
  <c r="C315" i="6"/>
  <c r="E315" i="6" s="1"/>
  <c r="W315" i="6" s="1"/>
  <c r="V314" i="6"/>
  <c r="U314" i="6"/>
  <c r="T314" i="6"/>
  <c r="N314" i="6"/>
  <c r="M314" i="6"/>
  <c r="H314" i="6"/>
  <c r="J314" i="6" s="1"/>
  <c r="X314" i="6" s="1"/>
  <c r="C314" i="6"/>
  <c r="E314" i="6" s="1"/>
  <c r="W314" i="6" s="1"/>
  <c r="V313" i="6"/>
  <c r="U313" i="6"/>
  <c r="T313" i="6"/>
  <c r="N313" i="6"/>
  <c r="M313" i="6"/>
  <c r="H313" i="6"/>
  <c r="J313" i="6" s="1"/>
  <c r="X313" i="6" s="1"/>
  <c r="C313" i="6"/>
  <c r="E313" i="6" s="1"/>
  <c r="W313" i="6" s="1"/>
  <c r="V312" i="6"/>
  <c r="U312" i="6"/>
  <c r="T312" i="6"/>
  <c r="N312" i="6"/>
  <c r="M312" i="6"/>
  <c r="H312" i="6"/>
  <c r="J312" i="6" s="1"/>
  <c r="X312" i="6" s="1"/>
  <c r="C312" i="6"/>
  <c r="E312" i="6" s="1"/>
  <c r="W312" i="6" s="1"/>
  <c r="N311" i="6"/>
  <c r="M311" i="6"/>
  <c r="H311" i="6"/>
  <c r="J311" i="6" s="1"/>
  <c r="C311" i="6"/>
  <c r="E311" i="6" s="1"/>
  <c r="N310" i="6"/>
  <c r="M310" i="6"/>
  <c r="H310" i="6"/>
  <c r="J310" i="6" s="1"/>
  <c r="C310" i="6"/>
  <c r="E310" i="6" s="1"/>
  <c r="N309" i="6"/>
  <c r="M309" i="6"/>
  <c r="H309" i="6"/>
  <c r="J309" i="6" s="1"/>
  <c r="C309" i="6"/>
  <c r="E309" i="6" s="1"/>
  <c r="N308" i="6"/>
  <c r="M308" i="6"/>
  <c r="H308" i="6"/>
  <c r="J308" i="6" s="1"/>
  <c r="C308" i="6"/>
  <c r="E308" i="6" s="1"/>
  <c r="N307" i="6"/>
  <c r="M307" i="6"/>
  <c r="H307" i="6"/>
  <c r="J307" i="6" s="1"/>
  <c r="C307" i="6"/>
  <c r="E307" i="6" s="1"/>
  <c r="N306" i="6"/>
  <c r="M306" i="6"/>
  <c r="H306" i="6"/>
  <c r="J306" i="6" s="1"/>
  <c r="C306" i="6"/>
  <c r="E306" i="6" s="1"/>
  <c r="N305" i="6"/>
  <c r="M305" i="6"/>
  <c r="H305" i="6"/>
  <c r="J305" i="6" s="1"/>
  <c r="C305" i="6"/>
  <c r="E305" i="6" s="1"/>
  <c r="N304" i="6"/>
  <c r="M304" i="6"/>
  <c r="H304" i="6"/>
  <c r="J304" i="6" s="1"/>
  <c r="C304" i="6"/>
  <c r="E304" i="6" s="1"/>
  <c r="S303" i="6"/>
  <c r="S304" i="6" s="1"/>
  <c r="N303" i="6"/>
  <c r="M303" i="6"/>
  <c r="H303" i="6"/>
  <c r="J303" i="6" s="1"/>
  <c r="C303" i="6"/>
  <c r="E303" i="6" s="1"/>
  <c r="V302" i="6"/>
  <c r="U302" i="6"/>
  <c r="T302" i="6"/>
  <c r="N302" i="6"/>
  <c r="M302" i="6"/>
  <c r="H302" i="6"/>
  <c r="J302" i="6" s="1"/>
  <c r="X302" i="6" s="1"/>
  <c r="C302" i="6"/>
  <c r="E302" i="6" s="1"/>
  <c r="W302" i="6" s="1"/>
  <c r="V301" i="6"/>
  <c r="U301" i="6"/>
  <c r="T301" i="6"/>
  <c r="N301" i="6"/>
  <c r="M301" i="6"/>
  <c r="H301" i="6"/>
  <c r="J301" i="6" s="1"/>
  <c r="X301" i="6" s="1"/>
  <c r="C301" i="6"/>
  <c r="E301" i="6" s="1"/>
  <c r="W301" i="6" s="1"/>
  <c r="V300" i="6"/>
  <c r="U300" i="6"/>
  <c r="T300" i="6"/>
  <c r="N300" i="6"/>
  <c r="M300" i="6"/>
  <c r="H300" i="6"/>
  <c r="J300" i="6" s="1"/>
  <c r="X300" i="6" s="1"/>
  <c r="C300" i="6"/>
  <c r="E300" i="6" s="1"/>
  <c r="W300" i="6" s="1"/>
  <c r="V299" i="6"/>
  <c r="U299" i="6"/>
  <c r="T299" i="6"/>
  <c r="N299" i="6"/>
  <c r="M299" i="6"/>
  <c r="H299" i="6"/>
  <c r="J299" i="6" s="1"/>
  <c r="X299" i="6" s="1"/>
  <c r="C299" i="6"/>
  <c r="E299" i="6" s="1"/>
  <c r="W299" i="6" s="1"/>
  <c r="V298" i="6"/>
  <c r="U298" i="6"/>
  <c r="T298" i="6"/>
  <c r="N298" i="6"/>
  <c r="M298" i="6"/>
  <c r="H298" i="6"/>
  <c r="J298" i="6" s="1"/>
  <c r="X298" i="6" s="1"/>
  <c r="C298" i="6"/>
  <c r="E298" i="6" s="1"/>
  <c r="W298" i="6" s="1"/>
  <c r="V297" i="6"/>
  <c r="U297" i="6"/>
  <c r="T297" i="6"/>
  <c r="N297" i="6"/>
  <c r="M297" i="6"/>
  <c r="H297" i="6"/>
  <c r="J297" i="6" s="1"/>
  <c r="X297" i="6" s="1"/>
  <c r="C297" i="6"/>
  <c r="E297" i="6" s="1"/>
  <c r="W297" i="6" s="1"/>
  <c r="V296" i="6"/>
  <c r="U296" i="6"/>
  <c r="T296" i="6"/>
  <c r="N296" i="6"/>
  <c r="M296" i="6"/>
  <c r="H296" i="6"/>
  <c r="J296" i="6" s="1"/>
  <c r="X296" i="6" s="1"/>
  <c r="C296" i="6"/>
  <c r="E296" i="6" s="1"/>
  <c r="W296" i="6" s="1"/>
  <c r="V276" i="6"/>
  <c r="U276" i="6"/>
  <c r="T276" i="6"/>
  <c r="N276" i="6"/>
  <c r="M276" i="6"/>
  <c r="H276" i="6"/>
  <c r="J276" i="6" s="1"/>
  <c r="X276" i="6" s="1"/>
  <c r="C276" i="6"/>
  <c r="E276" i="6" s="1"/>
  <c r="W276" i="6" s="1"/>
  <c r="V275" i="6"/>
  <c r="U275" i="6"/>
  <c r="T275" i="6"/>
  <c r="N275" i="6"/>
  <c r="M275" i="6"/>
  <c r="H275" i="6"/>
  <c r="J275" i="6" s="1"/>
  <c r="X275" i="6" s="1"/>
  <c r="C275" i="6"/>
  <c r="E275" i="6" s="1"/>
  <c r="W275" i="6" s="1"/>
  <c r="V274" i="6"/>
  <c r="U274" i="6"/>
  <c r="T274" i="6"/>
  <c r="N274" i="6"/>
  <c r="M274" i="6"/>
  <c r="H274" i="6"/>
  <c r="J274" i="6" s="1"/>
  <c r="X274" i="6" s="1"/>
  <c r="C274" i="6"/>
  <c r="E274" i="6" s="1"/>
  <c r="W274" i="6" s="1"/>
  <c r="V273" i="6"/>
  <c r="U273" i="6"/>
  <c r="T273" i="6"/>
  <c r="N273" i="6"/>
  <c r="M273" i="6"/>
  <c r="H273" i="6"/>
  <c r="J273" i="6" s="1"/>
  <c r="X273" i="6" s="1"/>
  <c r="C273" i="6"/>
  <c r="E273" i="6" s="1"/>
  <c r="W273" i="6" s="1"/>
  <c r="V272" i="6"/>
  <c r="U272" i="6"/>
  <c r="T272" i="6"/>
  <c r="N272" i="6"/>
  <c r="M272" i="6"/>
  <c r="H272" i="6"/>
  <c r="J272" i="6" s="1"/>
  <c r="X272" i="6" s="1"/>
  <c r="C272" i="6"/>
  <c r="E272" i="6" s="1"/>
  <c r="W272" i="6" s="1"/>
  <c r="V271" i="6"/>
  <c r="U271" i="6"/>
  <c r="T271" i="6"/>
  <c r="N271" i="6"/>
  <c r="M271" i="6"/>
  <c r="H271" i="6"/>
  <c r="J271" i="6" s="1"/>
  <c r="X271" i="6" s="1"/>
  <c r="C271" i="6"/>
  <c r="E271" i="6" s="1"/>
  <c r="W271" i="6" s="1"/>
  <c r="N270" i="6"/>
  <c r="M270" i="6"/>
  <c r="H270" i="6"/>
  <c r="J270" i="6" s="1"/>
  <c r="C270" i="6"/>
  <c r="E270" i="6" s="1"/>
  <c r="N269" i="6"/>
  <c r="M269" i="6"/>
  <c r="H269" i="6"/>
  <c r="J269" i="6" s="1"/>
  <c r="C269" i="6"/>
  <c r="E269" i="6" s="1"/>
  <c r="N268" i="6"/>
  <c r="M268" i="6"/>
  <c r="H268" i="6"/>
  <c r="J268" i="6" s="1"/>
  <c r="C268" i="6"/>
  <c r="E268" i="6" s="1"/>
  <c r="N267" i="6"/>
  <c r="M267" i="6"/>
  <c r="H267" i="6"/>
  <c r="J267" i="6" s="1"/>
  <c r="C267" i="6"/>
  <c r="E267" i="6" s="1"/>
  <c r="N266" i="6"/>
  <c r="M266" i="6"/>
  <c r="H266" i="6"/>
  <c r="J266" i="6" s="1"/>
  <c r="C266" i="6"/>
  <c r="E266" i="6" s="1"/>
  <c r="N265" i="6"/>
  <c r="M265" i="6"/>
  <c r="H265" i="6"/>
  <c r="J265" i="6" s="1"/>
  <c r="C265" i="6"/>
  <c r="E265" i="6" s="1"/>
  <c r="N264" i="6"/>
  <c r="M264" i="6"/>
  <c r="H264" i="6"/>
  <c r="J264" i="6" s="1"/>
  <c r="C264" i="6"/>
  <c r="E264" i="6" s="1"/>
  <c r="N263" i="6"/>
  <c r="M263" i="6"/>
  <c r="H263" i="6"/>
  <c r="J263" i="6" s="1"/>
  <c r="C263" i="6"/>
  <c r="E263" i="6" s="1"/>
  <c r="S262" i="6"/>
  <c r="S263" i="6" s="1"/>
  <c r="N262" i="6"/>
  <c r="M262" i="6"/>
  <c r="H262" i="6"/>
  <c r="J262" i="6" s="1"/>
  <c r="C262" i="6"/>
  <c r="E262" i="6" s="1"/>
  <c r="V261" i="6"/>
  <c r="U261" i="6"/>
  <c r="T261" i="6"/>
  <c r="N261" i="6"/>
  <c r="M261" i="6"/>
  <c r="H261" i="6"/>
  <c r="J261" i="6" s="1"/>
  <c r="X261" i="6" s="1"/>
  <c r="C261" i="6"/>
  <c r="E261" i="6" s="1"/>
  <c r="W261" i="6" s="1"/>
  <c r="V260" i="6"/>
  <c r="U260" i="6"/>
  <c r="T260" i="6"/>
  <c r="N260" i="6"/>
  <c r="M260" i="6"/>
  <c r="H260" i="6"/>
  <c r="J260" i="6" s="1"/>
  <c r="X260" i="6" s="1"/>
  <c r="C260" i="6"/>
  <c r="E260" i="6" s="1"/>
  <c r="W260" i="6" s="1"/>
  <c r="V259" i="6"/>
  <c r="U259" i="6"/>
  <c r="T259" i="6"/>
  <c r="N259" i="6"/>
  <c r="M259" i="6"/>
  <c r="H259" i="6"/>
  <c r="J259" i="6" s="1"/>
  <c r="X259" i="6" s="1"/>
  <c r="C259" i="6"/>
  <c r="E259" i="6" s="1"/>
  <c r="W259" i="6" s="1"/>
  <c r="V258" i="6"/>
  <c r="U258" i="6"/>
  <c r="T258" i="6"/>
  <c r="N258" i="6"/>
  <c r="M258" i="6"/>
  <c r="H258" i="6"/>
  <c r="J258" i="6" s="1"/>
  <c r="X258" i="6" s="1"/>
  <c r="C258" i="6"/>
  <c r="E258" i="6" s="1"/>
  <c r="W258" i="6" s="1"/>
  <c r="V257" i="6"/>
  <c r="U257" i="6"/>
  <c r="T257" i="6"/>
  <c r="N257" i="6"/>
  <c r="M257" i="6"/>
  <c r="H257" i="6"/>
  <c r="J257" i="6" s="1"/>
  <c r="X257" i="6" s="1"/>
  <c r="C257" i="6"/>
  <c r="E257" i="6" s="1"/>
  <c r="W257" i="6" s="1"/>
  <c r="V256" i="6"/>
  <c r="U256" i="6"/>
  <c r="T256" i="6"/>
  <c r="N256" i="6"/>
  <c r="M256" i="6"/>
  <c r="H256" i="6"/>
  <c r="J256" i="6" s="1"/>
  <c r="X256" i="6" s="1"/>
  <c r="C256" i="6"/>
  <c r="E256" i="6" s="1"/>
  <c r="W256" i="6" s="1"/>
  <c r="V255" i="6"/>
  <c r="U255" i="6"/>
  <c r="T255" i="6"/>
  <c r="N255" i="6"/>
  <c r="M255" i="6"/>
  <c r="H255" i="6"/>
  <c r="J255" i="6" s="1"/>
  <c r="X255" i="6" s="1"/>
  <c r="C255" i="6"/>
  <c r="E255" i="6" s="1"/>
  <c r="W255" i="6" s="1"/>
  <c r="V235" i="6"/>
  <c r="U235" i="6"/>
  <c r="T235" i="6"/>
  <c r="N235" i="6"/>
  <c r="M235" i="6"/>
  <c r="H235" i="6"/>
  <c r="J235" i="6" s="1"/>
  <c r="X235" i="6" s="1"/>
  <c r="C235" i="6"/>
  <c r="E235" i="6" s="1"/>
  <c r="W235" i="6" s="1"/>
  <c r="V234" i="6"/>
  <c r="U234" i="6"/>
  <c r="T234" i="6"/>
  <c r="N234" i="6"/>
  <c r="M234" i="6"/>
  <c r="H234" i="6"/>
  <c r="J234" i="6" s="1"/>
  <c r="X234" i="6" s="1"/>
  <c r="C234" i="6"/>
  <c r="E234" i="6" s="1"/>
  <c r="W234" i="6" s="1"/>
  <c r="V233" i="6"/>
  <c r="U233" i="6"/>
  <c r="T233" i="6"/>
  <c r="N233" i="6"/>
  <c r="M233" i="6"/>
  <c r="H233" i="6"/>
  <c r="J233" i="6" s="1"/>
  <c r="X233" i="6" s="1"/>
  <c r="C233" i="6"/>
  <c r="E233" i="6" s="1"/>
  <c r="W233" i="6" s="1"/>
  <c r="V232" i="6"/>
  <c r="U232" i="6"/>
  <c r="T232" i="6"/>
  <c r="N232" i="6"/>
  <c r="M232" i="6"/>
  <c r="H232" i="6"/>
  <c r="J232" i="6" s="1"/>
  <c r="X232" i="6" s="1"/>
  <c r="C232" i="6"/>
  <c r="E232" i="6" s="1"/>
  <c r="W232" i="6" s="1"/>
  <c r="V231" i="6"/>
  <c r="U231" i="6"/>
  <c r="T231" i="6"/>
  <c r="N231" i="6"/>
  <c r="M231" i="6"/>
  <c r="H231" i="6"/>
  <c r="J231" i="6" s="1"/>
  <c r="X231" i="6" s="1"/>
  <c r="C231" i="6"/>
  <c r="E231" i="6" s="1"/>
  <c r="W231" i="6" s="1"/>
  <c r="V230" i="6"/>
  <c r="U230" i="6"/>
  <c r="T230" i="6"/>
  <c r="N230" i="6"/>
  <c r="M230" i="6"/>
  <c r="H230" i="6"/>
  <c r="J230" i="6" s="1"/>
  <c r="X230" i="6" s="1"/>
  <c r="C230" i="6"/>
  <c r="E230" i="6" s="1"/>
  <c r="W230" i="6" s="1"/>
  <c r="N229" i="6"/>
  <c r="M229" i="6"/>
  <c r="H229" i="6"/>
  <c r="J229" i="6" s="1"/>
  <c r="C229" i="6"/>
  <c r="E229" i="6" s="1"/>
  <c r="N228" i="6"/>
  <c r="M228" i="6"/>
  <c r="H228" i="6"/>
  <c r="J228" i="6" s="1"/>
  <c r="C228" i="6"/>
  <c r="E228" i="6" s="1"/>
  <c r="N227" i="6"/>
  <c r="M227" i="6"/>
  <c r="H227" i="6"/>
  <c r="J227" i="6" s="1"/>
  <c r="C227" i="6"/>
  <c r="E227" i="6" s="1"/>
  <c r="N226" i="6"/>
  <c r="M226" i="6"/>
  <c r="H226" i="6"/>
  <c r="J226" i="6" s="1"/>
  <c r="C226" i="6"/>
  <c r="E226" i="6" s="1"/>
  <c r="N225" i="6"/>
  <c r="M225" i="6"/>
  <c r="H225" i="6"/>
  <c r="J225" i="6" s="1"/>
  <c r="C225" i="6"/>
  <c r="E225" i="6" s="1"/>
  <c r="N224" i="6"/>
  <c r="M224" i="6"/>
  <c r="H224" i="6"/>
  <c r="J224" i="6" s="1"/>
  <c r="C224" i="6"/>
  <c r="E224" i="6" s="1"/>
  <c r="N223" i="6"/>
  <c r="M223" i="6"/>
  <c r="H223" i="6"/>
  <c r="J223" i="6" s="1"/>
  <c r="C223" i="6"/>
  <c r="E223" i="6" s="1"/>
  <c r="N222" i="6"/>
  <c r="M222" i="6"/>
  <c r="H222" i="6"/>
  <c r="J222" i="6" s="1"/>
  <c r="C222" i="6"/>
  <c r="E222" i="6" s="1"/>
  <c r="S221" i="6"/>
  <c r="S222" i="6" s="1"/>
  <c r="N221" i="6"/>
  <c r="M221" i="6"/>
  <c r="H221" i="6"/>
  <c r="J221" i="6" s="1"/>
  <c r="C221" i="6"/>
  <c r="E221" i="6" s="1"/>
  <c r="V220" i="6"/>
  <c r="U220" i="6"/>
  <c r="T220" i="6"/>
  <c r="N220" i="6"/>
  <c r="M220" i="6"/>
  <c r="H220" i="6"/>
  <c r="J220" i="6" s="1"/>
  <c r="X220" i="6" s="1"/>
  <c r="C220" i="6"/>
  <c r="E220" i="6" s="1"/>
  <c r="W220" i="6" s="1"/>
  <c r="V219" i="6"/>
  <c r="U219" i="6"/>
  <c r="T219" i="6"/>
  <c r="N219" i="6"/>
  <c r="M219" i="6"/>
  <c r="H219" i="6"/>
  <c r="J219" i="6" s="1"/>
  <c r="X219" i="6" s="1"/>
  <c r="C219" i="6"/>
  <c r="E219" i="6" s="1"/>
  <c r="W219" i="6" s="1"/>
  <c r="V218" i="6"/>
  <c r="U218" i="6"/>
  <c r="T218" i="6"/>
  <c r="N218" i="6"/>
  <c r="M218" i="6"/>
  <c r="H218" i="6"/>
  <c r="J218" i="6" s="1"/>
  <c r="X218" i="6" s="1"/>
  <c r="C218" i="6"/>
  <c r="E218" i="6" s="1"/>
  <c r="W218" i="6" s="1"/>
  <c r="V217" i="6"/>
  <c r="U217" i="6"/>
  <c r="T217" i="6"/>
  <c r="N217" i="6"/>
  <c r="M217" i="6"/>
  <c r="H217" i="6"/>
  <c r="J217" i="6" s="1"/>
  <c r="X217" i="6" s="1"/>
  <c r="C217" i="6"/>
  <c r="E217" i="6" s="1"/>
  <c r="W217" i="6" s="1"/>
  <c r="V216" i="6"/>
  <c r="U216" i="6"/>
  <c r="T216" i="6"/>
  <c r="N216" i="6"/>
  <c r="M216" i="6"/>
  <c r="H216" i="6"/>
  <c r="J216" i="6" s="1"/>
  <c r="X216" i="6" s="1"/>
  <c r="C216" i="6"/>
  <c r="E216" i="6" s="1"/>
  <c r="W216" i="6" s="1"/>
  <c r="V215" i="6"/>
  <c r="U215" i="6"/>
  <c r="T215" i="6"/>
  <c r="N215" i="6"/>
  <c r="M215" i="6"/>
  <c r="H215" i="6"/>
  <c r="J215" i="6" s="1"/>
  <c r="X215" i="6" s="1"/>
  <c r="C215" i="6"/>
  <c r="E215" i="6" s="1"/>
  <c r="W215" i="6" s="1"/>
  <c r="V214" i="6"/>
  <c r="U214" i="6"/>
  <c r="T214" i="6"/>
  <c r="N214" i="6"/>
  <c r="M214" i="6"/>
  <c r="H214" i="6"/>
  <c r="J214" i="6" s="1"/>
  <c r="X214" i="6" s="1"/>
  <c r="C214" i="6"/>
  <c r="E214" i="6" s="1"/>
  <c r="W214" i="6" s="1"/>
  <c r="V198" i="6"/>
  <c r="U198" i="6"/>
  <c r="T198" i="6"/>
  <c r="N198" i="6"/>
  <c r="M198" i="6"/>
  <c r="H198" i="6"/>
  <c r="J198" i="6" s="1"/>
  <c r="X198" i="6" s="1"/>
  <c r="C198" i="6"/>
  <c r="E198" i="6" s="1"/>
  <c r="W198" i="6" s="1"/>
  <c r="V197" i="6"/>
  <c r="U197" i="6"/>
  <c r="T197" i="6"/>
  <c r="N197" i="6"/>
  <c r="M197" i="6"/>
  <c r="H197" i="6"/>
  <c r="J197" i="6" s="1"/>
  <c r="X197" i="6" s="1"/>
  <c r="C197" i="6"/>
  <c r="E197" i="6" s="1"/>
  <c r="W197" i="6" s="1"/>
  <c r="V196" i="6"/>
  <c r="U196" i="6"/>
  <c r="T196" i="6"/>
  <c r="N196" i="6"/>
  <c r="M196" i="6"/>
  <c r="H196" i="6"/>
  <c r="J196" i="6" s="1"/>
  <c r="X196" i="6" s="1"/>
  <c r="C196" i="6"/>
  <c r="E196" i="6" s="1"/>
  <c r="W196" i="6" s="1"/>
  <c r="V195" i="6"/>
  <c r="U195" i="6"/>
  <c r="T195" i="6"/>
  <c r="N195" i="6"/>
  <c r="M195" i="6"/>
  <c r="H195" i="6"/>
  <c r="J195" i="6" s="1"/>
  <c r="X195" i="6" s="1"/>
  <c r="C195" i="6"/>
  <c r="E195" i="6" s="1"/>
  <c r="W195" i="6" s="1"/>
  <c r="V194" i="6"/>
  <c r="U194" i="6"/>
  <c r="T194" i="6"/>
  <c r="N194" i="6"/>
  <c r="M194" i="6"/>
  <c r="H194" i="6"/>
  <c r="J194" i="6" s="1"/>
  <c r="X194" i="6" s="1"/>
  <c r="C194" i="6"/>
  <c r="E194" i="6" s="1"/>
  <c r="W194" i="6" s="1"/>
  <c r="V193" i="6"/>
  <c r="U193" i="6"/>
  <c r="T193" i="6"/>
  <c r="N193" i="6"/>
  <c r="M193" i="6"/>
  <c r="H193" i="6"/>
  <c r="J193" i="6" s="1"/>
  <c r="X193" i="6" s="1"/>
  <c r="C193" i="6"/>
  <c r="E193" i="6" s="1"/>
  <c r="W193" i="6" s="1"/>
  <c r="V192" i="6"/>
  <c r="U192" i="6"/>
  <c r="T192" i="6"/>
  <c r="N192" i="6"/>
  <c r="M192" i="6"/>
  <c r="H192" i="6"/>
  <c r="J192" i="6" s="1"/>
  <c r="X192" i="6" s="1"/>
  <c r="C192" i="6"/>
  <c r="E192" i="6" s="1"/>
  <c r="W192" i="6" s="1"/>
  <c r="V191" i="6"/>
  <c r="U191" i="6"/>
  <c r="T191" i="6"/>
  <c r="N191" i="6"/>
  <c r="M191" i="6"/>
  <c r="H191" i="6"/>
  <c r="J191" i="6" s="1"/>
  <c r="X191" i="6" s="1"/>
  <c r="C191" i="6"/>
  <c r="E191" i="6" s="1"/>
  <c r="W191" i="6" s="1"/>
  <c r="V190" i="6"/>
  <c r="U190" i="6"/>
  <c r="T190" i="6"/>
  <c r="N190" i="6"/>
  <c r="M190" i="6"/>
  <c r="H190" i="6"/>
  <c r="J190" i="6" s="1"/>
  <c r="X190" i="6" s="1"/>
  <c r="C190" i="6"/>
  <c r="E190" i="6" s="1"/>
  <c r="W190" i="6" s="1"/>
  <c r="N189" i="6"/>
  <c r="M189" i="6"/>
  <c r="H189" i="6"/>
  <c r="J189" i="6" s="1"/>
  <c r="C189" i="6"/>
  <c r="E189" i="6" s="1"/>
  <c r="N188" i="6"/>
  <c r="M188" i="6"/>
  <c r="H188" i="6"/>
  <c r="J188" i="6" s="1"/>
  <c r="C188" i="6"/>
  <c r="E188" i="6" s="1"/>
  <c r="N187" i="6"/>
  <c r="M187" i="6"/>
  <c r="H187" i="6"/>
  <c r="J187" i="6" s="1"/>
  <c r="C187" i="6"/>
  <c r="E187" i="6" s="1"/>
  <c r="N186" i="6"/>
  <c r="M186" i="6"/>
  <c r="H186" i="6"/>
  <c r="J186" i="6" s="1"/>
  <c r="C186" i="6"/>
  <c r="E186" i="6" s="1"/>
  <c r="N185" i="6"/>
  <c r="M185" i="6"/>
  <c r="H185" i="6"/>
  <c r="J185" i="6" s="1"/>
  <c r="C185" i="6"/>
  <c r="E185" i="6" s="1"/>
  <c r="N184" i="6"/>
  <c r="M184" i="6"/>
  <c r="H184" i="6"/>
  <c r="J184" i="6" s="1"/>
  <c r="C184" i="6"/>
  <c r="E184" i="6" s="1"/>
  <c r="N183" i="6"/>
  <c r="M183" i="6"/>
  <c r="H183" i="6"/>
  <c r="J183" i="6" s="1"/>
  <c r="C183" i="6"/>
  <c r="E183" i="6" s="1"/>
  <c r="N182" i="6"/>
  <c r="M182" i="6"/>
  <c r="H182" i="6"/>
  <c r="J182" i="6" s="1"/>
  <c r="C182" i="6"/>
  <c r="E182" i="6" s="1"/>
  <c r="S181" i="6"/>
  <c r="S182" i="6" s="1"/>
  <c r="N181" i="6"/>
  <c r="M181" i="6"/>
  <c r="H181" i="6"/>
  <c r="J181" i="6" s="1"/>
  <c r="C181" i="6"/>
  <c r="E181" i="6" s="1"/>
  <c r="V180" i="6"/>
  <c r="U180" i="6"/>
  <c r="T180" i="6"/>
  <c r="N180" i="6"/>
  <c r="M180" i="6"/>
  <c r="H180" i="6"/>
  <c r="J180" i="6" s="1"/>
  <c r="X180" i="6" s="1"/>
  <c r="C180" i="6"/>
  <c r="E180" i="6" s="1"/>
  <c r="W180" i="6" s="1"/>
  <c r="V179" i="6"/>
  <c r="U179" i="6"/>
  <c r="T179" i="6"/>
  <c r="N179" i="6"/>
  <c r="M179" i="6"/>
  <c r="H179" i="6"/>
  <c r="J179" i="6" s="1"/>
  <c r="X179" i="6" s="1"/>
  <c r="C179" i="6"/>
  <c r="E179" i="6" s="1"/>
  <c r="W179" i="6" s="1"/>
  <c r="V178" i="6"/>
  <c r="U178" i="6"/>
  <c r="T178" i="6"/>
  <c r="N178" i="6"/>
  <c r="M178" i="6"/>
  <c r="H178" i="6"/>
  <c r="J178" i="6" s="1"/>
  <c r="X178" i="6" s="1"/>
  <c r="C178" i="6"/>
  <c r="E178" i="6" s="1"/>
  <c r="W178" i="6" s="1"/>
  <c r="V177" i="6"/>
  <c r="U177" i="6"/>
  <c r="T177" i="6"/>
  <c r="N177" i="6"/>
  <c r="M177" i="6"/>
  <c r="H177" i="6"/>
  <c r="J177" i="6" s="1"/>
  <c r="X177" i="6" s="1"/>
  <c r="C177" i="6"/>
  <c r="E177" i="6" s="1"/>
  <c r="W177" i="6" s="1"/>
  <c r="V176" i="6"/>
  <c r="U176" i="6"/>
  <c r="T176" i="6"/>
  <c r="N176" i="6"/>
  <c r="M176" i="6"/>
  <c r="H176" i="6"/>
  <c r="J176" i="6" s="1"/>
  <c r="X176" i="6" s="1"/>
  <c r="C176" i="6"/>
  <c r="E176" i="6" s="1"/>
  <c r="W176" i="6" s="1"/>
  <c r="V175" i="6"/>
  <c r="U175" i="6"/>
  <c r="T175" i="6"/>
  <c r="N175" i="6"/>
  <c r="M175" i="6"/>
  <c r="H175" i="6"/>
  <c r="J175" i="6" s="1"/>
  <c r="X175" i="6" s="1"/>
  <c r="C175" i="6"/>
  <c r="E175" i="6" s="1"/>
  <c r="W175" i="6" s="1"/>
  <c r="V174" i="6"/>
  <c r="U174" i="6"/>
  <c r="T174" i="6"/>
  <c r="N174" i="6"/>
  <c r="M174" i="6"/>
  <c r="H174" i="6"/>
  <c r="J174" i="6" s="1"/>
  <c r="X174" i="6" s="1"/>
  <c r="C174" i="6"/>
  <c r="E174" i="6" s="1"/>
  <c r="W174" i="6" s="1"/>
  <c r="V155" i="6"/>
  <c r="U155" i="6"/>
  <c r="T155" i="6"/>
  <c r="N155" i="6"/>
  <c r="M155" i="6"/>
  <c r="H155" i="6"/>
  <c r="J155" i="6" s="1"/>
  <c r="X155" i="6" s="1"/>
  <c r="C155" i="6"/>
  <c r="E155" i="6" s="1"/>
  <c r="W155" i="6" s="1"/>
  <c r="V154" i="6"/>
  <c r="U154" i="6"/>
  <c r="T154" i="6"/>
  <c r="N154" i="6"/>
  <c r="M154" i="6"/>
  <c r="H154" i="6"/>
  <c r="J154" i="6" s="1"/>
  <c r="X154" i="6" s="1"/>
  <c r="C154" i="6"/>
  <c r="E154" i="6" s="1"/>
  <c r="W154" i="6" s="1"/>
  <c r="V153" i="6"/>
  <c r="U153" i="6"/>
  <c r="T153" i="6"/>
  <c r="N153" i="6"/>
  <c r="M153" i="6"/>
  <c r="H153" i="6"/>
  <c r="J153" i="6" s="1"/>
  <c r="X153" i="6" s="1"/>
  <c r="C153" i="6"/>
  <c r="E153" i="6" s="1"/>
  <c r="W153" i="6" s="1"/>
  <c r="V152" i="6"/>
  <c r="U152" i="6"/>
  <c r="T152" i="6"/>
  <c r="N152" i="6"/>
  <c r="M152" i="6"/>
  <c r="H152" i="6"/>
  <c r="J152" i="6" s="1"/>
  <c r="X152" i="6" s="1"/>
  <c r="C152" i="6"/>
  <c r="E152" i="6" s="1"/>
  <c r="W152" i="6" s="1"/>
  <c r="V151" i="6"/>
  <c r="U151" i="6"/>
  <c r="T151" i="6"/>
  <c r="N151" i="6"/>
  <c r="M151" i="6"/>
  <c r="H151" i="6"/>
  <c r="J151" i="6" s="1"/>
  <c r="X151" i="6" s="1"/>
  <c r="C151" i="6"/>
  <c r="E151" i="6" s="1"/>
  <c r="W151" i="6" s="1"/>
  <c r="V150" i="6"/>
  <c r="U150" i="6"/>
  <c r="T150" i="6"/>
  <c r="N150" i="6"/>
  <c r="M150" i="6"/>
  <c r="H150" i="6"/>
  <c r="J150" i="6" s="1"/>
  <c r="X150" i="6" s="1"/>
  <c r="C150" i="6"/>
  <c r="E150" i="6" s="1"/>
  <c r="W150" i="6" s="1"/>
  <c r="N149" i="6"/>
  <c r="M149" i="6"/>
  <c r="H149" i="6"/>
  <c r="J149" i="6" s="1"/>
  <c r="C149" i="6"/>
  <c r="E149" i="6" s="1"/>
  <c r="N148" i="6"/>
  <c r="M148" i="6"/>
  <c r="H148" i="6"/>
  <c r="J148" i="6" s="1"/>
  <c r="C148" i="6"/>
  <c r="E148" i="6" s="1"/>
  <c r="N147" i="6"/>
  <c r="M147" i="6"/>
  <c r="H147" i="6"/>
  <c r="J147" i="6" s="1"/>
  <c r="C147" i="6"/>
  <c r="E147" i="6" s="1"/>
  <c r="N146" i="6"/>
  <c r="M146" i="6"/>
  <c r="H146" i="6"/>
  <c r="J146" i="6" s="1"/>
  <c r="C146" i="6"/>
  <c r="E146" i="6" s="1"/>
  <c r="N145" i="6"/>
  <c r="M145" i="6"/>
  <c r="H145" i="6"/>
  <c r="J145" i="6" s="1"/>
  <c r="C145" i="6"/>
  <c r="E145" i="6" s="1"/>
  <c r="N144" i="6"/>
  <c r="M144" i="6"/>
  <c r="H144" i="6"/>
  <c r="J144" i="6" s="1"/>
  <c r="C144" i="6"/>
  <c r="E144" i="6" s="1"/>
  <c r="N143" i="6"/>
  <c r="M143" i="6"/>
  <c r="H143" i="6"/>
  <c r="J143" i="6" s="1"/>
  <c r="C143" i="6"/>
  <c r="E143" i="6" s="1"/>
  <c r="N142" i="6"/>
  <c r="M142" i="6"/>
  <c r="H142" i="6"/>
  <c r="J142" i="6" s="1"/>
  <c r="C142" i="6"/>
  <c r="E142" i="6" s="1"/>
  <c r="S141" i="6"/>
  <c r="S142" i="6" s="1"/>
  <c r="N141" i="6"/>
  <c r="M141" i="6"/>
  <c r="H141" i="6"/>
  <c r="J141" i="6" s="1"/>
  <c r="C141" i="6"/>
  <c r="E141" i="6" s="1"/>
  <c r="V140" i="6"/>
  <c r="U140" i="6"/>
  <c r="T140" i="6"/>
  <c r="N140" i="6"/>
  <c r="M140" i="6"/>
  <c r="H140" i="6"/>
  <c r="J140" i="6" s="1"/>
  <c r="X140" i="6" s="1"/>
  <c r="C140" i="6"/>
  <c r="E140" i="6" s="1"/>
  <c r="W140" i="6" s="1"/>
  <c r="V139" i="6"/>
  <c r="U139" i="6"/>
  <c r="T139" i="6"/>
  <c r="N139" i="6"/>
  <c r="M139" i="6"/>
  <c r="H139" i="6"/>
  <c r="J139" i="6" s="1"/>
  <c r="X139" i="6" s="1"/>
  <c r="C139" i="6"/>
  <c r="E139" i="6" s="1"/>
  <c r="W139" i="6" s="1"/>
  <c r="V138" i="6"/>
  <c r="U138" i="6"/>
  <c r="T138" i="6"/>
  <c r="N138" i="6"/>
  <c r="M138" i="6"/>
  <c r="H138" i="6"/>
  <c r="J138" i="6" s="1"/>
  <c r="X138" i="6" s="1"/>
  <c r="C138" i="6"/>
  <c r="E138" i="6" s="1"/>
  <c r="W138" i="6" s="1"/>
  <c r="V137" i="6"/>
  <c r="U137" i="6"/>
  <c r="T137" i="6"/>
  <c r="N137" i="6"/>
  <c r="M137" i="6"/>
  <c r="H137" i="6"/>
  <c r="J137" i="6" s="1"/>
  <c r="X137" i="6" s="1"/>
  <c r="C137" i="6"/>
  <c r="E137" i="6" s="1"/>
  <c r="W137" i="6" s="1"/>
  <c r="V136" i="6"/>
  <c r="U136" i="6"/>
  <c r="T136" i="6"/>
  <c r="N136" i="6"/>
  <c r="M136" i="6"/>
  <c r="H136" i="6"/>
  <c r="J136" i="6" s="1"/>
  <c r="X136" i="6" s="1"/>
  <c r="C136" i="6"/>
  <c r="E136" i="6" s="1"/>
  <c r="W136" i="6" s="1"/>
  <c r="V135" i="6"/>
  <c r="U135" i="6"/>
  <c r="T135" i="6"/>
  <c r="N135" i="6"/>
  <c r="M135" i="6"/>
  <c r="H135" i="6"/>
  <c r="J135" i="6" s="1"/>
  <c r="X135" i="6" s="1"/>
  <c r="C135" i="6"/>
  <c r="E135" i="6" s="1"/>
  <c r="W135" i="6" s="1"/>
  <c r="V134" i="6"/>
  <c r="U134" i="6"/>
  <c r="T134" i="6"/>
  <c r="N134" i="6"/>
  <c r="M134" i="6"/>
  <c r="H134" i="6"/>
  <c r="J134" i="6" s="1"/>
  <c r="X134" i="6" s="1"/>
  <c r="C134" i="6"/>
  <c r="E134" i="6" s="1"/>
  <c r="W134" i="6" s="1"/>
  <c r="V116" i="6"/>
  <c r="U116" i="6"/>
  <c r="T116" i="6"/>
  <c r="N116" i="6"/>
  <c r="M116" i="6"/>
  <c r="H116" i="6"/>
  <c r="J116" i="6" s="1"/>
  <c r="X116" i="6" s="1"/>
  <c r="C116" i="6"/>
  <c r="E116" i="6" s="1"/>
  <c r="W116" i="6" s="1"/>
  <c r="V115" i="6"/>
  <c r="U115" i="6"/>
  <c r="T115" i="6"/>
  <c r="N115" i="6"/>
  <c r="M115" i="6"/>
  <c r="H115" i="6"/>
  <c r="J115" i="6" s="1"/>
  <c r="X115" i="6" s="1"/>
  <c r="C115" i="6"/>
  <c r="E115" i="6" s="1"/>
  <c r="W115" i="6" s="1"/>
  <c r="V114" i="6"/>
  <c r="U114" i="6"/>
  <c r="T114" i="6"/>
  <c r="N114" i="6"/>
  <c r="M114" i="6"/>
  <c r="H114" i="6"/>
  <c r="J114" i="6" s="1"/>
  <c r="X114" i="6" s="1"/>
  <c r="C114" i="6"/>
  <c r="E114" i="6" s="1"/>
  <c r="W114" i="6" s="1"/>
  <c r="V113" i="6"/>
  <c r="U113" i="6"/>
  <c r="T113" i="6"/>
  <c r="N113" i="6"/>
  <c r="M113" i="6"/>
  <c r="H113" i="6"/>
  <c r="J113" i="6" s="1"/>
  <c r="X113" i="6" s="1"/>
  <c r="C113" i="6"/>
  <c r="E113" i="6" s="1"/>
  <c r="W113" i="6" s="1"/>
  <c r="V112" i="6"/>
  <c r="U112" i="6"/>
  <c r="T112" i="6"/>
  <c r="N112" i="6"/>
  <c r="M112" i="6"/>
  <c r="H112" i="6"/>
  <c r="J112" i="6" s="1"/>
  <c r="X112" i="6" s="1"/>
  <c r="C112" i="6"/>
  <c r="E112" i="6" s="1"/>
  <c r="W112" i="6" s="1"/>
  <c r="V111" i="6"/>
  <c r="U111" i="6"/>
  <c r="T111" i="6"/>
  <c r="N111" i="6"/>
  <c r="M111" i="6"/>
  <c r="H111" i="6"/>
  <c r="J111" i="6" s="1"/>
  <c r="X111" i="6" s="1"/>
  <c r="C111" i="6"/>
  <c r="E111" i="6" s="1"/>
  <c r="W111" i="6" s="1"/>
  <c r="N110" i="6"/>
  <c r="M110" i="6"/>
  <c r="H110" i="6"/>
  <c r="J110" i="6" s="1"/>
  <c r="C110" i="6"/>
  <c r="E110" i="6" s="1"/>
  <c r="N109" i="6"/>
  <c r="M109" i="6"/>
  <c r="H109" i="6"/>
  <c r="J109" i="6" s="1"/>
  <c r="C109" i="6"/>
  <c r="E109" i="6" s="1"/>
  <c r="N108" i="6"/>
  <c r="M108" i="6"/>
  <c r="H108" i="6"/>
  <c r="J108" i="6" s="1"/>
  <c r="C108" i="6"/>
  <c r="E108" i="6" s="1"/>
  <c r="N107" i="6"/>
  <c r="M107" i="6"/>
  <c r="H107" i="6"/>
  <c r="J107" i="6" s="1"/>
  <c r="C107" i="6"/>
  <c r="E107" i="6" s="1"/>
  <c r="N106" i="6"/>
  <c r="M106" i="6"/>
  <c r="H106" i="6"/>
  <c r="J106" i="6" s="1"/>
  <c r="C106" i="6"/>
  <c r="E106" i="6" s="1"/>
  <c r="N105" i="6"/>
  <c r="M105" i="6"/>
  <c r="H105" i="6"/>
  <c r="J105" i="6" s="1"/>
  <c r="C105" i="6"/>
  <c r="E105" i="6" s="1"/>
  <c r="N104" i="6"/>
  <c r="M104" i="6"/>
  <c r="H104" i="6"/>
  <c r="J104" i="6" s="1"/>
  <c r="C104" i="6"/>
  <c r="E104" i="6" s="1"/>
  <c r="N103" i="6"/>
  <c r="M103" i="6"/>
  <c r="H103" i="6"/>
  <c r="J103" i="6" s="1"/>
  <c r="C103" i="6"/>
  <c r="E103" i="6" s="1"/>
  <c r="S102" i="6"/>
  <c r="S103" i="6" s="1"/>
  <c r="N102" i="6"/>
  <c r="M102" i="6"/>
  <c r="H102" i="6"/>
  <c r="J102" i="6" s="1"/>
  <c r="C102" i="6"/>
  <c r="E102" i="6" s="1"/>
  <c r="V101" i="6"/>
  <c r="U101" i="6"/>
  <c r="T101" i="6"/>
  <c r="N101" i="6"/>
  <c r="M101" i="6"/>
  <c r="H101" i="6"/>
  <c r="J101" i="6" s="1"/>
  <c r="X101" i="6" s="1"/>
  <c r="C101" i="6"/>
  <c r="E101" i="6" s="1"/>
  <c r="W101" i="6" s="1"/>
  <c r="V100" i="6"/>
  <c r="U100" i="6"/>
  <c r="T100" i="6"/>
  <c r="N100" i="6"/>
  <c r="M100" i="6"/>
  <c r="H100" i="6"/>
  <c r="J100" i="6" s="1"/>
  <c r="X100" i="6" s="1"/>
  <c r="C100" i="6"/>
  <c r="E100" i="6" s="1"/>
  <c r="W100" i="6" s="1"/>
  <c r="V99" i="6"/>
  <c r="U99" i="6"/>
  <c r="T99" i="6"/>
  <c r="N99" i="6"/>
  <c r="M99" i="6"/>
  <c r="H99" i="6"/>
  <c r="J99" i="6" s="1"/>
  <c r="X99" i="6" s="1"/>
  <c r="C99" i="6"/>
  <c r="E99" i="6" s="1"/>
  <c r="W99" i="6" s="1"/>
  <c r="V98" i="6"/>
  <c r="U98" i="6"/>
  <c r="T98" i="6"/>
  <c r="N98" i="6"/>
  <c r="M98" i="6"/>
  <c r="H98" i="6"/>
  <c r="J98" i="6" s="1"/>
  <c r="X98" i="6" s="1"/>
  <c r="C98" i="6"/>
  <c r="E98" i="6" s="1"/>
  <c r="W98" i="6" s="1"/>
  <c r="V97" i="6"/>
  <c r="U97" i="6"/>
  <c r="T97" i="6"/>
  <c r="N97" i="6"/>
  <c r="M97" i="6"/>
  <c r="H97" i="6"/>
  <c r="J97" i="6" s="1"/>
  <c r="X97" i="6" s="1"/>
  <c r="C97" i="6"/>
  <c r="E97" i="6" s="1"/>
  <c r="W97" i="6" s="1"/>
  <c r="V96" i="6"/>
  <c r="U96" i="6"/>
  <c r="T96" i="6"/>
  <c r="N96" i="6"/>
  <c r="M96" i="6"/>
  <c r="H96" i="6"/>
  <c r="J96" i="6" s="1"/>
  <c r="X96" i="6" s="1"/>
  <c r="C96" i="6"/>
  <c r="E96" i="6" s="1"/>
  <c r="W96" i="6" s="1"/>
  <c r="V95" i="6"/>
  <c r="U95" i="6"/>
  <c r="T95" i="6"/>
  <c r="N95" i="6"/>
  <c r="M95" i="6"/>
  <c r="H95" i="6"/>
  <c r="J95" i="6" s="1"/>
  <c r="X95" i="6" s="1"/>
  <c r="C95" i="6"/>
  <c r="E95" i="6" s="1"/>
  <c r="W95" i="6" s="1"/>
  <c r="V77" i="6"/>
  <c r="U77" i="6"/>
  <c r="T77" i="6"/>
  <c r="N77" i="6"/>
  <c r="M77" i="6"/>
  <c r="H77" i="6"/>
  <c r="J77" i="6" s="1"/>
  <c r="X77" i="6" s="1"/>
  <c r="C77" i="6"/>
  <c r="E77" i="6" s="1"/>
  <c r="W77" i="6" s="1"/>
  <c r="V76" i="6"/>
  <c r="U76" i="6"/>
  <c r="T76" i="6"/>
  <c r="N76" i="6"/>
  <c r="M76" i="6"/>
  <c r="H76" i="6"/>
  <c r="J76" i="6" s="1"/>
  <c r="X76" i="6" s="1"/>
  <c r="C76" i="6"/>
  <c r="E76" i="6" s="1"/>
  <c r="W76" i="6" s="1"/>
  <c r="V75" i="6"/>
  <c r="U75" i="6"/>
  <c r="T75" i="6"/>
  <c r="N75" i="6"/>
  <c r="M75" i="6"/>
  <c r="H75" i="6"/>
  <c r="J75" i="6" s="1"/>
  <c r="X75" i="6" s="1"/>
  <c r="C75" i="6"/>
  <c r="E75" i="6" s="1"/>
  <c r="W75" i="6" s="1"/>
  <c r="V74" i="6"/>
  <c r="U74" i="6"/>
  <c r="T74" i="6"/>
  <c r="N74" i="6"/>
  <c r="M74" i="6"/>
  <c r="H74" i="6"/>
  <c r="J74" i="6" s="1"/>
  <c r="X74" i="6" s="1"/>
  <c r="C74" i="6"/>
  <c r="E74" i="6" s="1"/>
  <c r="W74" i="6" s="1"/>
  <c r="V73" i="6"/>
  <c r="U73" i="6"/>
  <c r="T73" i="6"/>
  <c r="N73" i="6"/>
  <c r="M73" i="6"/>
  <c r="H73" i="6"/>
  <c r="J73" i="6" s="1"/>
  <c r="X73" i="6" s="1"/>
  <c r="C73" i="6"/>
  <c r="E73" i="6" s="1"/>
  <c r="W73" i="6" s="1"/>
  <c r="V72" i="6"/>
  <c r="U72" i="6"/>
  <c r="T72" i="6"/>
  <c r="N72" i="6"/>
  <c r="M72" i="6"/>
  <c r="H72" i="6"/>
  <c r="J72" i="6" s="1"/>
  <c r="X72" i="6" s="1"/>
  <c r="C72" i="6"/>
  <c r="E72" i="6" s="1"/>
  <c r="W72" i="6" s="1"/>
  <c r="N71" i="6"/>
  <c r="M71" i="6"/>
  <c r="H71" i="6"/>
  <c r="J71" i="6" s="1"/>
  <c r="C71" i="6"/>
  <c r="E71" i="6" s="1"/>
  <c r="N70" i="6"/>
  <c r="M70" i="6"/>
  <c r="H70" i="6"/>
  <c r="J70" i="6" s="1"/>
  <c r="C70" i="6"/>
  <c r="E70" i="6" s="1"/>
  <c r="N69" i="6"/>
  <c r="M69" i="6"/>
  <c r="H69" i="6"/>
  <c r="J69" i="6" s="1"/>
  <c r="C69" i="6"/>
  <c r="E69" i="6" s="1"/>
  <c r="N68" i="6"/>
  <c r="M68" i="6"/>
  <c r="H68" i="6"/>
  <c r="J68" i="6" s="1"/>
  <c r="C68" i="6"/>
  <c r="E68" i="6" s="1"/>
  <c r="N67" i="6"/>
  <c r="M67" i="6"/>
  <c r="H67" i="6"/>
  <c r="J67" i="6" s="1"/>
  <c r="C67" i="6"/>
  <c r="E67" i="6" s="1"/>
  <c r="N66" i="6"/>
  <c r="M66" i="6"/>
  <c r="H66" i="6"/>
  <c r="J66" i="6" s="1"/>
  <c r="C66" i="6"/>
  <c r="E66" i="6" s="1"/>
  <c r="N65" i="6"/>
  <c r="M65" i="6"/>
  <c r="H65" i="6"/>
  <c r="J65" i="6" s="1"/>
  <c r="C65" i="6"/>
  <c r="E65" i="6" s="1"/>
  <c r="N64" i="6"/>
  <c r="M64" i="6"/>
  <c r="H64" i="6"/>
  <c r="J64" i="6" s="1"/>
  <c r="C64" i="6"/>
  <c r="E64" i="6" s="1"/>
  <c r="S63" i="6"/>
  <c r="S64" i="6" s="1"/>
  <c r="N63" i="6"/>
  <c r="M63" i="6"/>
  <c r="H63" i="6"/>
  <c r="J63" i="6" s="1"/>
  <c r="C63" i="6"/>
  <c r="E63" i="6" s="1"/>
  <c r="V62" i="6"/>
  <c r="U62" i="6"/>
  <c r="T62" i="6"/>
  <c r="N62" i="6"/>
  <c r="M62" i="6"/>
  <c r="H62" i="6"/>
  <c r="J62" i="6" s="1"/>
  <c r="X62" i="6" s="1"/>
  <c r="C62" i="6"/>
  <c r="E62" i="6" s="1"/>
  <c r="W62" i="6" s="1"/>
  <c r="V61" i="6"/>
  <c r="U61" i="6"/>
  <c r="T61" i="6"/>
  <c r="N61" i="6"/>
  <c r="M61" i="6"/>
  <c r="H61" i="6"/>
  <c r="J61" i="6" s="1"/>
  <c r="X61" i="6" s="1"/>
  <c r="C61" i="6"/>
  <c r="E61" i="6" s="1"/>
  <c r="W61" i="6" s="1"/>
  <c r="V60" i="6"/>
  <c r="U60" i="6"/>
  <c r="T60" i="6"/>
  <c r="N60" i="6"/>
  <c r="M60" i="6"/>
  <c r="H60" i="6"/>
  <c r="J60" i="6" s="1"/>
  <c r="X60" i="6" s="1"/>
  <c r="C60" i="6"/>
  <c r="E60" i="6" s="1"/>
  <c r="W60" i="6" s="1"/>
  <c r="V59" i="6"/>
  <c r="U59" i="6"/>
  <c r="T59" i="6"/>
  <c r="N59" i="6"/>
  <c r="M59" i="6"/>
  <c r="H59" i="6"/>
  <c r="J59" i="6" s="1"/>
  <c r="X59" i="6" s="1"/>
  <c r="C59" i="6"/>
  <c r="E59" i="6" s="1"/>
  <c r="W59" i="6" s="1"/>
  <c r="V58" i="6"/>
  <c r="U58" i="6"/>
  <c r="T58" i="6"/>
  <c r="N58" i="6"/>
  <c r="M58" i="6"/>
  <c r="H58" i="6"/>
  <c r="J58" i="6" s="1"/>
  <c r="X58" i="6" s="1"/>
  <c r="C58" i="6"/>
  <c r="E58" i="6" s="1"/>
  <c r="W58" i="6" s="1"/>
  <c r="V57" i="6"/>
  <c r="U57" i="6"/>
  <c r="T57" i="6"/>
  <c r="N57" i="6"/>
  <c r="M57" i="6"/>
  <c r="H57" i="6"/>
  <c r="J57" i="6" s="1"/>
  <c r="X57" i="6" s="1"/>
  <c r="C57" i="6"/>
  <c r="E57" i="6" s="1"/>
  <c r="W57" i="6" s="1"/>
  <c r="V56" i="6"/>
  <c r="U56" i="6"/>
  <c r="T56" i="6"/>
  <c r="N56" i="6"/>
  <c r="M56" i="6"/>
  <c r="H56" i="6"/>
  <c r="J56" i="6" s="1"/>
  <c r="X56" i="6" s="1"/>
  <c r="C56" i="6"/>
  <c r="E56" i="6" s="1"/>
  <c r="W56" i="6" s="1"/>
  <c r="G44" i="6"/>
  <c r="G43" i="6"/>
  <c r="G41" i="6"/>
  <c r="V39" i="6"/>
  <c r="U39" i="6"/>
  <c r="T39" i="6"/>
  <c r="N39" i="6"/>
  <c r="M39" i="6"/>
  <c r="H39" i="6"/>
  <c r="J41" i="6" s="1"/>
  <c r="C39" i="6"/>
  <c r="E39" i="6" s="1"/>
  <c r="W39" i="6" s="1"/>
  <c r="V38" i="6"/>
  <c r="U38" i="6"/>
  <c r="T38" i="6"/>
  <c r="N38" i="6"/>
  <c r="M38" i="6"/>
  <c r="H38" i="6"/>
  <c r="J38" i="6" s="1"/>
  <c r="X38" i="6" s="1"/>
  <c r="C38" i="6"/>
  <c r="E38" i="6" s="1"/>
  <c r="W38" i="6" s="1"/>
  <c r="V37" i="6"/>
  <c r="U37" i="6"/>
  <c r="T37" i="6"/>
  <c r="N37" i="6"/>
  <c r="M37" i="6"/>
  <c r="H37" i="6"/>
  <c r="J37" i="6" s="1"/>
  <c r="X37" i="6" s="1"/>
  <c r="C37" i="6"/>
  <c r="E37" i="6" s="1"/>
  <c r="W37" i="6" s="1"/>
  <c r="V36" i="6"/>
  <c r="U36" i="6"/>
  <c r="T36" i="6"/>
  <c r="N36" i="6"/>
  <c r="M36" i="6"/>
  <c r="H36" i="6"/>
  <c r="J36" i="6" s="1"/>
  <c r="X36" i="6" s="1"/>
  <c r="C36" i="6"/>
  <c r="E36" i="6" s="1"/>
  <c r="W36" i="6" s="1"/>
  <c r="V35" i="6"/>
  <c r="U35" i="6"/>
  <c r="T35" i="6"/>
  <c r="N35" i="6"/>
  <c r="M35" i="6"/>
  <c r="H35" i="6"/>
  <c r="J35" i="6" s="1"/>
  <c r="X35" i="6" s="1"/>
  <c r="C35" i="6"/>
  <c r="E35" i="6" s="1"/>
  <c r="W35" i="6" s="1"/>
  <c r="V34" i="6"/>
  <c r="U34" i="6"/>
  <c r="T34" i="6"/>
  <c r="N34" i="6"/>
  <c r="M34" i="6"/>
  <c r="H34" i="6"/>
  <c r="J34" i="6" s="1"/>
  <c r="X34" i="6" s="1"/>
  <c r="C34" i="6"/>
  <c r="E34" i="6" s="1"/>
  <c r="W34" i="6" s="1"/>
  <c r="V33" i="6"/>
  <c r="U33" i="6"/>
  <c r="T33" i="6"/>
  <c r="N33" i="6"/>
  <c r="M33" i="6"/>
  <c r="H33" i="6"/>
  <c r="J33" i="6" s="1"/>
  <c r="X33" i="6" s="1"/>
  <c r="C33" i="6"/>
  <c r="E33" i="6" s="1"/>
  <c r="W33" i="6" s="1"/>
  <c r="V32" i="6"/>
  <c r="U32" i="6"/>
  <c r="T32" i="6"/>
  <c r="N32" i="6"/>
  <c r="M32" i="6"/>
  <c r="H32" i="6"/>
  <c r="J32" i="6" s="1"/>
  <c r="X32" i="6" s="1"/>
  <c r="C32" i="6"/>
  <c r="E32" i="6" s="1"/>
  <c r="W32" i="6" s="1"/>
  <c r="V31" i="6"/>
  <c r="U31" i="6"/>
  <c r="T31" i="6"/>
  <c r="N31" i="6"/>
  <c r="M31" i="6"/>
  <c r="H31" i="6"/>
  <c r="J31" i="6" s="1"/>
  <c r="X31" i="6" s="1"/>
  <c r="C31" i="6"/>
  <c r="E31" i="6" s="1"/>
  <c r="W31" i="6" s="1"/>
  <c r="N30" i="6"/>
  <c r="M30" i="6"/>
  <c r="H30" i="6"/>
  <c r="J30" i="6" s="1"/>
  <c r="C30" i="6"/>
  <c r="E30" i="6" s="1"/>
  <c r="N29" i="6"/>
  <c r="M29" i="6"/>
  <c r="H29" i="6"/>
  <c r="J29" i="6" s="1"/>
  <c r="C29" i="6"/>
  <c r="E29" i="6" s="1"/>
  <c r="N28" i="6"/>
  <c r="M28" i="6"/>
  <c r="H28" i="6"/>
  <c r="J28" i="6" s="1"/>
  <c r="C28" i="6"/>
  <c r="E28" i="6" s="1"/>
  <c r="N27" i="6"/>
  <c r="M27" i="6"/>
  <c r="H27" i="6"/>
  <c r="J27" i="6" s="1"/>
  <c r="C27" i="6"/>
  <c r="E27" i="6" s="1"/>
  <c r="N26" i="6"/>
  <c r="M26" i="6"/>
  <c r="H26" i="6"/>
  <c r="J26" i="6" s="1"/>
  <c r="C26" i="6"/>
  <c r="E26" i="6" s="1"/>
  <c r="N25" i="6"/>
  <c r="M25" i="6"/>
  <c r="H25" i="6"/>
  <c r="J25" i="6" s="1"/>
  <c r="C25" i="6"/>
  <c r="E25" i="6" s="1"/>
  <c r="N24" i="6"/>
  <c r="M24" i="6"/>
  <c r="H24" i="6"/>
  <c r="J24" i="6" s="1"/>
  <c r="C24" i="6"/>
  <c r="E24" i="6" s="1"/>
  <c r="N23" i="6"/>
  <c r="M23" i="6"/>
  <c r="H23" i="6"/>
  <c r="J23" i="6" s="1"/>
  <c r="C23" i="6"/>
  <c r="E23" i="6" s="1"/>
  <c r="S22" i="6"/>
  <c r="S23" i="6" s="1"/>
  <c r="N22" i="6"/>
  <c r="M22" i="6"/>
  <c r="P22" i="6" s="1"/>
  <c r="H22" i="6"/>
  <c r="J22" i="6" s="1"/>
  <c r="C22" i="6"/>
  <c r="E22" i="6" s="1"/>
  <c r="V21" i="6"/>
  <c r="U21" i="6"/>
  <c r="T21" i="6"/>
  <c r="N21" i="6"/>
  <c r="M21" i="6"/>
  <c r="H21" i="6"/>
  <c r="J21" i="6" s="1"/>
  <c r="X21" i="6" s="1"/>
  <c r="C21" i="6"/>
  <c r="E21" i="6" s="1"/>
  <c r="W21" i="6" s="1"/>
  <c r="V20" i="6"/>
  <c r="U20" i="6"/>
  <c r="T20" i="6"/>
  <c r="N20" i="6"/>
  <c r="M20" i="6"/>
  <c r="P20" i="6" s="1"/>
  <c r="Y20" i="6" s="1"/>
  <c r="H20" i="6"/>
  <c r="J20" i="6" s="1"/>
  <c r="X20" i="6" s="1"/>
  <c r="C20" i="6"/>
  <c r="E20" i="6" s="1"/>
  <c r="W20" i="6" s="1"/>
  <c r="V19" i="6"/>
  <c r="U19" i="6"/>
  <c r="T19" i="6"/>
  <c r="N19" i="6"/>
  <c r="M19" i="6"/>
  <c r="H19" i="6"/>
  <c r="J19" i="6" s="1"/>
  <c r="X19" i="6" s="1"/>
  <c r="C19" i="6"/>
  <c r="E19" i="6" s="1"/>
  <c r="W19" i="6" s="1"/>
  <c r="V18" i="6"/>
  <c r="U18" i="6"/>
  <c r="T18" i="6"/>
  <c r="N18" i="6"/>
  <c r="M18" i="6"/>
  <c r="P18" i="6" s="1"/>
  <c r="Y18" i="6" s="1"/>
  <c r="H18" i="6"/>
  <c r="J18" i="6" s="1"/>
  <c r="X18" i="6" s="1"/>
  <c r="C18" i="6"/>
  <c r="E18" i="6" s="1"/>
  <c r="W18" i="6" s="1"/>
  <c r="V17" i="6"/>
  <c r="U17" i="6"/>
  <c r="T17" i="6"/>
  <c r="N17" i="6"/>
  <c r="M17" i="6"/>
  <c r="H17" i="6"/>
  <c r="J17" i="6" s="1"/>
  <c r="X17" i="6" s="1"/>
  <c r="C17" i="6"/>
  <c r="E17" i="6" s="1"/>
  <c r="W17" i="6" s="1"/>
  <c r="V16" i="6"/>
  <c r="U16" i="6"/>
  <c r="T16" i="6"/>
  <c r="N16" i="6"/>
  <c r="M16" i="6"/>
  <c r="P16" i="6" s="1"/>
  <c r="Y16" i="6" s="1"/>
  <c r="H16" i="6"/>
  <c r="J16" i="6" s="1"/>
  <c r="X16" i="6" s="1"/>
  <c r="C16" i="6"/>
  <c r="E16" i="6" s="1"/>
  <c r="W16" i="6" s="1"/>
  <c r="V15" i="6"/>
  <c r="U15" i="6"/>
  <c r="T15" i="6"/>
  <c r="N15" i="6"/>
  <c r="M15" i="6"/>
  <c r="H15" i="6"/>
  <c r="J15" i="6" s="1"/>
  <c r="X15" i="6" s="1"/>
  <c r="C15" i="6"/>
  <c r="E15" i="6" s="1"/>
  <c r="W15" i="6" s="1"/>
  <c r="P32" i="6" l="1"/>
  <c r="Y32" i="6" s="1"/>
  <c r="P34" i="6"/>
  <c r="Y34" i="6" s="1"/>
  <c r="P36" i="6"/>
  <c r="Y36" i="6" s="1"/>
  <c r="P38" i="6"/>
  <c r="Y38" i="6" s="1"/>
  <c r="P57" i="6"/>
  <c r="P59" i="6"/>
  <c r="P61" i="6"/>
  <c r="P63" i="6"/>
  <c r="P73" i="6"/>
  <c r="P75" i="6"/>
  <c r="P77" i="6"/>
  <c r="P96" i="6"/>
  <c r="Y96" i="6" s="1"/>
  <c r="P98" i="6"/>
  <c r="Y98" i="6" s="1"/>
  <c r="P100" i="6"/>
  <c r="Y100" i="6" s="1"/>
  <c r="P102" i="6"/>
  <c r="P112" i="6"/>
  <c r="Y112" i="6" s="1"/>
  <c r="P114" i="6"/>
  <c r="Y114" i="6" s="1"/>
  <c r="P116" i="6"/>
  <c r="Y116" i="6" s="1"/>
  <c r="P135" i="6"/>
  <c r="Y135" i="6" s="1"/>
  <c r="P137" i="6"/>
  <c r="Y137" i="6" s="1"/>
  <c r="P139" i="6"/>
  <c r="Y139" i="6" s="1"/>
  <c r="P141" i="6"/>
  <c r="P151" i="6"/>
  <c r="Y151" i="6" s="1"/>
  <c r="P153" i="6"/>
  <c r="Y153" i="6" s="1"/>
  <c r="P155" i="6"/>
  <c r="Y155" i="6" s="1"/>
  <c r="P175" i="6"/>
  <c r="Y175" i="6" s="1"/>
  <c r="P177" i="6"/>
  <c r="Y177" i="6" s="1"/>
  <c r="P179" i="6"/>
  <c r="Y179" i="6" s="1"/>
  <c r="P181" i="6"/>
  <c r="P191" i="6"/>
  <c r="Y191" i="6" s="1"/>
  <c r="P193" i="6"/>
  <c r="Y193" i="6" s="1"/>
  <c r="P195" i="6"/>
  <c r="Y195" i="6" s="1"/>
  <c r="P197" i="6"/>
  <c r="Y197" i="6" s="1"/>
  <c r="P214" i="6"/>
  <c r="Y214" i="6" s="1"/>
  <c r="P216" i="6"/>
  <c r="Y216" i="6" s="1"/>
  <c r="P218" i="6"/>
  <c r="Y218" i="6" s="1"/>
  <c r="P220" i="6"/>
  <c r="Y220" i="6" s="1"/>
  <c r="P222" i="6"/>
  <c r="P223" i="6"/>
  <c r="P224" i="6"/>
  <c r="P225" i="6"/>
  <c r="P226" i="6"/>
  <c r="P227" i="6"/>
  <c r="P228" i="6"/>
  <c r="P229" i="6"/>
  <c r="P230" i="6"/>
  <c r="Y230" i="6" s="1"/>
  <c r="P232" i="6"/>
  <c r="Y232" i="6" s="1"/>
  <c r="P234" i="6"/>
  <c r="Y234" i="6" s="1"/>
  <c r="P255" i="6"/>
  <c r="Y255" i="6" s="1"/>
  <c r="P257" i="6"/>
  <c r="Y257" i="6" s="1"/>
  <c r="P259" i="6"/>
  <c r="Y259" i="6" s="1"/>
  <c r="P261" i="6"/>
  <c r="Y261" i="6" s="1"/>
  <c r="P263" i="6"/>
  <c r="P264" i="6"/>
  <c r="P265" i="6"/>
  <c r="P266" i="6"/>
  <c r="P267" i="6"/>
  <c r="P268" i="6"/>
  <c r="P269" i="6"/>
  <c r="P270" i="6"/>
  <c r="P271" i="6"/>
  <c r="Y271" i="6" s="1"/>
  <c r="P273" i="6"/>
  <c r="Y273" i="6" s="1"/>
  <c r="P275" i="6"/>
  <c r="Y275" i="6" s="1"/>
  <c r="P296" i="6"/>
  <c r="Y296" i="6" s="1"/>
  <c r="P298" i="6"/>
  <c r="Y298" i="6" s="1"/>
  <c r="P300" i="6"/>
  <c r="Y300" i="6" s="1"/>
  <c r="P302" i="6"/>
  <c r="Y302" i="6" s="1"/>
  <c r="P304" i="6"/>
  <c r="P305" i="6"/>
  <c r="P306" i="6"/>
  <c r="P307" i="6"/>
  <c r="P308" i="6"/>
  <c r="P309" i="6"/>
  <c r="P310" i="6"/>
  <c r="P311" i="6"/>
  <c r="P312" i="6"/>
  <c r="Y312" i="6" s="1"/>
  <c r="P314" i="6"/>
  <c r="Y314" i="6" s="1"/>
  <c r="P316" i="6"/>
  <c r="Y316" i="6" s="1"/>
  <c r="P337" i="6"/>
  <c r="Y337" i="6" s="1"/>
  <c r="P339" i="6"/>
  <c r="Y339" i="6" s="1"/>
  <c r="P341" i="6"/>
  <c r="Y341" i="6" s="1"/>
  <c r="P343" i="6"/>
  <c r="Y343" i="6" s="1"/>
  <c r="P345" i="6"/>
  <c r="P346" i="6"/>
  <c r="P347" i="6"/>
  <c r="P348" i="6"/>
  <c r="P349" i="6"/>
  <c r="P350" i="6"/>
  <c r="P351" i="6"/>
  <c r="P352" i="6"/>
  <c r="P353" i="6"/>
  <c r="Y353" i="6" s="1"/>
  <c r="P355" i="6"/>
  <c r="Y355" i="6" s="1"/>
  <c r="P357" i="6"/>
  <c r="Y357" i="6" s="1"/>
  <c r="P359" i="6"/>
  <c r="Y359" i="6" s="1"/>
  <c r="P361" i="6"/>
  <c r="Y361" i="6" s="1"/>
  <c r="F5" i="5"/>
  <c r="AI5" i="2"/>
  <c r="AX5" i="2" s="1"/>
  <c r="M5" i="2"/>
  <c r="M105" i="2" s="1"/>
  <c r="M76" i="2"/>
  <c r="X6" i="2"/>
  <c r="X106" i="2" s="1"/>
  <c r="AI6" i="2"/>
  <c r="M6" i="2"/>
  <c r="X14" i="2"/>
  <c r="X114" i="2" s="1"/>
  <c r="AI14" i="2"/>
  <c r="M14" i="2"/>
  <c r="X22" i="2"/>
  <c r="X122" i="2" s="1"/>
  <c r="AI22" i="2"/>
  <c r="M22" i="2"/>
  <c r="H30" i="2"/>
  <c r="K30" i="2" s="1"/>
  <c r="X30" i="2"/>
  <c r="X130" i="2" s="1"/>
  <c r="AI30" i="2"/>
  <c r="M30" i="2"/>
  <c r="X37" i="2"/>
  <c r="X137" i="2" s="1"/>
  <c r="M37" i="2"/>
  <c r="AI37" i="2"/>
  <c r="X45" i="2"/>
  <c r="X145" i="2" s="1"/>
  <c r="M45" i="2"/>
  <c r="AI45" i="2"/>
  <c r="X57" i="2"/>
  <c r="X157" i="2" s="1"/>
  <c r="M57" i="2"/>
  <c r="M157" i="2" s="1"/>
  <c r="AI57" i="2"/>
  <c r="AI157" i="2" s="1"/>
  <c r="X65" i="2"/>
  <c r="X165" i="2" s="1"/>
  <c r="M65" i="2"/>
  <c r="M165" i="2" s="1"/>
  <c r="AI65" i="2"/>
  <c r="AI165" i="2" s="1"/>
  <c r="X73" i="2"/>
  <c r="X173" i="2" s="1"/>
  <c r="M73" i="2"/>
  <c r="M173" i="2" s="1"/>
  <c r="AI73" i="2"/>
  <c r="AI173" i="2" s="1"/>
  <c r="X83" i="2"/>
  <c r="X183" i="2" s="1"/>
  <c r="M83" i="2"/>
  <c r="M183" i="2" s="1"/>
  <c r="AI83" i="2"/>
  <c r="AI183" i="2" s="1"/>
  <c r="X91" i="2"/>
  <c r="X191" i="2" s="1"/>
  <c r="M91" i="2"/>
  <c r="M191" i="2" s="1"/>
  <c r="AI91" i="2"/>
  <c r="AI191" i="2" s="1"/>
  <c r="X99" i="2"/>
  <c r="X199" i="2" s="1"/>
  <c r="M99" i="2"/>
  <c r="M199" i="2" s="1"/>
  <c r="AI99" i="2"/>
  <c r="AI199" i="2" s="1"/>
  <c r="X211" i="2"/>
  <c r="X311" i="2" s="1"/>
  <c r="M211" i="2"/>
  <c r="M311" i="2" s="1"/>
  <c r="AI211" i="2"/>
  <c r="X219" i="2"/>
  <c r="X319" i="2" s="1"/>
  <c r="M219" i="2"/>
  <c r="M319" i="2" s="1"/>
  <c r="AI219" i="2"/>
  <c r="X227" i="2"/>
  <c r="X327" i="2" s="1"/>
  <c r="M227" i="2"/>
  <c r="M327" i="2" s="1"/>
  <c r="AI227" i="2"/>
  <c r="X236" i="2"/>
  <c r="X336" i="2" s="1"/>
  <c r="AI236" i="2"/>
  <c r="M236" i="2"/>
  <c r="M336" i="2" s="1"/>
  <c r="X244" i="2"/>
  <c r="X344" i="2" s="1"/>
  <c r="AI244" i="2"/>
  <c r="M244" i="2"/>
  <c r="M344" i="2" s="1"/>
  <c r="X257" i="2"/>
  <c r="X357" i="2" s="1"/>
  <c r="AI257" i="2"/>
  <c r="M257" i="2"/>
  <c r="M357" i="2" s="1"/>
  <c r="X265" i="2"/>
  <c r="X365" i="2" s="1"/>
  <c r="AI265" i="2"/>
  <c r="M265" i="2"/>
  <c r="M365" i="2" s="1"/>
  <c r="X273" i="2"/>
  <c r="X373" i="2" s="1"/>
  <c r="AI273" i="2"/>
  <c r="M273" i="2"/>
  <c r="M373" i="2" s="1"/>
  <c r="X283" i="2"/>
  <c r="X383" i="2" s="1"/>
  <c r="AI283" i="2"/>
  <c r="M283" i="2"/>
  <c r="M383" i="2" s="1"/>
  <c r="X291" i="2"/>
  <c r="X391" i="2" s="1"/>
  <c r="AI291" i="2"/>
  <c r="M291" i="2"/>
  <c r="M391" i="2" s="1"/>
  <c r="X299" i="2"/>
  <c r="X399" i="2" s="1"/>
  <c r="AI299" i="2"/>
  <c r="M299" i="2"/>
  <c r="M399" i="2" s="1"/>
  <c r="AI408" i="2"/>
  <c r="X408" i="2"/>
  <c r="X433" i="2" s="1"/>
  <c r="M408" i="2"/>
  <c r="M433" i="2" s="1"/>
  <c r="AI416" i="2"/>
  <c r="X416" i="2"/>
  <c r="X441" i="2" s="1"/>
  <c r="M416" i="2"/>
  <c r="M441" i="2" s="1"/>
  <c r="AI424" i="2"/>
  <c r="X424" i="2"/>
  <c r="X449" i="2" s="1"/>
  <c r="M424" i="2"/>
  <c r="M449" i="2" s="1"/>
  <c r="X10" i="2"/>
  <c r="X110" i="2" s="1"/>
  <c r="AI10" i="2"/>
  <c r="M10" i="2"/>
  <c r="X18" i="2"/>
  <c r="X118" i="2" s="1"/>
  <c r="AI18" i="2"/>
  <c r="M18" i="2"/>
  <c r="X26" i="2"/>
  <c r="X126" i="2" s="1"/>
  <c r="AI26" i="2"/>
  <c r="M26" i="2"/>
  <c r="X33" i="2"/>
  <c r="X133" i="2" s="1"/>
  <c r="M33" i="2"/>
  <c r="AI33" i="2"/>
  <c r="X41" i="2"/>
  <c r="X141" i="2" s="1"/>
  <c r="M41" i="2"/>
  <c r="AI41" i="2"/>
  <c r="X49" i="2"/>
  <c r="X149" i="2" s="1"/>
  <c r="M49" i="2"/>
  <c r="AI49" i="2"/>
  <c r="X61" i="2"/>
  <c r="X161" i="2" s="1"/>
  <c r="M61" i="2"/>
  <c r="M161" i="2" s="1"/>
  <c r="AI61" i="2"/>
  <c r="AI161" i="2" s="1"/>
  <c r="X69" i="2"/>
  <c r="X169" i="2" s="1"/>
  <c r="M69" i="2"/>
  <c r="M169" i="2" s="1"/>
  <c r="AI69" i="2"/>
  <c r="AI169" i="2" s="1"/>
  <c r="H80" i="2"/>
  <c r="K80" i="2" s="1"/>
  <c r="X80" i="2"/>
  <c r="X180" i="2" s="1"/>
  <c r="AI80" i="2"/>
  <c r="AI180" i="2" s="1"/>
  <c r="M80" i="2"/>
  <c r="M180" i="2" s="1"/>
  <c r="X87" i="2"/>
  <c r="X187" i="2" s="1"/>
  <c r="M87" i="2"/>
  <c r="M187" i="2" s="1"/>
  <c r="AI87" i="2"/>
  <c r="AI187" i="2" s="1"/>
  <c r="X95" i="2"/>
  <c r="X195" i="2" s="1"/>
  <c r="M95" i="2"/>
  <c r="M195" i="2" s="1"/>
  <c r="AI95" i="2"/>
  <c r="AI195" i="2" s="1"/>
  <c r="X207" i="2"/>
  <c r="X307" i="2" s="1"/>
  <c r="M207" i="2"/>
  <c r="M307" i="2" s="1"/>
  <c r="AI207" i="2"/>
  <c r="X215" i="2"/>
  <c r="X315" i="2" s="1"/>
  <c r="M215" i="2"/>
  <c r="M315" i="2" s="1"/>
  <c r="AI215" i="2"/>
  <c r="X223" i="2"/>
  <c r="X323" i="2" s="1"/>
  <c r="M223" i="2"/>
  <c r="M323" i="2" s="1"/>
  <c r="AI223" i="2"/>
  <c r="X232" i="2"/>
  <c r="X332" i="2" s="1"/>
  <c r="AI232" i="2"/>
  <c r="M232" i="2"/>
  <c r="M332" i="2" s="1"/>
  <c r="X240" i="2"/>
  <c r="X340" i="2" s="1"/>
  <c r="AI240" i="2"/>
  <c r="M240" i="2"/>
  <c r="M340" i="2" s="1"/>
  <c r="X248" i="2"/>
  <c r="X348" i="2" s="1"/>
  <c r="AI248" i="2"/>
  <c r="M248" i="2"/>
  <c r="M348" i="2" s="1"/>
  <c r="X261" i="2"/>
  <c r="X361" i="2" s="1"/>
  <c r="AI261" i="2"/>
  <c r="M261" i="2"/>
  <c r="M361" i="2" s="1"/>
  <c r="X269" i="2"/>
  <c r="X369" i="2" s="1"/>
  <c r="AI269" i="2"/>
  <c r="M269" i="2"/>
  <c r="M369" i="2" s="1"/>
  <c r="H280" i="2"/>
  <c r="K280" i="2" s="1"/>
  <c r="X280" i="2"/>
  <c r="X380" i="2" s="1"/>
  <c r="AI280" i="2"/>
  <c r="M280" i="2"/>
  <c r="M380" i="2" s="1"/>
  <c r="X287" i="2"/>
  <c r="X387" i="2" s="1"/>
  <c r="AI287" i="2"/>
  <c r="M287" i="2"/>
  <c r="M387" i="2" s="1"/>
  <c r="X295" i="2"/>
  <c r="X395" i="2" s="1"/>
  <c r="AI295" i="2"/>
  <c r="M295" i="2"/>
  <c r="M395" i="2" s="1"/>
  <c r="H405" i="2"/>
  <c r="K405" i="2" s="1"/>
  <c r="AI405" i="2"/>
  <c r="AI430" i="2" s="1"/>
  <c r="X405" i="2"/>
  <c r="X430" i="2" s="1"/>
  <c r="M405" i="2"/>
  <c r="M430" i="2" s="1"/>
  <c r="AI412" i="2"/>
  <c r="AI437" i="2" s="1"/>
  <c r="X412" i="2"/>
  <c r="X437" i="2" s="1"/>
  <c r="M412" i="2"/>
  <c r="M437" i="2" s="1"/>
  <c r="AI420" i="2"/>
  <c r="X420" i="2"/>
  <c r="X445" i="2" s="1"/>
  <c r="M420" i="2"/>
  <c r="M445" i="2" s="1"/>
  <c r="AI428" i="2"/>
  <c r="X428" i="2"/>
  <c r="X453" i="2" s="1"/>
  <c r="M428" i="2"/>
  <c r="M453" i="2" s="1"/>
  <c r="I5" i="5"/>
  <c r="L5" i="5" s="1"/>
  <c r="AL5" i="5"/>
  <c r="BB5" i="5" s="1"/>
  <c r="X8" i="2"/>
  <c r="X108" i="2" s="1"/>
  <c r="AI8" i="2"/>
  <c r="M8" i="2"/>
  <c r="X9" i="2"/>
  <c r="X109" i="2" s="1"/>
  <c r="M9" i="2"/>
  <c r="AI9" i="2"/>
  <c r="X12" i="2"/>
  <c r="X112" i="2" s="1"/>
  <c r="AI12" i="2"/>
  <c r="M12" i="2"/>
  <c r="X13" i="2"/>
  <c r="X113" i="2" s="1"/>
  <c r="M13" i="2"/>
  <c r="AI13" i="2"/>
  <c r="X16" i="2"/>
  <c r="X116" i="2" s="1"/>
  <c r="AI16" i="2"/>
  <c r="M16" i="2"/>
  <c r="X17" i="2"/>
  <c r="X117" i="2" s="1"/>
  <c r="M17" i="2"/>
  <c r="AI17" i="2"/>
  <c r="X20" i="2"/>
  <c r="X120" i="2" s="1"/>
  <c r="AI20" i="2"/>
  <c r="M20" i="2"/>
  <c r="X21" i="2"/>
  <c r="X121" i="2" s="1"/>
  <c r="M21" i="2"/>
  <c r="AI21" i="2"/>
  <c r="X24" i="2"/>
  <c r="X124" i="2" s="1"/>
  <c r="AI24" i="2"/>
  <c r="M24" i="2"/>
  <c r="X25" i="2"/>
  <c r="X125" i="2" s="1"/>
  <c r="M25" i="2"/>
  <c r="AI25" i="2"/>
  <c r="X28" i="2"/>
  <c r="X128" i="2" s="1"/>
  <c r="AI28" i="2"/>
  <c r="M28" i="2"/>
  <c r="X29" i="2"/>
  <c r="X129" i="2" s="1"/>
  <c r="M29" i="2"/>
  <c r="AI29" i="2"/>
  <c r="X31" i="2"/>
  <c r="X131" i="2" s="1"/>
  <c r="M31" i="2"/>
  <c r="AI31" i="2"/>
  <c r="X32" i="2"/>
  <c r="X132" i="2" s="1"/>
  <c r="AI32" i="2"/>
  <c r="M32" i="2"/>
  <c r="X35" i="2"/>
  <c r="X135" i="2" s="1"/>
  <c r="M35" i="2"/>
  <c r="AI35" i="2"/>
  <c r="X36" i="2"/>
  <c r="X136" i="2" s="1"/>
  <c r="AI36" i="2"/>
  <c r="M36" i="2"/>
  <c r="X39" i="2"/>
  <c r="X139" i="2" s="1"/>
  <c r="M39" i="2"/>
  <c r="AI39" i="2"/>
  <c r="X40" i="2"/>
  <c r="X140" i="2" s="1"/>
  <c r="AI40" i="2"/>
  <c r="M40" i="2"/>
  <c r="X43" i="2"/>
  <c r="X143" i="2" s="1"/>
  <c r="M43" i="2"/>
  <c r="AI43" i="2"/>
  <c r="X44" i="2"/>
  <c r="X144" i="2" s="1"/>
  <c r="AI44" i="2"/>
  <c r="M44" i="2"/>
  <c r="X47" i="2"/>
  <c r="X147" i="2" s="1"/>
  <c r="M47" i="2"/>
  <c r="AI47" i="2"/>
  <c r="X48" i="2"/>
  <c r="X148" i="2" s="1"/>
  <c r="AI48" i="2"/>
  <c r="M48" i="2"/>
  <c r="X51" i="2"/>
  <c r="X151" i="2" s="1"/>
  <c r="M51" i="2"/>
  <c r="AI51" i="2"/>
  <c r="H55" i="2"/>
  <c r="K55" i="2" s="1"/>
  <c r="X55" i="2"/>
  <c r="X155" i="2" s="1"/>
  <c r="M55" i="2"/>
  <c r="M155" i="2" s="1"/>
  <c r="AI55" i="2"/>
  <c r="AI155" i="2" s="1"/>
  <c r="X56" i="2"/>
  <c r="X156" i="2" s="1"/>
  <c r="AI56" i="2"/>
  <c r="AI156" i="2" s="1"/>
  <c r="M56" i="2"/>
  <c r="M156" i="2" s="1"/>
  <c r="X59" i="2"/>
  <c r="X159" i="2" s="1"/>
  <c r="M59" i="2"/>
  <c r="M159" i="2" s="1"/>
  <c r="AI59" i="2"/>
  <c r="AI159" i="2" s="1"/>
  <c r="X60" i="2"/>
  <c r="X160" i="2" s="1"/>
  <c r="AI60" i="2"/>
  <c r="AI160" i="2" s="1"/>
  <c r="M60" i="2"/>
  <c r="M160" i="2" s="1"/>
  <c r="X63" i="2"/>
  <c r="X163" i="2" s="1"/>
  <c r="M63" i="2"/>
  <c r="M163" i="2" s="1"/>
  <c r="AI63" i="2"/>
  <c r="AI163" i="2" s="1"/>
  <c r="X64" i="2"/>
  <c r="X164" i="2" s="1"/>
  <c r="AI64" i="2"/>
  <c r="AI164" i="2" s="1"/>
  <c r="M64" i="2"/>
  <c r="M164" i="2" s="1"/>
  <c r="X67" i="2"/>
  <c r="X167" i="2" s="1"/>
  <c r="M67" i="2"/>
  <c r="M167" i="2" s="1"/>
  <c r="AI67" i="2"/>
  <c r="AI167" i="2" s="1"/>
  <c r="X68" i="2"/>
  <c r="X168" i="2" s="1"/>
  <c r="AI68" i="2"/>
  <c r="AI168" i="2" s="1"/>
  <c r="M68" i="2"/>
  <c r="M168" i="2" s="1"/>
  <c r="X71" i="2"/>
  <c r="X171" i="2" s="1"/>
  <c r="M71" i="2"/>
  <c r="M171" i="2" s="1"/>
  <c r="AI71" i="2"/>
  <c r="AI171" i="2" s="1"/>
  <c r="X72" i="2"/>
  <c r="X172" i="2" s="1"/>
  <c r="AI72" i="2"/>
  <c r="AI172" i="2" s="1"/>
  <c r="M72" i="2"/>
  <c r="M172" i="2" s="1"/>
  <c r="X75" i="2"/>
  <c r="X175" i="2" s="1"/>
  <c r="M75" i="2"/>
  <c r="M175" i="2" s="1"/>
  <c r="AI75" i="2"/>
  <c r="AI175" i="2" s="1"/>
  <c r="X76" i="2"/>
  <c r="X176" i="2" s="1"/>
  <c r="AI76" i="2"/>
  <c r="AI176" i="2" s="1"/>
  <c r="M176" i="2"/>
  <c r="X81" i="2"/>
  <c r="X181" i="2" s="1"/>
  <c r="M81" i="2"/>
  <c r="M181" i="2" s="1"/>
  <c r="AI81" i="2"/>
  <c r="AI181" i="2" s="1"/>
  <c r="X82" i="2"/>
  <c r="X182" i="2" s="1"/>
  <c r="AI82" i="2"/>
  <c r="AI182" i="2" s="1"/>
  <c r="M82" i="2"/>
  <c r="M182" i="2" s="1"/>
  <c r="X85" i="2"/>
  <c r="X185" i="2" s="1"/>
  <c r="M85" i="2"/>
  <c r="M185" i="2" s="1"/>
  <c r="AI85" i="2"/>
  <c r="AI185" i="2" s="1"/>
  <c r="X86" i="2"/>
  <c r="X186" i="2" s="1"/>
  <c r="AI86" i="2"/>
  <c r="AI186" i="2" s="1"/>
  <c r="M86" i="2"/>
  <c r="M186" i="2" s="1"/>
  <c r="X89" i="2"/>
  <c r="X189" i="2" s="1"/>
  <c r="M89" i="2"/>
  <c r="M189" i="2" s="1"/>
  <c r="AI89" i="2"/>
  <c r="AI189" i="2" s="1"/>
  <c r="X90" i="2"/>
  <c r="X190" i="2" s="1"/>
  <c r="AI90" i="2"/>
  <c r="AI190" i="2" s="1"/>
  <c r="M90" i="2"/>
  <c r="M190" i="2" s="1"/>
  <c r="X93" i="2"/>
  <c r="X193" i="2" s="1"/>
  <c r="M93" i="2"/>
  <c r="M193" i="2" s="1"/>
  <c r="AI93" i="2"/>
  <c r="AI193" i="2" s="1"/>
  <c r="X94" i="2"/>
  <c r="X194" i="2" s="1"/>
  <c r="AI94" i="2"/>
  <c r="AI194" i="2" s="1"/>
  <c r="M94" i="2"/>
  <c r="M194" i="2" s="1"/>
  <c r="X97" i="2"/>
  <c r="X197" i="2" s="1"/>
  <c r="M97" i="2"/>
  <c r="M197" i="2" s="1"/>
  <c r="AI97" i="2"/>
  <c r="AI197" i="2" s="1"/>
  <c r="X98" i="2"/>
  <c r="X198" i="2" s="1"/>
  <c r="AI98" i="2"/>
  <c r="AI198" i="2" s="1"/>
  <c r="M98" i="2"/>
  <c r="M198" i="2" s="1"/>
  <c r="X101" i="2"/>
  <c r="X201" i="2" s="1"/>
  <c r="M101" i="2"/>
  <c r="M201" i="2" s="1"/>
  <c r="AI101" i="2"/>
  <c r="AI201" i="2" s="1"/>
  <c r="H205" i="2"/>
  <c r="K205" i="2" s="1"/>
  <c r="X205" i="2"/>
  <c r="X305" i="2" s="1"/>
  <c r="M205" i="2"/>
  <c r="M305" i="2" s="1"/>
  <c r="AI205" i="2"/>
  <c r="AI305" i="2" s="1"/>
  <c r="X206" i="2"/>
  <c r="X306" i="2" s="1"/>
  <c r="AI206" i="2"/>
  <c r="M206" i="2"/>
  <c r="M306" i="2" s="1"/>
  <c r="X209" i="2"/>
  <c r="X309" i="2" s="1"/>
  <c r="M209" i="2"/>
  <c r="M309" i="2" s="1"/>
  <c r="AI209" i="2"/>
  <c r="X210" i="2"/>
  <c r="X310" i="2" s="1"/>
  <c r="AI210" i="2"/>
  <c r="M210" i="2"/>
  <c r="M310" i="2" s="1"/>
  <c r="X213" i="2"/>
  <c r="X313" i="2" s="1"/>
  <c r="M213" i="2"/>
  <c r="M313" i="2" s="1"/>
  <c r="AI213" i="2"/>
  <c r="X214" i="2"/>
  <c r="X314" i="2" s="1"/>
  <c r="AI214" i="2"/>
  <c r="M214" i="2"/>
  <c r="M314" i="2" s="1"/>
  <c r="X217" i="2"/>
  <c r="X317" i="2" s="1"/>
  <c r="M217" i="2"/>
  <c r="M317" i="2" s="1"/>
  <c r="AI217" i="2"/>
  <c r="X218" i="2"/>
  <c r="X318" i="2" s="1"/>
  <c r="AI218" i="2"/>
  <c r="M218" i="2"/>
  <c r="M318" i="2" s="1"/>
  <c r="X221" i="2"/>
  <c r="X321" i="2" s="1"/>
  <c r="M221" i="2"/>
  <c r="M321" i="2" s="1"/>
  <c r="AI221" i="2"/>
  <c r="X222" i="2"/>
  <c r="X322" i="2" s="1"/>
  <c r="AI222" i="2"/>
  <c r="M222" i="2"/>
  <c r="M322" i="2" s="1"/>
  <c r="X225" i="2"/>
  <c r="X325" i="2" s="1"/>
  <c r="M225" i="2"/>
  <c r="M325" i="2" s="1"/>
  <c r="AI225" i="2"/>
  <c r="X226" i="2"/>
  <c r="X326" i="2" s="1"/>
  <c r="AI226" i="2"/>
  <c r="M226" i="2"/>
  <c r="M326" i="2" s="1"/>
  <c r="X229" i="2"/>
  <c r="X329" i="2" s="1"/>
  <c r="M229" i="2"/>
  <c r="M329" i="2" s="1"/>
  <c r="AI229" i="2"/>
  <c r="H230" i="2"/>
  <c r="K230" i="2" s="1"/>
  <c r="X230" i="2"/>
  <c r="X330" i="2" s="1"/>
  <c r="AI230" i="2"/>
  <c r="M230" i="2"/>
  <c r="M330" i="2" s="1"/>
  <c r="X231" i="2"/>
  <c r="X331" i="2" s="1"/>
  <c r="M231" i="2"/>
  <c r="M331" i="2" s="1"/>
  <c r="AI231" i="2"/>
  <c r="X234" i="2"/>
  <c r="X334" i="2" s="1"/>
  <c r="AI234" i="2"/>
  <c r="M234" i="2"/>
  <c r="M334" i="2" s="1"/>
  <c r="X235" i="2"/>
  <c r="X335" i="2" s="1"/>
  <c r="M235" i="2"/>
  <c r="M335" i="2" s="1"/>
  <c r="AI235" i="2"/>
  <c r="X238" i="2"/>
  <c r="X338" i="2" s="1"/>
  <c r="AI238" i="2"/>
  <c r="M238" i="2"/>
  <c r="M338" i="2" s="1"/>
  <c r="X239" i="2"/>
  <c r="X339" i="2" s="1"/>
  <c r="M239" i="2"/>
  <c r="M339" i="2" s="1"/>
  <c r="AI239" i="2"/>
  <c r="X242" i="2"/>
  <c r="X342" i="2" s="1"/>
  <c r="AI242" i="2"/>
  <c r="M242" i="2"/>
  <c r="M342" i="2" s="1"/>
  <c r="X243" i="2"/>
  <c r="X343" i="2" s="1"/>
  <c r="M243" i="2"/>
  <c r="M343" i="2" s="1"/>
  <c r="AI243" i="2"/>
  <c r="X246" i="2"/>
  <c r="X346" i="2" s="1"/>
  <c r="AI246" i="2"/>
  <c r="M246" i="2"/>
  <c r="M346" i="2" s="1"/>
  <c r="X247" i="2"/>
  <c r="X347" i="2" s="1"/>
  <c r="M247" i="2"/>
  <c r="M347" i="2" s="1"/>
  <c r="AI247" i="2"/>
  <c r="X250" i="2"/>
  <c r="X350" i="2" s="1"/>
  <c r="AI250" i="2"/>
  <c r="M250" i="2"/>
  <c r="M350" i="2" s="1"/>
  <c r="X251" i="2"/>
  <c r="X351" i="2" s="1"/>
  <c r="AI251" i="2"/>
  <c r="M251" i="2"/>
  <c r="M351" i="2" s="1"/>
  <c r="H255" i="2"/>
  <c r="K255" i="2" s="1"/>
  <c r="X255" i="2"/>
  <c r="X355" i="2" s="1"/>
  <c r="AI255" i="2"/>
  <c r="M255" i="2"/>
  <c r="M355" i="2" s="1"/>
  <c r="X256" i="2"/>
  <c r="X356" i="2" s="1"/>
  <c r="AI256" i="2"/>
  <c r="M256" i="2"/>
  <c r="M356" i="2" s="1"/>
  <c r="X259" i="2"/>
  <c r="X359" i="2" s="1"/>
  <c r="AI259" i="2"/>
  <c r="M259" i="2"/>
  <c r="M359" i="2" s="1"/>
  <c r="X260" i="2"/>
  <c r="X360" i="2" s="1"/>
  <c r="AI260" i="2"/>
  <c r="M260" i="2"/>
  <c r="M360" i="2" s="1"/>
  <c r="X263" i="2"/>
  <c r="X363" i="2" s="1"/>
  <c r="AI263" i="2"/>
  <c r="M263" i="2"/>
  <c r="M363" i="2" s="1"/>
  <c r="X264" i="2"/>
  <c r="X364" i="2" s="1"/>
  <c r="AI264" i="2"/>
  <c r="M264" i="2"/>
  <c r="M364" i="2" s="1"/>
  <c r="X267" i="2"/>
  <c r="X367" i="2" s="1"/>
  <c r="AI267" i="2"/>
  <c r="M267" i="2"/>
  <c r="M367" i="2" s="1"/>
  <c r="X268" i="2"/>
  <c r="X368" i="2" s="1"/>
  <c r="AI268" i="2"/>
  <c r="M268" i="2"/>
  <c r="M368" i="2" s="1"/>
  <c r="X271" i="2"/>
  <c r="X371" i="2" s="1"/>
  <c r="AI271" i="2"/>
  <c r="M271" i="2"/>
  <c r="M371" i="2" s="1"/>
  <c r="X272" i="2"/>
  <c r="X372" i="2" s="1"/>
  <c r="AI272" i="2"/>
  <c r="M272" i="2"/>
  <c r="M372" i="2" s="1"/>
  <c r="X275" i="2"/>
  <c r="X375" i="2" s="1"/>
  <c r="AI275" i="2"/>
  <c r="M275" i="2"/>
  <c r="M375" i="2" s="1"/>
  <c r="X276" i="2"/>
  <c r="X376" i="2" s="1"/>
  <c r="AI276" i="2"/>
  <c r="M276" i="2"/>
  <c r="M376" i="2" s="1"/>
  <c r="X281" i="2"/>
  <c r="X381" i="2" s="1"/>
  <c r="AI281" i="2"/>
  <c r="M281" i="2"/>
  <c r="M381" i="2" s="1"/>
  <c r="X282" i="2"/>
  <c r="X382" i="2" s="1"/>
  <c r="AI282" i="2"/>
  <c r="M282" i="2"/>
  <c r="M382" i="2" s="1"/>
  <c r="X285" i="2"/>
  <c r="X385" i="2" s="1"/>
  <c r="AI285" i="2"/>
  <c r="M285" i="2"/>
  <c r="M385" i="2" s="1"/>
  <c r="X286" i="2"/>
  <c r="X386" i="2" s="1"/>
  <c r="AI286" i="2"/>
  <c r="M286" i="2"/>
  <c r="M386" i="2" s="1"/>
  <c r="X289" i="2"/>
  <c r="X389" i="2" s="1"/>
  <c r="AI289" i="2"/>
  <c r="M289" i="2"/>
  <c r="M389" i="2" s="1"/>
  <c r="X290" i="2"/>
  <c r="X390" i="2" s="1"/>
  <c r="AI290" i="2"/>
  <c r="M290" i="2"/>
  <c r="M390" i="2" s="1"/>
  <c r="X293" i="2"/>
  <c r="X393" i="2" s="1"/>
  <c r="AI293" i="2"/>
  <c r="M293" i="2"/>
  <c r="M393" i="2" s="1"/>
  <c r="X294" i="2"/>
  <c r="X394" i="2" s="1"/>
  <c r="AI294" i="2"/>
  <c r="M294" i="2"/>
  <c r="M394" i="2" s="1"/>
  <c r="X297" i="2"/>
  <c r="X397" i="2" s="1"/>
  <c r="AI297" i="2"/>
  <c r="M297" i="2"/>
  <c r="M397" i="2" s="1"/>
  <c r="X298" i="2"/>
  <c r="X398" i="2" s="1"/>
  <c r="AI298" i="2"/>
  <c r="M298" i="2"/>
  <c r="M398" i="2" s="1"/>
  <c r="X301" i="2"/>
  <c r="X401" i="2" s="1"/>
  <c r="AI301" i="2"/>
  <c r="M301" i="2"/>
  <c r="M401" i="2" s="1"/>
  <c r="AI406" i="2"/>
  <c r="X406" i="2"/>
  <c r="X431" i="2" s="1"/>
  <c r="M406" i="2"/>
  <c r="M431" i="2" s="1"/>
  <c r="AI407" i="2"/>
  <c r="X407" i="2"/>
  <c r="X432" i="2" s="1"/>
  <c r="M407" i="2"/>
  <c r="M432" i="2" s="1"/>
  <c r="AI410" i="2"/>
  <c r="X410" i="2"/>
  <c r="X435" i="2" s="1"/>
  <c r="M410" i="2"/>
  <c r="M435" i="2" s="1"/>
  <c r="AI411" i="2"/>
  <c r="X411" i="2"/>
  <c r="X436" i="2" s="1"/>
  <c r="M411" i="2"/>
  <c r="M436" i="2" s="1"/>
  <c r="AI414" i="2"/>
  <c r="X414" i="2"/>
  <c r="X439" i="2" s="1"/>
  <c r="M414" i="2"/>
  <c r="M439" i="2" s="1"/>
  <c r="AI415" i="2"/>
  <c r="X415" i="2"/>
  <c r="X440" i="2" s="1"/>
  <c r="M415" i="2"/>
  <c r="M440" i="2" s="1"/>
  <c r="AI418" i="2"/>
  <c r="X418" i="2"/>
  <c r="X443" i="2" s="1"/>
  <c r="M418" i="2"/>
  <c r="M443" i="2" s="1"/>
  <c r="AI419" i="2"/>
  <c r="X419" i="2"/>
  <c r="X444" i="2" s="1"/>
  <c r="M419" i="2"/>
  <c r="M444" i="2" s="1"/>
  <c r="AI422" i="2"/>
  <c r="X422" i="2"/>
  <c r="X447" i="2" s="1"/>
  <c r="M422" i="2"/>
  <c r="M447" i="2" s="1"/>
  <c r="AI423" i="2"/>
  <c r="X423" i="2"/>
  <c r="X448" i="2" s="1"/>
  <c r="M423" i="2"/>
  <c r="M448" i="2" s="1"/>
  <c r="AI426" i="2"/>
  <c r="X426" i="2"/>
  <c r="X451" i="2" s="1"/>
  <c r="M426" i="2"/>
  <c r="M451" i="2" s="1"/>
  <c r="AI427" i="2"/>
  <c r="X427" i="2"/>
  <c r="X452" i="2" s="1"/>
  <c r="M427" i="2"/>
  <c r="M452" i="2" s="1"/>
  <c r="H5" i="2"/>
  <c r="K5" i="2" s="1"/>
  <c r="X5" i="2"/>
  <c r="X105" i="2" s="1"/>
  <c r="X7" i="2"/>
  <c r="X107" i="2" s="1"/>
  <c r="M7" i="2"/>
  <c r="AI7" i="2"/>
  <c r="X11" i="2"/>
  <c r="X111" i="2" s="1"/>
  <c r="M11" i="2"/>
  <c r="AI11" i="2"/>
  <c r="X15" i="2"/>
  <c r="X115" i="2" s="1"/>
  <c r="M15" i="2"/>
  <c r="AI15" i="2"/>
  <c r="X19" i="2"/>
  <c r="X119" i="2" s="1"/>
  <c r="M19" i="2"/>
  <c r="AI19" i="2"/>
  <c r="X23" i="2"/>
  <c r="X123" i="2" s="1"/>
  <c r="M23" i="2"/>
  <c r="AI23" i="2"/>
  <c r="X27" i="2"/>
  <c r="X127" i="2" s="1"/>
  <c r="M27" i="2"/>
  <c r="AI27" i="2"/>
  <c r="X34" i="2"/>
  <c r="X134" i="2" s="1"/>
  <c r="AI34" i="2"/>
  <c r="M34" i="2"/>
  <c r="X38" i="2"/>
  <c r="X138" i="2" s="1"/>
  <c r="AI38" i="2"/>
  <c r="M38" i="2"/>
  <c r="X42" i="2"/>
  <c r="X142" i="2" s="1"/>
  <c r="AI42" i="2"/>
  <c r="M42" i="2"/>
  <c r="X46" i="2"/>
  <c r="X146" i="2" s="1"/>
  <c r="AI46" i="2"/>
  <c r="M46" i="2"/>
  <c r="X50" i="2"/>
  <c r="X150" i="2" s="1"/>
  <c r="AI50" i="2"/>
  <c r="M50" i="2"/>
  <c r="X58" i="2"/>
  <c r="X158" i="2" s="1"/>
  <c r="AI58" i="2"/>
  <c r="AI158" i="2" s="1"/>
  <c r="M58" i="2"/>
  <c r="M158" i="2" s="1"/>
  <c r="X62" i="2"/>
  <c r="X162" i="2" s="1"/>
  <c r="AI62" i="2"/>
  <c r="AI162" i="2" s="1"/>
  <c r="M62" i="2"/>
  <c r="M162" i="2" s="1"/>
  <c r="X66" i="2"/>
  <c r="X166" i="2" s="1"/>
  <c r="AI66" i="2"/>
  <c r="AI166" i="2" s="1"/>
  <c r="M66" i="2"/>
  <c r="M166" i="2" s="1"/>
  <c r="X70" i="2"/>
  <c r="X170" i="2" s="1"/>
  <c r="AI70" i="2"/>
  <c r="AI170" i="2" s="1"/>
  <c r="M70" i="2"/>
  <c r="M170" i="2" s="1"/>
  <c r="X74" i="2"/>
  <c r="X174" i="2" s="1"/>
  <c r="AI74" i="2"/>
  <c r="AI174" i="2" s="1"/>
  <c r="M74" i="2"/>
  <c r="M174" i="2" s="1"/>
  <c r="X84" i="2"/>
  <c r="X184" i="2" s="1"/>
  <c r="AI84" i="2"/>
  <c r="AI184" i="2" s="1"/>
  <c r="M84" i="2"/>
  <c r="M184" i="2" s="1"/>
  <c r="X88" i="2"/>
  <c r="X188" i="2" s="1"/>
  <c r="AI88" i="2"/>
  <c r="AI188" i="2" s="1"/>
  <c r="M88" i="2"/>
  <c r="M188" i="2" s="1"/>
  <c r="X92" i="2"/>
  <c r="X192" i="2" s="1"/>
  <c r="AI92" i="2"/>
  <c r="AI192" i="2" s="1"/>
  <c r="M92" i="2"/>
  <c r="M192" i="2" s="1"/>
  <c r="X96" i="2"/>
  <c r="X196" i="2" s="1"/>
  <c r="AI96" i="2"/>
  <c r="AI196" i="2" s="1"/>
  <c r="M96" i="2"/>
  <c r="M196" i="2" s="1"/>
  <c r="X100" i="2"/>
  <c r="X200" i="2" s="1"/>
  <c r="AI100" i="2"/>
  <c r="AI200" i="2" s="1"/>
  <c r="M100" i="2"/>
  <c r="M200" i="2" s="1"/>
  <c r="X208" i="2"/>
  <c r="X308" i="2" s="1"/>
  <c r="AI208" i="2"/>
  <c r="M208" i="2"/>
  <c r="M308" i="2" s="1"/>
  <c r="X212" i="2"/>
  <c r="X312" i="2" s="1"/>
  <c r="AI212" i="2"/>
  <c r="M212" i="2"/>
  <c r="M312" i="2" s="1"/>
  <c r="X216" i="2"/>
  <c r="X316" i="2" s="1"/>
  <c r="AI216" i="2"/>
  <c r="M216" i="2"/>
  <c r="M316" i="2" s="1"/>
  <c r="X220" i="2"/>
  <c r="X320" i="2" s="1"/>
  <c r="AI220" i="2"/>
  <c r="M220" i="2"/>
  <c r="M320" i="2" s="1"/>
  <c r="X224" i="2"/>
  <c r="X324" i="2" s="1"/>
  <c r="AI224" i="2"/>
  <c r="M224" i="2"/>
  <c r="M324" i="2" s="1"/>
  <c r="X228" i="2"/>
  <c r="X328" i="2" s="1"/>
  <c r="AI228" i="2"/>
  <c r="M228" i="2"/>
  <c r="M328" i="2" s="1"/>
  <c r="X233" i="2"/>
  <c r="X333" i="2" s="1"/>
  <c r="M233" i="2"/>
  <c r="M333" i="2" s="1"/>
  <c r="AI233" i="2"/>
  <c r="X237" i="2"/>
  <c r="X337" i="2" s="1"/>
  <c r="M237" i="2"/>
  <c r="M337" i="2" s="1"/>
  <c r="AI237" i="2"/>
  <c r="X241" i="2"/>
  <c r="X341" i="2" s="1"/>
  <c r="M241" i="2"/>
  <c r="M341" i="2" s="1"/>
  <c r="AI241" i="2"/>
  <c r="X245" i="2"/>
  <c r="X345" i="2" s="1"/>
  <c r="M245" i="2"/>
  <c r="M345" i="2" s="1"/>
  <c r="AI245" i="2"/>
  <c r="X249" i="2"/>
  <c r="X349" i="2" s="1"/>
  <c r="M249" i="2"/>
  <c r="M349" i="2" s="1"/>
  <c r="AI249" i="2"/>
  <c r="X258" i="2"/>
  <c r="X358" i="2" s="1"/>
  <c r="AI258" i="2"/>
  <c r="M258" i="2"/>
  <c r="M358" i="2" s="1"/>
  <c r="X262" i="2"/>
  <c r="X362" i="2" s="1"/>
  <c r="AI262" i="2"/>
  <c r="M262" i="2"/>
  <c r="M362" i="2" s="1"/>
  <c r="X266" i="2"/>
  <c r="X366" i="2" s="1"/>
  <c r="AI266" i="2"/>
  <c r="M266" i="2"/>
  <c r="M366" i="2" s="1"/>
  <c r="X270" i="2"/>
  <c r="X370" i="2" s="1"/>
  <c r="AI270" i="2"/>
  <c r="M270" i="2"/>
  <c r="M370" i="2" s="1"/>
  <c r="X274" i="2"/>
  <c r="X374" i="2" s="1"/>
  <c r="AI274" i="2"/>
  <c r="M274" i="2"/>
  <c r="M374" i="2" s="1"/>
  <c r="X284" i="2"/>
  <c r="X384" i="2" s="1"/>
  <c r="AI284" i="2"/>
  <c r="M284" i="2"/>
  <c r="M384" i="2" s="1"/>
  <c r="X288" i="2"/>
  <c r="X388" i="2" s="1"/>
  <c r="AI288" i="2"/>
  <c r="M288" i="2"/>
  <c r="M388" i="2" s="1"/>
  <c r="X292" i="2"/>
  <c r="X392" i="2" s="1"/>
  <c r="AI292" i="2"/>
  <c r="M292" i="2"/>
  <c r="M392" i="2" s="1"/>
  <c r="X296" i="2"/>
  <c r="X396" i="2" s="1"/>
  <c r="AI296" i="2"/>
  <c r="M296" i="2"/>
  <c r="M396" i="2" s="1"/>
  <c r="X300" i="2"/>
  <c r="X400" i="2" s="1"/>
  <c r="AI300" i="2"/>
  <c r="M300" i="2"/>
  <c r="M400" i="2" s="1"/>
  <c r="AI409" i="2"/>
  <c r="X409" i="2"/>
  <c r="X434" i="2" s="1"/>
  <c r="M409" i="2"/>
  <c r="M434" i="2" s="1"/>
  <c r="AI413" i="2"/>
  <c r="X413" i="2"/>
  <c r="X438" i="2" s="1"/>
  <c r="M413" i="2"/>
  <c r="M438" i="2" s="1"/>
  <c r="AI417" i="2"/>
  <c r="X417" i="2"/>
  <c r="X442" i="2" s="1"/>
  <c r="M417" i="2"/>
  <c r="M442" i="2" s="1"/>
  <c r="AI421" i="2"/>
  <c r="X421" i="2"/>
  <c r="X446" i="2" s="1"/>
  <c r="M421" i="2"/>
  <c r="M446" i="2" s="1"/>
  <c r="AI425" i="2"/>
  <c r="X425" i="2"/>
  <c r="X450" i="2" s="1"/>
  <c r="M425" i="2"/>
  <c r="M450" i="2" s="1"/>
  <c r="AI429" i="2"/>
  <c r="X429" i="2"/>
  <c r="X454" i="2" s="1"/>
  <c r="M429" i="2"/>
  <c r="M454" i="2" s="1"/>
  <c r="AV178" i="5"/>
  <c r="AW178" i="5"/>
  <c r="AV102" i="5"/>
  <c r="AW102" i="5"/>
  <c r="AV54" i="5"/>
  <c r="AW54" i="5"/>
  <c r="AV153" i="5"/>
  <c r="AW153" i="5"/>
  <c r="AV79" i="5"/>
  <c r="AW79" i="5"/>
  <c r="AV53" i="5"/>
  <c r="AW53" i="5"/>
  <c r="AV202" i="5"/>
  <c r="AW202" i="5"/>
  <c r="AV154" i="5"/>
  <c r="AW154" i="5"/>
  <c r="AV78" i="5"/>
  <c r="AW78" i="5"/>
  <c r="AV179" i="5"/>
  <c r="AW179" i="5"/>
  <c r="AV103" i="5"/>
  <c r="AW103" i="5"/>
  <c r="AV77" i="5"/>
  <c r="AW77" i="5"/>
  <c r="AU230" i="5"/>
  <c r="AH6" i="2"/>
  <c r="W6" i="2"/>
  <c r="AH7" i="2"/>
  <c r="W7" i="2"/>
  <c r="AH8" i="2"/>
  <c r="W8" i="2"/>
  <c r="AH9" i="2"/>
  <c r="W9" i="2"/>
  <c r="AH10" i="2"/>
  <c r="W10" i="2"/>
  <c r="AH11" i="2"/>
  <c r="W11" i="2"/>
  <c r="AH12" i="2"/>
  <c r="W12" i="2"/>
  <c r="AH13" i="2"/>
  <c r="W13" i="2"/>
  <c r="AH14" i="2"/>
  <c r="W14" i="2"/>
  <c r="AH15" i="2"/>
  <c r="W15" i="2"/>
  <c r="AH16" i="2"/>
  <c r="W16" i="2"/>
  <c r="AH17" i="2"/>
  <c r="W17" i="2"/>
  <c r="AH18" i="2"/>
  <c r="W18" i="2"/>
  <c r="AH19" i="2"/>
  <c r="W19" i="2"/>
  <c r="AH20" i="2"/>
  <c r="W20" i="2"/>
  <c r="AH21" i="2"/>
  <c r="W21" i="2"/>
  <c r="AH22" i="2"/>
  <c r="W22" i="2"/>
  <c r="AH23" i="2"/>
  <c r="W23" i="2"/>
  <c r="AH24" i="2"/>
  <c r="W24" i="2"/>
  <c r="AH25" i="2"/>
  <c r="W25" i="2"/>
  <c r="AH26" i="2"/>
  <c r="W26" i="2"/>
  <c r="AH27" i="2"/>
  <c r="W27" i="2"/>
  <c r="AH28" i="2"/>
  <c r="W28" i="2"/>
  <c r="AH29" i="2"/>
  <c r="W29" i="2"/>
  <c r="AH30" i="2"/>
  <c r="W30" i="2"/>
  <c r="AH31" i="2"/>
  <c r="W31" i="2"/>
  <c r="AH32" i="2"/>
  <c r="W32" i="2"/>
  <c r="AH33" i="2"/>
  <c r="W33" i="2"/>
  <c r="AH34" i="2"/>
  <c r="W34" i="2"/>
  <c r="AH35" i="2"/>
  <c r="W35" i="2"/>
  <c r="AH36" i="2"/>
  <c r="W36" i="2"/>
  <c r="AH37" i="2"/>
  <c r="W37" i="2"/>
  <c r="AH38" i="2"/>
  <c r="W38" i="2"/>
  <c r="AH39" i="2"/>
  <c r="W39" i="2"/>
  <c r="AH40" i="2"/>
  <c r="W40" i="2"/>
  <c r="AH41" i="2"/>
  <c r="W41" i="2"/>
  <c r="AH42" i="2"/>
  <c r="W42" i="2"/>
  <c r="AH43" i="2"/>
  <c r="W43" i="2"/>
  <c r="AH44" i="2"/>
  <c r="W44" i="2"/>
  <c r="AH45" i="2"/>
  <c r="W45" i="2"/>
  <c r="AH46" i="2"/>
  <c r="W46" i="2"/>
  <c r="AH47" i="2"/>
  <c r="W47" i="2"/>
  <c r="AH48" i="2"/>
  <c r="W48" i="2"/>
  <c r="AH49" i="2"/>
  <c r="W49" i="2"/>
  <c r="AH50" i="2"/>
  <c r="W50" i="2"/>
  <c r="AH51" i="2"/>
  <c r="W51" i="2"/>
  <c r="AH55" i="2"/>
  <c r="W55" i="2"/>
  <c r="AH56" i="2"/>
  <c r="W56" i="2"/>
  <c r="AH57" i="2"/>
  <c r="W57" i="2"/>
  <c r="AH58" i="2"/>
  <c r="W58" i="2"/>
  <c r="AH59" i="2"/>
  <c r="W59" i="2"/>
  <c r="AH60" i="2"/>
  <c r="W60" i="2"/>
  <c r="AH61" i="2"/>
  <c r="W61" i="2"/>
  <c r="AH62" i="2"/>
  <c r="W62" i="2"/>
  <c r="AH63" i="2"/>
  <c r="W63" i="2"/>
  <c r="AH64" i="2"/>
  <c r="W64" i="2"/>
  <c r="AH65" i="2"/>
  <c r="W65" i="2"/>
  <c r="AH66" i="2"/>
  <c r="W66" i="2"/>
  <c r="AH67" i="2"/>
  <c r="W67" i="2"/>
  <c r="AH68" i="2"/>
  <c r="W68" i="2"/>
  <c r="AH69" i="2"/>
  <c r="W69" i="2"/>
  <c r="AH70" i="2"/>
  <c r="W70" i="2"/>
  <c r="AH71" i="2"/>
  <c r="W71" i="2"/>
  <c r="AH72" i="2"/>
  <c r="W72" i="2"/>
  <c r="AH73" i="2"/>
  <c r="W73" i="2"/>
  <c r="AH74" i="2"/>
  <c r="W74" i="2"/>
  <c r="AH75" i="2"/>
  <c r="W75" i="2"/>
  <c r="AH76" i="2"/>
  <c r="W76" i="2"/>
  <c r="AH80" i="2"/>
  <c r="W80" i="2"/>
  <c r="AH81" i="2"/>
  <c r="W81" i="2"/>
  <c r="AH82" i="2"/>
  <c r="W82" i="2"/>
  <c r="AH83" i="2"/>
  <c r="W83" i="2"/>
  <c r="AH84" i="2"/>
  <c r="W84" i="2"/>
  <c r="AH85" i="2"/>
  <c r="W85" i="2"/>
  <c r="AH86" i="2"/>
  <c r="W86" i="2"/>
  <c r="AH87" i="2"/>
  <c r="W87" i="2"/>
  <c r="AH88" i="2"/>
  <c r="W88" i="2"/>
  <c r="AH89" i="2"/>
  <c r="W89" i="2"/>
  <c r="AH90" i="2"/>
  <c r="W90" i="2"/>
  <c r="AH91" i="2"/>
  <c r="W91" i="2"/>
  <c r="AH92" i="2"/>
  <c r="W92" i="2"/>
  <c r="AH93" i="2"/>
  <c r="W93" i="2"/>
  <c r="AH94" i="2"/>
  <c r="W94" i="2"/>
  <c r="AH95" i="2"/>
  <c r="W95" i="2"/>
  <c r="AH96" i="2"/>
  <c r="W96" i="2"/>
  <c r="AH97" i="2"/>
  <c r="W97" i="2"/>
  <c r="AH98" i="2"/>
  <c r="W98" i="2"/>
  <c r="AH99" i="2"/>
  <c r="W99" i="2"/>
  <c r="AH100" i="2"/>
  <c r="W100" i="2"/>
  <c r="AH101" i="2"/>
  <c r="W101"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W155" i="2"/>
  <c r="L155" i="2"/>
  <c r="W156" i="2"/>
  <c r="L156" i="2"/>
  <c r="W157" i="2"/>
  <c r="L157" i="2"/>
  <c r="W158" i="2"/>
  <c r="L158" i="2"/>
  <c r="W159" i="2"/>
  <c r="L159" i="2"/>
  <c r="W160" i="2"/>
  <c r="L160" i="2"/>
  <c r="W161" i="2"/>
  <c r="L161" i="2"/>
  <c r="W162" i="2"/>
  <c r="L162" i="2"/>
  <c r="W163" i="2"/>
  <c r="L163" i="2"/>
  <c r="W164" i="2"/>
  <c r="L164" i="2"/>
  <c r="W165" i="2"/>
  <c r="L165" i="2"/>
  <c r="W166" i="2"/>
  <c r="L166" i="2"/>
  <c r="W167" i="2"/>
  <c r="L167" i="2"/>
  <c r="W168" i="2"/>
  <c r="L168" i="2"/>
  <c r="W169" i="2"/>
  <c r="L169" i="2"/>
  <c r="W170" i="2"/>
  <c r="L170" i="2"/>
  <c r="W171" i="2"/>
  <c r="L171" i="2"/>
  <c r="W172" i="2"/>
  <c r="L172" i="2"/>
  <c r="W173" i="2"/>
  <c r="L173" i="2"/>
  <c r="W174" i="2"/>
  <c r="L174" i="2"/>
  <c r="W175" i="2"/>
  <c r="L175" i="2"/>
  <c r="W176" i="2"/>
  <c r="L176" i="2"/>
  <c r="W180" i="2"/>
  <c r="L180" i="2"/>
  <c r="W181" i="2"/>
  <c r="L181" i="2"/>
  <c r="W182" i="2"/>
  <c r="L182" i="2"/>
  <c r="W183" i="2"/>
  <c r="L183" i="2"/>
  <c r="W184" i="2"/>
  <c r="L184" i="2"/>
  <c r="W185" i="2"/>
  <c r="L185" i="2"/>
  <c r="W186" i="2"/>
  <c r="L186" i="2"/>
  <c r="W187" i="2"/>
  <c r="L187" i="2"/>
  <c r="W188" i="2"/>
  <c r="L188" i="2"/>
  <c r="W189" i="2"/>
  <c r="L189" i="2"/>
  <c r="W190" i="2"/>
  <c r="L190" i="2"/>
  <c r="W191" i="2"/>
  <c r="L191" i="2"/>
  <c r="W192" i="2"/>
  <c r="L192" i="2"/>
  <c r="W193" i="2"/>
  <c r="L193" i="2"/>
  <c r="W194" i="2"/>
  <c r="L194" i="2"/>
  <c r="W195" i="2"/>
  <c r="L195" i="2"/>
  <c r="W196" i="2"/>
  <c r="L196" i="2"/>
  <c r="W197" i="2"/>
  <c r="L197" i="2"/>
  <c r="W198" i="2"/>
  <c r="L198" i="2"/>
  <c r="W199" i="2"/>
  <c r="L199" i="2"/>
  <c r="W200" i="2"/>
  <c r="L200" i="2"/>
  <c r="W201" i="2"/>
  <c r="L201" i="2"/>
  <c r="AH205" i="2"/>
  <c r="W205" i="2"/>
  <c r="AH206" i="2"/>
  <c r="W206" i="2"/>
  <c r="AH207" i="2"/>
  <c r="W207" i="2"/>
  <c r="AH208" i="2"/>
  <c r="W208" i="2"/>
  <c r="AH209" i="2"/>
  <c r="W209" i="2"/>
  <c r="AH210" i="2"/>
  <c r="W210" i="2"/>
  <c r="AH211" i="2"/>
  <c r="W211" i="2"/>
  <c r="AH212" i="2"/>
  <c r="W212" i="2"/>
  <c r="AH213" i="2"/>
  <c r="W213" i="2"/>
  <c r="AH214" i="2"/>
  <c r="W214" i="2"/>
  <c r="AH215" i="2"/>
  <c r="W215" i="2"/>
  <c r="AH216" i="2"/>
  <c r="W216" i="2"/>
  <c r="AH217" i="2"/>
  <c r="W217" i="2"/>
  <c r="AH218" i="2"/>
  <c r="W218" i="2"/>
  <c r="AH219" i="2"/>
  <c r="W219" i="2"/>
  <c r="AH220" i="2"/>
  <c r="W220" i="2"/>
  <c r="AH221" i="2"/>
  <c r="W221" i="2"/>
  <c r="AH222" i="2"/>
  <c r="W222" i="2"/>
  <c r="AH223" i="2"/>
  <c r="W223" i="2"/>
  <c r="AH224" i="2"/>
  <c r="W224" i="2"/>
  <c r="AH225" i="2"/>
  <c r="W225" i="2"/>
  <c r="AH226" i="2"/>
  <c r="W226" i="2"/>
  <c r="AH227" i="2"/>
  <c r="W227" i="2"/>
  <c r="AH228" i="2"/>
  <c r="W228" i="2"/>
  <c r="AH229" i="2"/>
  <c r="W229" i="2"/>
  <c r="AH230" i="2"/>
  <c r="W230" i="2"/>
  <c r="AH231" i="2"/>
  <c r="W231" i="2"/>
  <c r="AH232" i="2"/>
  <c r="W232" i="2"/>
  <c r="AH233" i="2"/>
  <c r="W233" i="2"/>
  <c r="AH234" i="2"/>
  <c r="W234" i="2"/>
  <c r="AH235" i="2"/>
  <c r="W235" i="2"/>
  <c r="AH236" i="2"/>
  <c r="W236" i="2"/>
  <c r="AH237" i="2"/>
  <c r="W237" i="2"/>
  <c r="AH238" i="2"/>
  <c r="W238" i="2"/>
  <c r="AH239" i="2"/>
  <c r="W239" i="2"/>
  <c r="AH240" i="2"/>
  <c r="W240" i="2"/>
  <c r="AH241" i="2"/>
  <c r="W241" i="2"/>
  <c r="AH242" i="2"/>
  <c r="W242" i="2"/>
  <c r="AH243" i="2"/>
  <c r="W243" i="2"/>
  <c r="AH244" i="2"/>
  <c r="W244" i="2"/>
  <c r="AH245" i="2"/>
  <c r="W245" i="2"/>
  <c r="AH246" i="2"/>
  <c r="W246" i="2"/>
  <c r="AH247" i="2"/>
  <c r="W247" i="2"/>
  <c r="AH248" i="2"/>
  <c r="W248" i="2"/>
  <c r="AH249" i="2"/>
  <c r="W249" i="2"/>
  <c r="AH250" i="2"/>
  <c r="W250" i="2"/>
  <c r="AH251" i="2"/>
  <c r="W251" i="2"/>
  <c r="AH255" i="2"/>
  <c r="W255" i="2"/>
  <c r="AH256" i="2"/>
  <c r="W256" i="2"/>
  <c r="AH257" i="2"/>
  <c r="W257" i="2"/>
  <c r="AH258" i="2"/>
  <c r="W258" i="2"/>
  <c r="AH259" i="2"/>
  <c r="W259" i="2"/>
  <c r="AH260" i="2"/>
  <c r="W260" i="2"/>
  <c r="AH261" i="2"/>
  <c r="W261" i="2"/>
  <c r="AH262" i="2"/>
  <c r="W262" i="2"/>
  <c r="AH263" i="2"/>
  <c r="W263" i="2"/>
  <c r="AH264" i="2"/>
  <c r="W264" i="2"/>
  <c r="AH265" i="2"/>
  <c r="W265" i="2"/>
  <c r="AH266" i="2"/>
  <c r="W266" i="2"/>
  <c r="AH267" i="2"/>
  <c r="W267" i="2"/>
  <c r="AH268" i="2"/>
  <c r="W268" i="2"/>
  <c r="AH269" i="2"/>
  <c r="W269" i="2"/>
  <c r="AH270" i="2"/>
  <c r="W270" i="2"/>
  <c r="AH271" i="2"/>
  <c r="W271" i="2"/>
  <c r="AH272" i="2"/>
  <c r="W272" i="2"/>
  <c r="AH273" i="2"/>
  <c r="W273" i="2"/>
  <c r="AH274" i="2"/>
  <c r="W274" i="2"/>
  <c r="AH275" i="2"/>
  <c r="W275" i="2"/>
  <c r="AH276" i="2"/>
  <c r="W276" i="2"/>
  <c r="AH280" i="2"/>
  <c r="W280" i="2"/>
  <c r="AH281" i="2"/>
  <c r="W281" i="2"/>
  <c r="AH282" i="2"/>
  <c r="W282" i="2"/>
  <c r="AH283" i="2"/>
  <c r="W283" i="2"/>
  <c r="AH284" i="2"/>
  <c r="W284" i="2"/>
  <c r="AH285" i="2"/>
  <c r="W285" i="2"/>
  <c r="AH286" i="2"/>
  <c r="W286" i="2"/>
  <c r="AH287" i="2"/>
  <c r="W287" i="2"/>
  <c r="AH288" i="2"/>
  <c r="W288" i="2"/>
  <c r="AH289" i="2"/>
  <c r="W289" i="2"/>
  <c r="AH290" i="2"/>
  <c r="W290" i="2"/>
  <c r="AH291" i="2"/>
  <c r="W291" i="2"/>
  <c r="AH292" i="2"/>
  <c r="W292" i="2"/>
  <c r="AH293" i="2"/>
  <c r="W293" i="2"/>
  <c r="AH294" i="2"/>
  <c r="W294" i="2"/>
  <c r="AH295" i="2"/>
  <c r="W295" i="2"/>
  <c r="AH296" i="2"/>
  <c r="W296" i="2"/>
  <c r="AH297" i="2"/>
  <c r="W297" i="2"/>
  <c r="AH298" i="2"/>
  <c r="W298" i="2"/>
  <c r="AH299" i="2"/>
  <c r="W299" i="2"/>
  <c r="AH300" i="2"/>
  <c r="W300" i="2"/>
  <c r="AH301" i="2"/>
  <c r="W301" i="2"/>
  <c r="W305" i="2"/>
  <c r="L305" i="2"/>
  <c r="W306" i="2"/>
  <c r="L306" i="2"/>
  <c r="W307" i="2"/>
  <c r="L307" i="2"/>
  <c r="W308" i="2"/>
  <c r="L308" i="2"/>
  <c r="W309" i="2"/>
  <c r="L309" i="2"/>
  <c r="W310" i="2"/>
  <c r="L310" i="2"/>
  <c r="W311" i="2"/>
  <c r="L311" i="2"/>
  <c r="W312" i="2"/>
  <c r="L312" i="2"/>
  <c r="W313" i="2"/>
  <c r="L313" i="2"/>
  <c r="W314" i="2"/>
  <c r="L314" i="2"/>
  <c r="W315" i="2"/>
  <c r="L315" i="2"/>
  <c r="W316" i="2"/>
  <c r="L316" i="2"/>
  <c r="W317" i="2"/>
  <c r="L317" i="2"/>
  <c r="W318" i="2"/>
  <c r="L318" i="2"/>
  <c r="W319" i="2"/>
  <c r="L319" i="2"/>
  <c r="W320" i="2"/>
  <c r="L320" i="2"/>
  <c r="W321" i="2"/>
  <c r="L321" i="2"/>
  <c r="W322" i="2"/>
  <c r="L322" i="2"/>
  <c r="W323" i="2"/>
  <c r="L323" i="2"/>
  <c r="W324" i="2"/>
  <c r="L324" i="2"/>
  <c r="W325" i="2"/>
  <c r="L325" i="2"/>
  <c r="W326" i="2"/>
  <c r="L326" i="2"/>
  <c r="W327" i="2"/>
  <c r="L327" i="2"/>
  <c r="W328" i="2"/>
  <c r="L328" i="2"/>
  <c r="W329" i="2"/>
  <c r="L329" i="2"/>
  <c r="W330" i="2"/>
  <c r="L330" i="2"/>
  <c r="W331" i="2"/>
  <c r="L331" i="2"/>
  <c r="W332" i="2"/>
  <c r="L332" i="2"/>
  <c r="W333" i="2"/>
  <c r="L333" i="2"/>
  <c r="W334" i="2"/>
  <c r="L334" i="2"/>
  <c r="W335" i="2"/>
  <c r="L335" i="2"/>
  <c r="W336" i="2"/>
  <c r="L336" i="2"/>
  <c r="W337" i="2"/>
  <c r="L337" i="2"/>
  <c r="W338" i="2"/>
  <c r="L338" i="2"/>
  <c r="W339" i="2"/>
  <c r="L339" i="2"/>
  <c r="W340" i="2"/>
  <c r="L340" i="2"/>
  <c r="W341" i="2"/>
  <c r="L341" i="2"/>
  <c r="W342" i="2"/>
  <c r="L342" i="2"/>
  <c r="W343" i="2"/>
  <c r="L343" i="2"/>
  <c r="W344" i="2"/>
  <c r="L344" i="2"/>
  <c r="W345" i="2"/>
  <c r="L345" i="2"/>
  <c r="W346" i="2"/>
  <c r="L346" i="2"/>
  <c r="W347" i="2"/>
  <c r="L347" i="2"/>
  <c r="W348" i="2"/>
  <c r="L348" i="2"/>
  <c r="W349" i="2"/>
  <c r="L349" i="2"/>
  <c r="W350" i="2"/>
  <c r="L350" i="2"/>
  <c r="W351" i="2"/>
  <c r="L351" i="2"/>
  <c r="W355" i="2"/>
  <c r="L355" i="2"/>
  <c r="W356" i="2"/>
  <c r="L356" i="2"/>
  <c r="W357" i="2"/>
  <c r="L357" i="2"/>
  <c r="W358" i="2"/>
  <c r="L358" i="2"/>
  <c r="W359" i="2"/>
  <c r="L359" i="2"/>
  <c r="W360" i="2"/>
  <c r="L360" i="2"/>
  <c r="W361" i="2"/>
  <c r="L361" i="2"/>
  <c r="W362" i="2"/>
  <c r="L362" i="2"/>
  <c r="W363" i="2"/>
  <c r="L363" i="2"/>
  <c r="W364" i="2"/>
  <c r="L364" i="2"/>
  <c r="W365" i="2"/>
  <c r="L365" i="2"/>
  <c r="W366" i="2"/>
  <c r="L366" i="2"/>
  <c r="W367" i="2"/>
  <c r="L367" i="2"/>
  <c r="W368" i="2"/>
  <c r="L368" i="2"/>
  <c r="W369" i="2"/>
  <c r="L369" i="2"/>
  <c r="W370" i="2"/>
  <c r="L370" i="2"/>
  <c r="W371" i="2"/>
  <c r="L371" i="2"/>
  <c r="W372" i="2"/>
  <c r="L372" i="2"/>
  <c r="W373" i="2"/>
  <c r="L373" i="2"/>
  <c r="W374" i="2"/>
  <c r="L374" i="2"/>
  <c r="W375" i="2"/>
  <c r="L375" i="2"/>
  <c r="W376" i="2"/>
  <c r="L376" i="2"/>
  <c r="W380" i="2"/>
  <c r="L380" i="2"/>
  <c r="W381" i="2"/>
  <c r="L381" i="2"/>
  <c r="W382" i="2"/>
  <c r="L382" i="2"/>
  <c r="W383" i="2"/>
  <c r="L383" i="2"/>
  <c r="W384" i="2"/>
  <c r="L384" i="2"/>
  <c r="W385" i="2"/>
  <c r="L385" i="2"/>
  <c r="W386" i="2"/>
  <c r="L386" i="2"/>
  <c r="W387" i="2"/>
  <c r="L387" i="2"/>
  <c r="W388" i="2"/>
  <c r="L388" i="2"/>
  <c r="W389" i="2"/>
  <c r="L389" i="2"/>
  <c r="W390" i="2"/>
  <c r="L390" i="2"/>
  <c r="W391" i="2"/>
  <c r="L391" i="2"/>
  <c r="W392" i="2"/>
  <c r="L392" i="2"/>
  <c r="W393" i="2"/>
  <c r="L393" i="2"/>
  <c r="W394" i="2"/>
  <c r="L394" i="2"/>
  <c r="W395" i="2"/>
  <c r="L395" i="2"/>
  <c r="W396" i="2"/>
  <c r="L396" i="2"/>
  <c r="W397" i="2"/>
  <c r="L397" i="2"/>
  <c r="W398" i="2"/>
  <c r="L398" i="2"/>
  <c r="W399" i="2"/>
  <c r="L399" i="2"/>
  <c r="W400" i="2"/>
  <c r="L400" i="2"/>
  <c r="W401" i="2"/>
  <c r="L401" i="2"/>
  <c r="AH405" i="2"/>
  <c r="W405" i="2"/>
  <c r="AH406" i="2"/>
  <c r="W406" i="2"/>
  <c r="AH407" i="2"/>
  <c r="W407" i="2"/>
  <c r="AH408" i="2"/>
  <c r="W408" i="2"/>
  <c r="AH409" i="2"/>
  <c r="W409" i="2"/>
  <c r="AH410" i="2"/>
  <c r="W410" i="2"/>
  <c r="AH411" i="2"/>
  <c r="W411" i="2"/>
  <c r="AH412" i="2"/>
  <c r="W412" i="2"/>
  <c r="AH413" i="2"/>
  <c r="W413" i="2"/>
  <c r="AH414" i="2"/>
  <c r="W414" i="2"/>
  <c r="AH415" i="2"/>
  <c r="W415" i="2"/>
  <c r="AH416" i="2"/>
  <c r="W416" i="2"/>
  <c r="AH417" i="2"/>
  <c r="W417" i="2"/>
  <c r="AH418" i="2"/>
  <c r="W418" i="2"/>
  <c r="AH419" i="2"/>
  <c r="W419" i="2"/>
  <c r="AH420" i="2"/>
  <c r="W420" i="2"/>
  <c r="AH421" i="2"/>
  <c r="W421" i="2"/>
  <c r="AH422" i="2"/>
  <c r="W422" i="2"/>
  <c r="AH423" i="2"/>
  <c r="W423" i="2"/>
  <c r="AH424" i="2"/>
  <c r="W424" i="2"/>
  <c r="AH425" i="2"/>
  <c r="W425" i="2"/>
  <c r="AH426" i="2"/>
  <c r="W426" i="2"/>
  <c r="AH427" i="2"/>
  <c r="W427" i="2"/>
  <c r="AH428" i="2"/>
  <c r="W428" i="2"/>
  <c r="AH429" i="2"/>
  <c r="W429" i="2"/>
  <c r="W430" i="2"/>
  <c r="L430" i="2"/>
  <c r="W431" i="2"/>
  <c r="L431" i="2"/>
  <c r="W432" i="2"/>
  <c r="L432" i="2"/>
  <c r="W433" i="2"/>
  <c r="L433" i="2"/>
  <c r="W434" i="2"/>
  <c r="L434" i="2"/>
  <c r="W435" i="2"/>
  <c r="L435" i="2"/>
  <c r="W436" i="2"/>
  <c r="L436" i="2"/>
  <c r="W437" i="2"/>
  <c r="L437" i="2"/>
  <c r="W438" i="2"/>
  <c r="L438" i="2"/>
  <c r="W439" i="2"/>
  <c r="L439" i="2"/>
  <c r="W440" i="2"/>
  <c r="L440" i="2"/>
  <c r="W441" i="2"/>
  <c r="L441" i="2"/>
  <c r="W442" i="2"/>
  <c r="L442" i="2"/>
  <c r="W443" i="2"/>
  <c r="L443" i="2"/>
  <c r="W444" i="2"/>
  <c r="L444" i="2"/>
  <c r="W445" i="2"/>
  <c r="L445" i="2"/>
  <c r="W446" i="2"/>
  <c r="L446" i="2"/>
  <c r="W448" i="2"/>
  <c r="L448" i="2"/>
  <c r="W449" i="2"/>
  <c r="L449" i="2"/>
  <c r="W450" i="2"/>
  <c r="L450" i="2"/>
  <c r="W451" i="2"/>
  <c r="L451" i="2"/>
  <c r="W452" i="2"/>
  <c r="L452" i="2"/>
  <c r="W453" i="2"/>
  <c r="L453" i="2"/>
  <c r="W454" i="2"/>
  <c r="L454" i="2"/>
  <c r="AR302" i="2"/>
  <c r="AS302" i="2"/>
  <c r="AR278" i="2"/>
  <c r="AS278" i="2"/>
  <c r="AR254" i="2"/>
  <c r="AS254" i="2"/>
  <c r="AR152" i="2"/>
  <c r="AS152" i="2"/>
  <c r="AR104" i="2"/>
  <c r="AS104" i="2"/>
  <c r="AR102" i="2"/>
  <c r="AS102" i="2"/>
  <c r="AR78" i="2"/>
  <c r="AS78" i="2"/>
  <c r="AR54" i="2"/>
  <c r="AS54" i="2"/>
  <c r="AR52" i="2"/>
  <c r="AS52" i="2"/>
  <c r="AR304" i="2"/>
  <c r="AS304" i="2"/>
  <c r="AR204" i="2"/>
  <c r="AS204" i="2"/>
  <c r="AR202" i="2"/>
  <c r="AS202" i="2"/>
  <c r="AR178" i="2"/>
  <c r="AS178" i="2"/>
  <c r="AR154" i="2"/>
  <c r="AS154" i="2"/>
  <c r="AR352" i="2"/>
  <c r="AS352" i="2"/>
  <c r="AR252" i="2"/>
  <c r="AS252" i="2"/>
  <c r="P15" i="6"/>
  <c r="Y15" i="6" s="1"/>
  <c r="P17" i="6"/>
  <c r="Y17" i="6" s="1"/>
  <c r="P19" i="6"/>
  <c r="Y19" i="6" s="1"/>
  <c r="P21" i="6"/>
  <c r="Y21" i="6" s="1"/>
  <c r="P23" i="6"/>
  <c r="P24" i="6"/>
  <c r="P25" i="6"/>
  <c r="P26" i="6"/>
  <c r="P27" i="6"/>
  <c r="P28" i="6"/>
  <c r="P29" i="6"/>
  <c r="P30" i="6"/>
  <c r="P31" i="6"/>
  <c r="Y31" i="6" s="1"/>
  <c r="P33" i="6"/>
  <c r="Y33" i="6" s="1"/>
  <c r="P35" i="6"/>
  <c r="Y35" i="6" s="1"/>
  <c r="P37" i="6"/>
  <c r="Y37" i="6" s="1"/>
  <c r="P39" i="6"/>
  <c r="Y39" i="6" s="1"/>
  <c r="P56" i="6"/>
  <c r="P58" i="6"/>
  <c r="P60" i="6"/>
  <c r="P62" i="6"/>
  <c r="P64" i="6"/>
  <c r="P65" i="6"/>
  <c r="P66" i="6"/>
  <c r="P67" i="6"/>
  <c r="P68" i="6"/>
  <c r="P69" i="6"/>
  <c r="P70" i="6"/>
  <c r="P71" i="6"/>
  <c r="P72" i="6"/>
  <c r="P74" i="6"/>
  <c r="P76" i="6"/>
  <c r="P95" i="6"/>
  <c r="Y95" i="6" s="1"/>
  <c r="P97" i="6"/>
  <c r="Y97" i="6" s="1"/>
  <c r="P99" i="6"/>
  <c r="Y99" i="6" s="1"/>
  <c r="P101" i="6"/>
  <c r="Y101" i="6" s="1"/>
  <c r="P103" i="6"/>
  <c r="P104" i="6"/>
  <c r="P105" i="6"/>
  <c r="P106" i="6"/>
  <c r="P107" i="6"/>
  <c r="P108" i="6"/>
  <c r="P109" i="6"/>
  <c r="P110" i="6"/>
  <c r="P111" i="6"/>
  <c r="Y111" i="6" s="1"/>
  <c r="P113" i="6"/>
  <c r="Y113" i="6" s="1"/>
  <c r="P115" i="6"/>
  <c r="Y115" i="6" s="1"/>
  <c r="P134" i="6"/>
  <c r="Y134" i="6" s="1"/>
  <c r="P136" i="6"/>
  <c r="Y136" i="6" s="1"/>
  <c r="P138" i="6"/>
  <c r="Y138" i="6" s="1"/>
  <c r="P140" i="6"/>
  <c r="Y140" i="6" s="1"/>
  <c r="P142" i="6"/>
  <c r="P143" i="6"/>
  <c r="P144" i="6"/>
  <c r="P145" i="6"/>
  <c r="P146" i="6"/>
  <c r="P147" i="6"/>
  <c r="P148" i="6"/>
  <c r="P149" i="6"/>
  <c r="P150" i="6"/>
  <c r="Y150" i="6" s="1"/>
  <c r="P152" i="6"/>
  <c r="Y152" i="6" s="1"/>
  <c r="P154" i="6"/>
  <c r="Y154" i="6" s="1"/>
  <c r="P174" i="6"/>
  <c r="Y174" i="6" s="1"/>
  <c r="P176" i="6"/>
  <c r="Y176" i="6" s="1"/>
  <c r="P178" i="6"/>
  <c r="Y178" i="6" s="1"/>
  <c r="P180" i="6"/>
  <c r="Y180" i="6" s="1"/>
  <c r="P182" i="6"/>
  <c r="P183" i="6"/>
  <c r="P184" i="6"/>
  <c r="P185" i="6"/>
  <c r="P186" i="6"/>
  <c r="P187" i="6"/>
  <c r="P188" i="6"/>
  <c r="P189" i="6"/>
  <c r="P190" i="6"/>
  <c r="Y190" i="6" s="1"/>
  <c r="P192" i="6"/>
  <c r="Y192" i="6" s="1"/>
  <c r="P194" i="6"/>
  <c r="Y194" i="6" s="1"/>
  <c r="P196" i="6"/>
  <c r="Y196" i="6" s="1"/>
  <c r="P198" i="6"/>
  <c r="Y198" i="6" s="1"/>
  <c r="P215" i="6"/>
  <c r="Y215" i="6" s="1"/>
  <c r="P217" i="6"/>
  <c r="Y217" i="6" s="1"/>
  <c r="P219" i="6"/>
  <c r="Y219" i="6" s="1"/>
  <c r="P221" i="6"/>
  <c r="P231" i="6"/>
  <c r="Y231" i="6" s="1"/>
  <c r="P233" i="6"/>
  <c r="Y233" i="6" s="1"/>
  <c r="P235" i="6"/>
  <c r="Y235" i="6" s="1"/>
  <c r="P256" i="6"/>
  <c r="Y256" i="6" s="1"/>
  <c r="P258" i="6"/>
  <c r="Y258" i="6" s="1"/>
  <c r="P260" i="6"/>
  <c r="Y260" i="6" s="1"/>
  <c r="P262" i="6"/>
  <c r="P272" i="6"/>
  <c r="Y272" i="6" s="1"/>
  <c r="P274" i="6"/>
  <c r="Y274" i="6" s="1"/>
  <c r="P276" i="6"/>
  <c r="Y276" i="6" s="1"/>
  <c r="P297" i="6"/>
  <c r="Y297" i="6" s="1"/>
  <c r="P299" i="6"/>
  <c r="Y299" i="6" s="1"/>
  <c r="P301" i="6"/>
  <c r="Y301" i="6" s="1"/>
  <c r="P303" i="6"/>
  <c r="P313" i="6"/>
  <c r="Y313" i="6" s="1"/>
  <c r="P315" i="6"/>
  <c r="Y315" i="6" s="1"/>
  <c r="P317" i="6"/>
  <c r="Y317" i="6" s="1"/>
  <c r="P338" i="6"/>
  <c r="Y338" i="6" s="1"/>
  <c r="P340" i="6"/>
  <c r="Y340" i="6" s="1"/>
  <c r="P342" i="6"/>
  <c r="Y342" i="6" s="1"/>
  <c r="P344" i="6"/>
  <c r="P354" i="6"/>
  <c r="Y354" i="6" s="1"/>
  <c r="P356" i="6"/>
  <c r="Y356" i="6" s="1"/>
  <c r="P358" i="6"/>
  <c r="Y358" i="6" s="1"/>
  <c r="P360" i="6"/>
  <c r="Y360" i="6" s="1"/>
  <c r="D3" i="7"/>
  <c r="D4" i="7" s="1"/>
  <c r="D5" i="7" s="1"/>
  <c r="D6" i="7" s="1"/>
  <c r="D7" i="7" s="1"/>
  <c r="D8" i="7" s="1"/>
  <c r="D9" i="7" s="1"/>
  <c r="D10" i="7" s="1"/>
  <c r="D11" i="7" s="1"/>
  <c r="D12" i="7" s="1"/>
  <c r="D13" i="7" s="1"/>
  <c r="AB5" i="2"/>
  <c r="Y5" i="2"/>
  <c r="Z5" i="2" s="1"/>
  <c r="G7" i="2"/>
  <c r="AS6" i="2"/>
  <c r="AB6" i="2"/>
  <c r="Y6" i="2"/>
  <c r="Z6" i="2" s="1"/>
  <c r="AS7" i="2"/>
  <c r="AB7" i="2"/>
  <c r="Y7" i="2"/>
  <c r="Z7" i="2" s="1"/>
  <c r="AS8" i="2"/>
  <c r="AB8" i="2"/>
  <c r="Y8" i="2"/>
  <c r="Z8" i="2" s="1"/>
  <c r="AS9" i="2"/>
  <c r="AB9" i="2"/>
  <c r="Y9" i="2"/>
  <c r="Z9" i="2" s="1"/>
  <c r="AS10" i="2"/>
  <c r="AB10" i="2"/>
  <c r="Y10" i="2"/>
  <c r="Z10" i="2" s="1"/>
  <c r="AS11" i="2"/>
  <c r="AB11" i="2"/>
  <c r="Y11" i="2"/>
  <c r="Z11" i="2" s="1"/>
  <c r="AS12" i="2"/>
  <c r="AB12" i="2"/>
  <c r="Y12" i="2"/>
  <c r="Z12" i="2" s="1"/>
  <c r="AS13" i="2"/>
  <c r="AB13" i="2"/>
  <c r="Y13" i="2"/>
  <c r="Z13" i="2" s="1"/>
  <c r="AS14" i="2"/>
  <c r="AB14" i="2"/>
  <c r="Y14" i="2"/>
  <c r="Z14" i="2" s="1"/>
  <c r="AS15" i="2"/>
  <c r="AB15" i="2"/>
  <c r="Y15" i="2"/>
  <c r="Z15" i="2" s="1"/>
  <c r="AS16" i="2"/>
  <c r="AB16" i="2"/>
  <c r="Y16" i="2"/>
  <c r="Z16" i="2" s="1"/>
  <c r="AS17" i="2"/>
  <c r="AB17" i="2"/>
  <c r="Y17" i="2"/>
  <c r="Z17" i="2" s="1"/>
  <c r="AS18" i="2"/>
  <c r="AB18" i="2"/>
  <c r="Y18" i="2"/>
  <c r="Z18" i="2" s="1"/>
  <c r="AS19" i="2"/>
  <c r="AB19" i="2"/>
  <c r="Y19" i="2"/>
  <c r="Z19" i="2" s="1"/>
  <c r="AS20" i="2"/>
  <c r="AB20" i="2"/>
  <c r="Y20" i="2"/>
  <c r="Z20" i="2" s="1"/>
  <c r="AS21" i="2"/>
  <c r="AB21" i="2"/>
  <c r="Y21" i="2"/>
  <c r="Z21" i="2" s="1"/>
  <c r="AS22" i="2"/>
  <c r="AB22" i="2"/>
  <c r="Y22" i="2"/>
  <c r="Z22" i="2" s="1"/>
  <c r="AS23" i="2"/>
  <c r="AB23" i="2"/>
  <c r="Y23" i="2"/>
  <c r="Z23" i="2" s="1"/>
  <c r="AS24" i="2"/>
  <c r="AB24" i="2"/>
  <c r="Y24" i="2"/>
  <c r="Z24" i="2" s="1"/>
  <c r="AS25" i="2"/>
  <c r="AB25" i="2"/>
  <c r="Y25" i="2"/>
  <c r="Z25" i="2" s="1"/>
  <c r="AS26" i="2"/>
  <c r="AB26" i="2"/>
  <c r="Y26" i="2"/>
  <c r="Z26" i="2" s="1"/>
  <c r="AS27" i="2"/>
  <c r="AB27" i="2"/>
  <c r="Y27" i="2"/>
  <c r="Z27" i="2" s="1"/>
  <c r="AS28" i="2"/>
  <c r="AB28" i="2"/>
  <c r="Y28" i="2"/>
  <c r="Z28" i="2" s="1"/>
  <c r="AS29" i="2"/>
  <c r="AB29" i="2"/>
  <c r="Y29" i="2"/>
  <c r="Z29" i="2" s="1"/>
  <c r="AS30" i="2"/>
  <c r="AB30" i="2"/>
  <c r="Y30" i="2"/>
  <c r="Z30" i="2" s="1"/>
  <c r="G32" i="2"/>
  <c r="AS31" i="2"/>
  <c r="AB31" i="2"/>
  <c r="Y31" i="2"/>
  <c r="Z31" i="2" s="1"/>
  <c r="AS32" i="2"/>
  <c r="AB32" i="2"/>
  <c r="Y32" i="2"/>
  <c r="Z32" i="2" s="1"/>
  <c r="AS33" i="2"/>
  <c r="AB33" i="2"/>
  <c r="Y33" i="2"/>
  <c r="Z33" i="2" s="1"/>
  <c r="AS34" i="2"/>
  <c r="AB34" i="2"/>
  <c r="Y34" i="2"/>
  <c r="Z34" i="2" s="1"/>
  <c r="AS35" i="2"/>
  <c r="AB35" i="2"/>
  <c r="Y35" i="2"/>
  <c r="Z35" i="2" s="1"/>
  <c r="AC35" i="2" s="1"/>
  <c r="AG35" i="2" s="1"/>
  <c r="AS36" i="2"/>
  <c r="AB36" i="2"/>
  <c r="Y36" i="2"/>
  <c r="Z36" i="2" s="1"/>
  <c r="AS37" i="2"/>
  <c r="AB37" i="2"/>
  <c r="Y37" i="2"/>
  <c r="Z37" i="2" s="1"/>
  <c r="AC37" i="2" s="1"/>
  <c r="AG37" i="2" s="1"/>
  <c r="AS38" i="2"/>
  <c r="AB38" i="2"/>
  <c r="Y38" i="2"/>
  <c r="Z38" i="2" s="1"/>
  <c r="AS39" i="2"/>
  <c r="AB39" i="2"/>
  <c r="Y39" i="2"/>
  <c r="Z39" i="2" s="1"/>
  <c r="AC39" i="2" s="1"/>
  <c r="AG39" i="2" s="1"/>
  <c r="AS40" i="2"/>
  <c r="AB40" i="2"/>
  <c r="Y40" i="2"/>
  <c r="Z40" i="2" s="1"/>
  <c r="AS41" i="2"/>
  <c r="AB41" i="2"/>
  <c r="Y41" i="2"/>
  <c r="Z41" i="2" s="1"/>
  <c r="AC41" i="2" s="1"/>
  <c r="AG41" i="2" s="1"/>
  <c r="AS42" i="2"/>
  <c r="AB42" i="2"/>
  <c r="Y42" i="2"/>
  <c r="Z42" i="2" s="1"/>
  <c r="AS43" i="2"/>
  <c r="AB43" i="2"/>
  <c r="Y43" i="2"/>
  <c r="Z43" i="2" s="1"/>
  <c r="AC43" i="2" s="1"/>
  <c r="AG43" i="2" s="1"/>
  <c r="AS44" i="2"/>
  <c r="AB44" i="2"/>
  <c r="Y44" i="2"/>
  <c r="Z44" i="2" s="1"/>
  <c r="AS45" i="2"/>
  <c r="AB45" i="2"/>
  <c r="Y45" i="2"/>
  <c r="Z45" i="2" s="1"/>
  <c r="AC45" i="2" s="1"/>
  <c r="AG45" i="2" s="1"/>
  <c r="AS46" i="2"/>
  <c r="AB46" i="2"/>
  <c r="Y46" i="2"/>
  <c r="Z46" i="2" s="1"/>
  <c r="AS47" i="2"/>
  <c r="AB47" i="2"/>
  <c r="Y47" i="2"/>
  <c r="Z47" i="2" s="1"/>
  <c r="AC47" i="2" s="1"/>
  <c r="AG47" i="2" s="1"/>
  <c r="AS48" i="2"/>
  <c r="AB48" i="2"/>
  <c r="Y48" i="2"/>
  <c r="Z48" i="2" s="1"/>
  <c r="AS49" i="2"/>
  <c r="AB49" i="2"/>
  <c r="Y49" i="2"/>
  <c r="Z49" i="2" s="1"/>
  <c r="AC49" i="2" s="1"/>
  <c r="AG49" i="2" s="1"/>
  <c r="AS50" i="2"/>
  <c r="AB50" i="2"/>
  <c r="Y50" i="2"/>
  <c r="Z50" i="2" s="1"/>
  <c r="AS51" i="2"/>
  <c r="AB51" i="2"/>
  <c r="Y51" i="2"/>
  <c r="Z51" i="2" s="1"/>
  <c r="AC51" i="2" s="1"/>
  <c r="AG51" i="2" s="1"/>
  <c r="AS55" i="2"/>
  <c r="AB55" i="2"/>
  <c r="Y55" i="2"/>
  <c r="Z55" i="2" s="1"/>
  <c r="G57" i="2"/>
  <c r="H57" i="2" s="1"/>
  <c r="K57" i="2" s="1"/>
  <c r="AS56" i="2"/>
  <c r="AB56" i="2"/>
  <c r="Y56" i="2"/>
  <c r="Z56" i="2" s="1"/>
  <c r="AS57" i="2"/>
  <c r="AB57" i="2"/>
  <c r="Y57" i="2"/>
  <c r="Z57" i="2" s="1"/>
  <c r="AS58" i="2"/>
  <c r="AB58" i="2"/>
  <c r="Y58" i="2"/>
  <c r="Z58" i="2" s="1"/>
  <c r="AS59" i="2"/>
  <c r="AB59" i="2"/>
  <c r="Y59" i="2"/>
  <c r="Z59" i="2" s="1"/>
  <c r="AS60" i="2"/>
  <c r="AB60" i="2"/>
  <c r="Y60" i="2"/>
  <c r="Z60" i="2" s="1"/>
  <c r="AS61" i="2"/>
  <c r="AB61" i="2"/>
  <c r="Y61" i="2"/>
  <c r="Z61" i="2" s="1"/>
  <c r="AS62" i="2"/>
  <c r="AB62" i="2"/>
  <c r="Y62" i="2"/>
  <c r="Z62" i="2" s="1"/>
  <c r="AS63" i="2"/>
  <c r="AB63" i="2"/>
  <c r="Y63" i="2"/>
  <c r="Z63" i="2" s="1"/>
  <c r="AS64" i="2"/>
  <c r="AB64" i="2"/>
  <c r="Y64" i="2"/>
  <c r="Z64" i="2" s="1"/>
  <c r="AS65" i="2"/>
  <c r="AB65" i="2"/>
  <c r="Y65" i="2"/>
  <c r="Z65" i="2" s="1"/>
  <c r="AS66" i="2"/>
  <c r="AB66" i="2"/>
  <c r="Y66" i="2"/>
  <c r="Z66" i="2" s="1"/>
  <c r="AS67" i="2"/>
  <c r="AB67" i="2"/>
  <c r="Y67" i="2"/>
  <c r="Z67" i="2" s="1"/>
  <c r="AS68" i="2"/>
  <c r="AB68" i="2"/>
  <c r="Y68" i="2"/>
  <c r="Z68" i="2" s="1"/>
  <c r="AS69" i="2"/>
  <c r="AB69" i="2"/>
  <c r="Y69" i="2"/>
  <c r="Z69" i="2" s="1"/>
  <c r="AS70" i="2"/>
  <c r="AB70" i="2"/>
  <c r="Y70" i="2"/>
  <c r="Z70" i="2" s="1"/>
  <c r="AS71" i="2"/>
  <c r="AB71" i="2"/>
  <c r="Y71" i="2"/>
  <c r="Z71" i="2" s="1"/>
  <c r="AS72" i="2"/>
  <c r="AB72" i="2"/>
  <c r="Y72" i="2"/>
  <c r="Z72" i="2" s="1"/>
  <c r="AS73" i="2"/>
  <c r="AB73" i="2"/>
  <c r="Y73" i="2"/>
  <c r="Z73" i="2" s="1"/>
  <c r="AS74" i="2"/>
  <c r="AB74" i="2"/>
  <c r="Y74" i="2"/>
  <c r="Z74" i="2" s="1"/>
  <c r="AS75" i="2"/>
  <c r="AB75" i="2"/>
  <c r="Y75" i="2"/>
  <c r="Z75" i="2" s="1"/>
  <c r="AS76" i="2"/>
  <c r="AB76" i="2"/>
  <c r="Y76" i="2"/>
  <c r="Z76" i="2" s="1"/>
  <c r="AS80" i="2"/>
  <c r="AB80" i="2"/>
  <c r="Y80" i="2"/>
  <c r="Z80" i="2" s="1"/>
  <c r="G82" i="2"/>
  <c r="AS81" i="2"/>
  <c r="AB81" i="2"/>
  <c r="Y81" i="2"/>
  <c r="Z81" i="2" s="1"/>
  <c r="AC81" i="2" s="1"/>
  <c r="AG81" i="2" s="1"/>
  <c r="AS82" i="2"/>
  <c r="AB82" i="2"/>
  <c r="Y82" i="2"/>
  <c r="Z82" i="2" s="1"/>
  <c r="AS83" i="2"/>
  <c r="AB83" i="2"/>
  <c r="Y83" i="2"/>
  <c r="Z83" i="2" s="1"/>
  <c r="AC83" i="2" s="1"/>
  <c r="AG83" i="2" s="1"/>
  <c r="AS84" i="2"/>
  <c r="AB84" i="2"/>
  <c r="Y84" i="2"/>
  <c r="Z84" i="2" s="1"/>
  <c r="AS85" i="2"/>
  <c r="AB85" i="2"/>
  <c r="Y85" i="2"/>
  <c r="Z85" i="2" s="1"/>
  <c r="AC85" i="2" s="1"/>
  <c r="AG85" i="2" s="1"/>
  <c r="AS86" i="2"/>
  <c r="AB86" i="2"/>
  <c r="Y86" i="2"/>
  <c r="Z86" i="2" s="1"/>
  <c r="AS87" i="2"/>
  <c r="AB87" i="2"/>
  <c r="Y87" i="2"/>
  <c r="Z87" i="2" s="1"/>
  <c r="AC87" i="2" s="1"/>
  <c r="AG87" i="2" s="1"/>
  <c r="AS88" i="2"/>
  <c r="AB88" i="2"/>
  <c r="Y88" i="2"/>
  <c r="Z88" i="2" s="1"/>
  <c r="AS89" i="2"/>
  <c r="AB89" i="2"/>
  <c r="Y89" i="2"/>
  <c r="Z89" i="2" s="1"/>
  <c r="AC89" i="2" s="1"/>
  <c r="AG89" i="2" s="1"/>
  <c r="AS90" i="2"/>
  <c r="AB90" i="2"/>
  <c r="Y90" i="2"/>
  <c r="Z90" i="2" s="1"/>
  <c r="AS91" i="2"/>
  <c r="AB91" i="2"/>
  <c r="Y91" i="2"/>
  <c r="Z91" i="2" s="1"/>
  <c r="AC91" i="2" s="1"/>
  <c r="AG91" i="2" s="1"/>
  <c r="AS92" i="2"/>
  <c r="AB92" i="2"/>
  <c r="Y92" i="2"/>
  <c r="Z92" i="2" s="1"/>
  <c r="AS93" i="2"/>
  <c r="AB93" i="2"/>
  <c r="Y93" i="2"/>
  <c r="Z93" i="2" s="1"/>
  <c r="AC93" i="2" s="1"/>
  <c r="AG93" i="2" s="1"/>
  <c r="AS94" i="2"/>
  <c r="AB94" i="2"/>
  <c r="Y94" i="2"/>
  <c r="Z94" i="2" s="1"/>
  <c r="AS95" i="2"/>
  <c r="AB95" i="2"/>
  <c r="Y95" i="2"/>
  <c r="Z95" i="2" s="1"/>
  <c r="AC95" i="2" s="1"/>
  <c r="AG95" i="2" s="1"/>
  <c r="AS96" i="2"/>
  <c r="AB96" i="2"/>
  <c r="Y96" i="2"/>
  <c r="Z96" i="2" s="1"/>
  <c r="AS97" i="2"/>
  <c r="AB97" i="2"/>
  <c r="Y97" i="2"/>
  <c r="Z97" i="2" s="1"/>
  <c r="AC97" i="2" s="1"/>
  <c r="AG97" i="2" s="1"/>
  <c r="AS98" i="2"/>
  <c r="AB98" i="2"/>
  <c r="Y98" i="2"/>
  <c r="Z98" i="2" s="1"/>
  <c r="AS99" i="2"/>
  <c r="AB99" i="2"/>
  <c r="Y99" i="2"/>
  <c r="Z99" i="2" s="1"/>
  <c r="AC99" i="2" s="1"/>
  <c r="AG99" i="2" s="1"/>
  <c r="AS100" i="2"/>
  <c r="AB100" i="2"/>
  <c r="Y100" i="2"/>
  <c r="Z100" i="2" s="1"/>
  <c r="AS101" i="2"/>
  <c r="AB101" i="2"/>
  <c r="Y101" i="2"/>
  <c r="Z101" i="2" s="1"/>
  <c r="AC101" i="2" s="1"/>
  <c r="AG101" i="2" s="1"/>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5" i="2"/>
  <c r="Q155" i="2"/>
  <c r="N155" i="2"/>
  <c r="O155" i="2" s="1"/>
  <c r="AH156" i="2"/>
  <c r="Q156" i="2"/>
  <c r="N156" i="2"/>
  <c r="O156" i="2" s="1"/>
  <c r="AH157" i="2"/>
  <c r="Q157" i="2"/>
  <c r="N157" i="2"/>
  <c r="O157" i="2" s="1"/>
  <c r="AH158" i="2"/>
  <c r="Q158" i="2"/>
  <c r="N158" i="2"/>
  <c r="O158" i="2" s="1"/>
  <c r="AH159" i="2"/>
  <c r="Q159" i="2"/>
  <c r="N159" i="2"/>
  <c r="O159" i="2" s="1"/>
  <c r="AH160" i="2"/>
  <c r="Q160" i="2"/>
  <c r="N160" i="2"/>
  <c r="O160" i="2" s="1"/>
  <c r="AH161" i="2"/>
  <c r="Q161" i="2"/>
  <c r="N161" i="2"/>
  <c r="O161" i="2" s="1"/>
  <c r="AH162" i="2"/>
  <c r="Q162" i="2"/>
  <c r="N162" i="2"/>
  <c r="O162" i="2" s="1"/>
  <c r="AH163" i="2"/>
  <c r="Q163" i="2"/>
  <c r="N163" i="2"/>
  <c r="O163" i="2" s="1"/>
  <c r="AH164" i="2"/>
  <c r="Q164" i="2"/>
  <c r="N164" i="2"/>
  <c r="O164" i="2" s="1"/>
  <c r="AH165" i="2"/>
  <c r="Q165" i="2"/>
  <c r="N165" i="2"/>
  <c r="O165" i="2" s="1"/>
  <c r="AH166" i="2"/>
  <c r="Q166" i="2"/>
  <c r="N166" i="2"/>
  <c r="O166" i="2" s="1"/>
  <c r="AH167" i="2"/>
  <c r="Q167" i="2"/>
  <c r="N167" i="2"/>
  <c r="O167" i="2" s="1"/>
  <c r="AH168" i="2"/>
  <c r="Q168" i="2"/>
  <c r="N168" i="2"/>
  <c r="O168" i="2" s="1"/>
  <c r="AH169" i="2"/>
  <c r="Q169" i="2"/>
  <c r="N169" i="2"/>
  <c r="O169" i="2" s="1"/>
  <c r="AH170" i="2"/>
  <c r="Q170" i="2"/>
  <c r="N170" i="2"/>
  <c r="O170" i="2" s="1"/>
  <c r="AH171" i="2"/>
  <c r="Q171" i="2"/>
  <c r="N171" i="2"/>
  <c r="O171" i="2" s="1"/>
  <c r="AH172" i="2"/>
  <c r="Q172" i="2"/>
  <c r="N172" i="2"/>
  <c r="O172" i="2" s="1"/>
  <c r="AH173" i="2"/>
  <c r="Q173" i="2"/>
  <c r="N173" i="2"/>
  <c r="O173" i="2" s="1"/>
  <c r="AH174" i="2"/>
  <c r="Q174" i="2"/>
  <c r="N174" i="2"/>
  <c r="O174" i="2" s="1"/>
  <c r="AH175" i="2"/>
  <c r="Q175" i="2"/>
  <c r="N175" i="2"/>
  <c r="O175" i="2" s="1"/>
  <c r="AH176" i="2"/>
  <c r="Q176" i="2"/>
  <c r="N176" i="2"/>
  <c r="O176" i="2" s="1"/>
  <c r="H7" i="2"/>
  <c r="K7" i="2" s="1"/>
  <c r="H32" i="2"/>
  <c r="K32" i="2" s="1"/>
  <c r="H82" i="2"/>
  <c r="K82" i="2" s="1"/>
  <c r="AH180" i="2"/>
  <c r="Q180" i="2"/>
  <c r="N180" i="2"/>
  <c r="O180" i="2" s="1"/>
  <c r="AH181" i="2"/>
  <c r="Q181" i="2"/>
  <c r="N181" i="2"/>
  <c r="O181" i="2" s="1"/>
  <c r="AH182" i="2"/>
  <c r="Q182" i="2"/>
  <c r="N182" i="2"/>
  <c r="O182" i="2" s="1"/>
  <c r="AH183" i="2"/>
  <c r="Q183" i="2"/>
  <c r="N183" i="2"/>
  <c r="O183" i="2" s="1"/>
  <c r="AH184" i="2"/>
  <c r="Q184" i="2"/>
  <c r="N184" i="2"/>
  <c r="O184" i="2" s="1"/>
  <c r="AH185" i="2"/>
  <c r="Q185" i="2"/>
  <c r="N185" i="2"/>
  <c r="O185" i="2" s="1"/>
  <c r="AH186" i="2"/>
  <c r="Q186" i="2"/>
  <c r="N186" i="2"/>
  <c r="O186" i="2" s="1"/>
  <c r="AH187" i="2"/>
  <c r="Q187" i="2"/>
  <c r="N187" i="2"/>
  <c r="O187" i="2" s="1"/>
  <c r="AH188" i="2"/>
  <c r="Q188" i="2"/>
  <c r="N188" i="2"/>
  <c r="O188" i="2" s="1"/>
  <c r="AH189" i="2"/>
  <c r="Q189" i="2"/>
  <c r="N189" i="2"/>
  <c r="O189" i="2" s="1"/>
  <c r="AH190" i="2"/>
  <c r="Q190" i="2"/>
  <c r="N190" i="2"/>
  <c r="O190" i="2" s="1"/>
  <c r="AH191" i="2"/>
  <c r="Q191" i="2"/>
  <c r="N191" i="2"/>
  <c r="O191" i="2" s="1"/>
  <c r="AH192" i="2"/>
  <c r="Q192" i="2"/>
  <c r="N192" i="2"/>
  <c r="O192" i="2" s="1"/>
  <c r="AH193" i="2"/>
  <c r="Q193" i="2"/>
  <c r="N193" i="2"/>
  <c r="O193" i="2" s="1"/>
  <c r="AH194" i="2"/>
  <c r="Q194" i="2"/>
  <c r="N194" i="2"/>
  <c r="O194" i="2" s="1"/>
  <c r="AH195" i="2"/>
  <c r="Q195" i="2"/>
  <c r="N195" i="2"/>
  <c r="O195" i="2" s="1"/>
  <c r="AH196" i="2"/>
  <c r="Q196" i="2"/>
  <c r="N196" i="2"/>
  <c r="O196" i="2" s="1"/>
  <c r="AH197" i="2"/>
  <c r="Q197" i="2"/>
  <c r="N197" i="2"/>
  <c r="O197" i="2" s="1"/>
  <c r="AH198" i="2"/>
  <c r="Q198" i="2"/>
  <c r="N198" i="2"/>
  <c r="O198" i="2" s="1"/>
  <c r="AH199" i="2"/>
  <c r="Q199" i="2"/>
  <c r="N199" i="2"/>
  <c r="O199" i="2" s="1"/>
  <c r="AH200" i="2"/>
  <c r="Q200" i="2"/>
  <c r="N200" i="2"/>
  <c r="O200" i="2" s="1"/>
  <c r="AH201" i="2"/>
  <c r="Q201" i="2"/>
  <c r="N201" i="2"/>
  <c r="O201" i="2" s="1"/>
  <c r="AS205" i="2"/>
  <c r="AB205" i="2"/>
  <c r="Y205" i="2"/>
  <c r="Z205" i="2" s="1"/>
  <c r="G207" i="2"/>
  <c r="AS206" i="2"/>
  <c r="AB206" i="2"/>
  <c r="Y206" i="2"/>
  <c r="Z206" i="2" s="1"/>
  <c r="AS207" i="2"/>
  <c r="AB207" i="2"/>
  <c r="Y207" i="2"/>
  <c r="Z207" i="2" s="1"/>
  <c r="AS208" i="2"/>
  <c r="AB208" i="2"/>
  <c r="Y208" i="2"/>
  <c r="Z208" i="2" s="1"/>
  <c r="AS209" i="2"/>
  <c r="AB209" i="2"/>
  <c r="Y209" i="2"/>
  <c r="Z209" i="2" s="1"/>
  <c r="AS210" i="2"/>
  <c r="AB210" i="2"/>
  <c r="Y210" i="2"/>
  <c r="Z210" i="2" s="1"/>
  <c r="AS211" i="2"/>
  <c r="AB211" i="2"/>
  <c r="Y211" i="2"/>
  <c r="Z211" i="2" s="1"/>
  <c r="AS212" i="2"/>
  <c r="AB212" i="2"/>
  <c r="Y212" i="2"/>
  <c r="Z212" i="2" s="1"/>
  <c r="AS213" i="2"/>
  <c r="AB213" i="2"/>
  <c r="Y213" i="2"/>
  <c r="Z213" i="2" s="1"/>
  <c r="AS214" i="2"/>
  <c r="AB214" i="2"/>
  <c r="Y214" i="2"/>
  <c r="Z214" i="2" s="1"/>
  <c r="AS215" i="2"/>
  <c r="AB215" i="2"/>
  <c r="Y215" i="2"/>
  <c r="Z215" i="2" s="1"/>
  <c r="AC215" i="2" s="1"/>
  <c r="AG215" i="2" s="1"/>
  <c r="AS216" i="2"/>
  <c r="AB216" i="2"/>
  <c r="Y216" i="2"/>
  <c r="Z216" i="2" s="1"/>
  <c r="AS217" i="2"/>
  <c r="AB217" i="2"/>
  <c r="Y217" i="2"/>
  <c r="Z217" i="2" s="1"/>
  <c r="AC217" i="2" s="1"/>
  <c r="AG217" i="2" s="1"/>
  <c r="AS218" i="2"/>
  <c r="AB218" i="2"/>
  <c r="Y218" i="2"/>
  <c r="Z218" i="2" s="1"/>
  <c r="AS219" i="2"/>
  <c r="AB219" i="2"/>
  <c r="Y219" i="2"/>
  <c r="Z219" i="2" s="1"/>
  <c r="AC219" i="2" s="1"/>
  <c r="AG219" i="2" s="1"/>
  <c r="AS220" i="2"/>
  <c r="AB220" i="2"/>
  <c r="Y220" i="2"/>
  <c r="Z220" i="2" s="1"/>
  <c r="AS221" i="2"/>
  <c r="AB221" i="2"/>
  <c r="Y221" i="2"/>
  <c r="Z221" i="2" s="1"/>
  <c r="AC221" i="2" s="1"/>
  <c r="AG221" i="2" s="1"/>
  <c r="AS222" i="2"/>
  <c r="AB222" i="2"/>
  <c r="Y222" i="2"/>
  <c r="Z222" i="2" s="1"/>
  <c r="AS223" i="2"/>
  <c r="AB223" i="2"/>
  <c r="Y223" i="2"/>
  <c r="Z223" i="2" s="1"/>
  <c r="AC223" i="2" s="1"/>
  <c r="AG223" i="2" s="1"/>
  <c r="AS224" i="2"/>
  <c r="AB224" i="2"/>
  <c r="Y224" i="2"/>
  <c r="Z224" i="2" s="1"/>
  <c r="AS225" i="2"/>
  <c r="AB225" i="2"/>
  <c r="Y225" i="2"/>
  <c r="Z225" i="2" s="1"/>
  <c r="AC225" i="2" s="1"/>
  <c r="AG225" i="2" s="1"/>
  <c r="AS226" i="2"/>
  <c r="AB226" i="2"/>
  <c r="Y226" i="2"/>
  <c r="Z226" i="2" s="1"/>
  <c r="AS227" i="2"/>
  <c r="AB227" i="2"/>
  <c r="Y227" i="2"/>
  <c r="Z227" i="2" s="1"/>
  <c r="AC227" i="2" s="1"/>
  <c r="AG227" i="2" s="1"/>
  <c r="AS228" i="2"/>
  <c r="AB228" i="2"/>
  <c r="Y228" i="2"/>
  <c r="Z228" i="2" s="1"/>
  <c r="AS229" i="2"/>
  <c r="AB229" i="2"/>
  <c r="Y229" i="2"/>
  <c r="Z229" i="2" s="1"/>
  <c r="AC229" i="2" s="1"/>
  <c r="AG229" i="2" s="1"/>
  <c r="AS230" i="2"/>
  <c r="AB230" i="2"/>
  <c r="Y230" i="2"/>
  <c r="Z230" i="2" s="1"/>
  <c r="G232" i="2"/>
  <c r="H232" i="2" s="1"/>
  <c r="K232" i="2" s="1"/>
  <c r="AS231" i="2"/>
  <c r="AB231" i="2"/>
  <c r="Y231" i="2"/>
  <c r="Z231" i="2" s="1"/>
  <c r="AS232" i="2"/>
  <c r="AB232" i="2"/>
  <c r="Y232" i="2"/>
  <c r="Z232" i="2" s="1"/>
  <c r="AS233" i="2"/>
  <c r="AB233" i="2"/>
  <c r="Y233" i="2"/>
  <c r="Z233" i="2" s="1"/>
  <c r="AS234" i="2"/>
  <c r="AB234" i="2"/>
  <c r="Y234" i="2"/>
  <c r="Z234" i="2" s="1"/>
  <c r="AS235" i="2"/>
  <c r="AB235" i="2"/>
  <c r="Y235" i="2"/>
  <c r="Z235" i="2" s="1"/>
  <c r="AS236" i="2"/>
  <c r="AB236" i="2"/>
  <c r="Y236" i="2"/>
  <c r="Z236" i="2" s="1"/>
  <c r="AS237" i="2"/>
  <c r="AB237" i="2"/>
  <c r="Y237" i="2"/>
  <c r="Z237" i="2" s="1"/>
  <c r="AS238" i="2"/>
  <c r="AB238" i="2"/>
  <c r="Y238" i="2"/>
  <c r="Z238" i="2" s="1"/>
  <c r="AS239" i="2"/>
  <c r="AB239" i="2"/>
  <c r="Y239" i="2"/>
  <c r="Z239" i="2" s="1"/>
  <c r="AS240" i="2"/>
  <c r="AB240" i="2"/>
  <c r="Y240" i="2"/>
  <c r="Z240" i="2" s="1"/>
  <c r="AS241" i="2"/>
  <c r="AB241" i="2"/>
  <c r="Y241" i="2"/>
  <c r="Z241" i="2" s="1"/>
  <c r="AS242" i="2"/>
  <c r="AB242" i="2"/>
  <c r="Y242" i="2"/>
  <c r="Z242" i="2" s="1"/>
  <c r="AS243" i="2"/>
  <c r="AB243" i="2"/>
  <c r="Y243" i="2"/>
  <c r="Z243" i="2" s="1"/>
  <c r="AS244" i="2"/>
  <c r="AB244" i="2"/>
  <c r="Y244" i="2"/>
  <c r="Z244" i="2" s="1"/>
  <c r="AS245" i="2"/>
  <c r="AB245" i="2"/>
  <c r="Y245" i="2"/>
  <c r="Z245" i="2" s="1"/>
  <c r="AS246" i="2"/>
  <c r="AB246" i="2"/>
  <c r="Y246" i="2"/>
  <c r="Z246" i="2" s="1"/>
  <c r="AS247" i="2"/>
  <c r="AB247" i="2"/>
  <c r="Y247" i="2"/>
  <c r="Z247" i="2" s="1"/>
  <c r="AS248" i="2"/>
  <c r="AB248" i="2"/>
  <c r="Y248" i="2"/>
  <c r="Z248" i="2" s="1"/>
  <c r="AS249" i="2"/>
  <c r="AB249" i="2"/>
  <c r="Y249" i="2"/>
  <c r="Z249" i="2" s="1"/>
  <c r="AS250" i="2"/>
  <c r="AB250" i="2"/>
  <c r="Y250" i="2"/>
  <c r="Z250" i="2" s="1"/>
  <c r="AS251" i="2"/>
  <c r="AB251" i="2"/>
  <c r="Y251" i="2"/>
  <c r="Z251" i="2" s="1"/>
  <c r="AS255" i="2"/>
  <c r="AB255" i="2"/>
  <c r="Y255" i="2"/>
  <c r="Z255" i="2" s="1"/>
  <c r="G257" i="2"/>
  <c r="AS256" i="2"/>
  <c r="AB256" i="2"/>
  <c r="Y256" i="2"/>
  <c r="Z256" i="2" s="1"/>
  <c r="AS257" i="2"/>
  <c r="AB257" i="2"/>
  <c r="Y257" i="2"/>
  <c r="Z257" i="2" s="1"/>
  <c r="AS258" i="2"/>
  <c r="AB258" i="2"/>
  <c r="Y258" i="2"/>
  <c r="Z258" i="2" s="1"/>
  <c r="AS259" i="2"/>
  <c r="AB259" i="2"/>
  <c r="Y259" i="2"/>
  <c r="Z259" i="2" s="1"/>
  <c r="AS260" i="2"/>
  <c r="AB260" i="2"/>
  <c r="Y260" i="2"/>
  <c r="Z260" i="2" s="1"/>
  <c r="AS261" i="2"/>
  <c r="AB261" i="2"/>
  <c r="Y261" i="2"/>
  <c r="Z261" i="2" s="1"/>
  <c r="AS262" i="2"/>
  <c r="AB262" i="2"/>
  <c r="Y262" i="2"/>
  <c r="Z262" i="2" s="1"/>
  <c r="AS263" i="2"/>
  <c r="AB263" i="2"/>
  <c r="Y263" i="2"/>
  <c r="Z263" i="2" s="1"/>
  <c r="AS264" i="2"/>
  <c r="AB264" i="2"/>
  <c r="Y264" i="2"/>
  <c r="Z264" i="2" s="1"/>
  <c r="AS265" i="2"/>
  <c r="AB265" i="2"/>
  <c r="Y265" i="2"/>
  <c r="Z265" i="2" s="1"/>
  <c r="AS266" i="2"/>
  <c r="AB266" i="2"/>
  <c r="Y266" i="2"/>
  <c r="Z266" i="2" s="1"/>
  <c r="AS267" i="2"/>
  <c r="AB267" i="2"/>
  <c r="Y267" i="2"/>
  <c r="Z267" i="2" s="1"/>
  <c r="AS268" i="2"/>
  <c r="AB268" i="2"/>
  <c r="Y268" i="2"/>
  <c r="Z268" i="2" s="1"/>
  <c r="AS269" i="2"/>
  <c r="AB269" i="2"/>
  <c r="Y269" i="2"/>
  <c r="Z269" i="2" s="1"/>
  <c r="AS270" i="2"/>
  <c r="AB270" i="2"/>
  <c r="Y270" i="2"/>
  <c r="Z270" i="2" s="1"/>
  <c r="AS271" i="2"/>
  <c r="AB271" i="2"/>
  <c r="Y271" i="2"/>
  <c r="Z271" i="2" s="1"/>
  <c r="AS272" i="2"/>
  <c r="AB272" i="2"/>
  <c r="Y272" i="2"/>
  <c r="Z272" i="2" s="1"/>
  <c r="AS273" i="2"/>
  <c r="AB273" i="2"/>
  <c r="Y273" i="2"/>
  <c r="Z273" i="2" s="1"/>
  <c r="AS274" i="2"/>
  <c r="AB274" i="2"/>
  <c r="Y274" i="2"/>
  <c r="Z274" i="2" s="1"/>
  <c r="AS275" i="2"/>
  <c r="AB275" i="2"/>
  <c r="Y275" i="2"/>
  <c r="Z275" i="2" s="1"/>
  <c r="AS276" i="2"/>
  <c r="AB276" i="2"/>
  <c r="Y276" i="2"/>
  <c r="Z276" i="2" s="1"/>
  <c r="AS280" i="2"/>
  <c r="AB280" i="2"/>
  <c r="Y280" i="2"/>
  <c r="Z280" i="2" s="1"/>
  <c r="G282" i="2"/>
  <c r="H282" i="2" s="1"/>
  <c r="K282" i="2" s="1"/>
  <c r="AS281" i="2"/>
  <c r="AB281" i="2"/>
  <c r="Y281" i="2"/>
  <c r="Z281" i="2" s="1"/>
  <c r="AS282" i="2"/>
  <c r="AB282" i="2"/>
  <c r="Y282" i="2"/>
  <c r="Z282" i="2" s="1"/>
  <c r="AS283" i="2"/>
  <c r="AB283" i="2"/>
  <c r="Y283" i="2"/>
  <c r="Z283" i="2" s="1"/>
  <c r="AS284" i="2"/>
  <c r="AB284" i="2"/>
  <c r="Y284" i="2"/>
  <c r="Z284" i="2" s="1"/>
  <c r="AS285" i="2"/>
  <c r="AB285" i="2"/>
  <c r="Y285" i="2"/>
  <c r="Z285" i="2" s="1"/>
  <c r="AS286" i="2"/>
  <c r="AB286" i="2"/>
  <c r="Y286" i="2"/>
  <c r="Z286" i="2" s="1"/>
  <c r="AS287" i="2"/>
  <c r="AB287" i="2"/>
  <c r="Y287" i="2"/>
  <c r="Z287" i="2" s="1"/>
  <c r="AS288" i="2"/>
  <c r="AB288" i="2"/>
  <c r="Y288" i="2"/>
  <c r="Z288" i="2" s="1"/>
  <c r="AS289" i="2"/>
  <c r="AB289" i="2"/>
  <c r="Y289" i="2"/>
  <c r="Z289" i="2" s="1"/>
  <c r="AS290" i="2"/>
  <c r="AB290" i="2"/>
  <c r="Y290" i="2"/>
  <c r="Z290" i="2" s="1"/>
  <c r="AS291" i="2"/>
  <c r="AB291" i="2"/>
  <c r="Y291" i="2"/>
  <c r="Z291" i="2" s="1"/>
  <c r="AS292" i="2"/>
  <c r="AB292" i="2"/>
  <c r="Y292" i="2"/>
  <c r="Z292" i="2" s="1"/>
  <c r="AS293" i="2"/>
  <c r="AB293" i="2"/>
  <c r="Y293" i="2"/>
  <c r="Z293" i="2" s="1"/>
  <c r="AS294" i="2"/>
  <c r="AB294" i="2"/>
  <c r="Y294" i="2"/>
  <c r="Z294" i="2" s="1"/>
  <c r="AS295" i="2"/>
  <c r="AB295" i="2"/>
  <c r="Y295" i="2"/>
  <c r="Z295" i="2" s="1"/>
  <c r="AS296" i="2"/>
  <c r="AB296" i="2"/>
  <c r="Y296" i="2"/>
  <c r="Z296" i="2" s="1"/>
  <c r="AS297" i="2"/>
  <c r="AB297" i="2"/>
  <c r="Y297" i="2"/>
  <c r="Z297" i="2" s="1"/>
  <c r="AS298" i="2"/>
  <c r="AB298" i="2"/>
  <c r="Y298" i="2"/>
  <c r="Z298" i="2" s="1"/>
  <c r="AS299" i="2"/>
  <c r="AB299" i="2"/>
  <c r="Y299" i="2"/>
  <c r="Z299" i="2" s="1"/>
  <c r="AS300" i="2"/>
  <c r="AB300" i="2"/>
  <c r="Y300" i="2"/>
  <c r="Z300" i="2" s="1"/>
  <c r="AS301" i="2"/>
  <c r="AB301" i="2"/>
  <c r="Y301" i="2"/>
  <c r="Z301" i="2" s="1"/>
  <c r="AH305" i="2"/>
  <c r="Q305" i="2"/>
  <c r="N305" i="2"/>
  <c r="O305" i="2" s="1"/>
  <c r="AH306" i="2"/>
  <c r="Q306" i="2"/>
  <c r="N306" i="2"/>
  <c r="O306" i="2" s="1"/>
  <c r="AH307" i="2"/>
  <c r="Q307" i="2"/>
  <c r="N307" i="2"/>
  <c r="O307" i="2" s="1"/>
  <c r="AH308" i="2"/>
  <c r="Q308" i="2"/>
  <c r="N308" i="2"/>
  <c r="O308" i="2" s="1"/>
  <c r="AH309" i="2"/>
  <c r="Q309" i="2"/>
  <c r="N309" i="2"/>
  <c r="O309" i="2" s="1"/>
  <c r="AH310" i="2"/>
  <c r="Q310" i="2"/>
  <c r="N310" i="2"/>
  <c r="O310" i="2" s="1"/>
  <c r="AH311" i="2"/>
  <c r="Q311" i="2"/>
  <c r="N311" i="2"/>
  <c r="O311" i="2" s="1"/>
  <c r="AH312" i="2"/>
  <c r="Q312" i="2"/>
  <c r="N312" i="2"/>
  <c r="O312" i="2" s="1"/>
  <c r="AH313" i="2"/>
  <c r="Q313" i="2"/>
  <c r="N313" i="2"/>
  <c r="O313" i="2" s="1"/>
  <c r="AH314" i="2"/>
  <c r="Q314" i="2"/>
  <c r="N314" i="2"/>
  <c r="O314" i="2" s="1"/>
  <c r="AH315" i="2"/>
  <c r="Q315" i="2"/>
  <c r="N315" i="2"/>
  <c r="O315" i="2" s="1"/>
  <c r="AH316" i="2"/>
  <c r="Q316" i="2"/>
  <c r="N316" i="2"/>
  <c r="O316" i="2" s="1"/>
  <c r="AH317" i="2"/>
  <c r="Q317" i="2"/>
  <c r="N317" i="2"/>
  <c r="O317" i="2" s="1"/>
  <c r="AH318" i="2"/>
  <c r="Q318" i="2"/>
  <c r="N318" i="2"/>
  <c r="O318" i="2" s="1"/>
  <c r="AH319" i="2"/>
  <c r="Q319" i="2"/>
  <c r="N319" i="2"/>
  <c r="O319" i="2" s="1"/>
  <c r="AH320" i="2"/>
  <c r="Q320" i="2"/>
  <c r="N320" i="2"/>
  <c r="O320" i="2" s="1"/>
  <c r="AH321" i="2"/>
  <c r="Q321" i="2"/>
  <c r="N321" i="2"/>
  <c r="O321" i="2" s="1"/>
  <c r="AH322" i="2"/>
  <c r="Q322" i="2"/>
  <c r="N322" i="2"/>
  <c r="O322" i="2" s="1"/>
  <c r="AH323" i="2"/>
  <c r="Q323" i="2"/>
  <c r="N323" i="2"/>
  <c r="O323" i="2" s="1"/>
  <c r="R323" i="2" s="1"/>
  <c r="V323" i="2" s="1"/>
  <c r="AH324" i="2"/>
  <c r="Q324" i="2"/>
  <c r="N324" i="2"/>
  <c r="O324" i="2" s="1"/>
  <c r="AH325" i="2"/>
  <c r="Q325" i="2"/>
  <c r="N325" i="2"/>
  <c r="O325" i="2" s="1"/>
  <c r="Q5" i="2"/>
  <c r="G6" i="2"/>
  <c r="H6" i="2" s="1"/>
  <c r="K6" i="2" s="1"/>
  <c r="N6" i="2"/>
  <c r="O6" i="2" s="1"/>
  <c r="Q6" i="2"/>
  <c r="N7" i="2"/>
  <c r="O7" i="2" s="1"/>
  <c r="Q7" i="2"/>
  <c r="N8" i="2"/>
  <c r="O8" i="2" s="1"/>
  <c r="Q8" i="2"/>
  <c r="N9" i="2"/>
  <c r="O9" i="2" s="1"/>
  <c r="Q9" i="2"/>
  <c r="N10" i="2"/>
  <c r="O10" i="2" s="1"/>
  <c r="Q10" i="2"/>
  <c r="N11" i="2"/>
  <c r="O11" i="2" s="1"/>
  <c r="Q11" i="2"/>
  <c r="N12" i="2"/>
  <c r="O12" i="2" s="1"/>
  <c r="Q12" i="2"/>
  <c r="N13" i="2"/>
  <c r="O13" i="2" s="1"/>
  <c r="Q13" i="2"/>
  <c r="N14" i="2"/>
  <c r="O14" i="2" s="1"/>
  <c r="Q14" i="2"/>
  <c r="N15" i="2"/>
  <c r="O15" i="2" s="1"/>
  <c r="Q15" i="2"/>
  <c r="N16" i="2"/>
  <c r="O16" i="2" s="1"/>
  <c r="Q16" i="2"/>
  <c r="N17" i="2"/>
  <c r="O17" i="2" s="1"/>
  <c r="Q17" i="2"/>
  <c r="N18" i="2"/>
  <c r="O18" i="2" s="1"/>
  <c r="Q18" i="2"/>
  <c r="N19" i="2"/>
  <c r="O19" i="2" s="1"/>
  <c r="Q19" i="2"/>
  <c r="N20" i="2"/>
  <c r="O20" i="2" s="1"/>
  <c r="Q20" i="2"/>
  <c r="N21" i="2"/>
  <c r="O21" i="2" s="1"/>
  <c r="Q21" i="2"/>
  <c r="N22" i="2"/>
  <c r="O22" i="2" s="1"/>
  <c r="Q22" i="2"/>
  <c r="N23" i="2"/>
  <c r="O23" i="2" s="1"/>
  <c r="Q23" i="2"/>
  <c r="N24" i="2"/>
  <c r="O24" i="2" s="1"/>
  <c r="Q24" i="2"/>
  <c r="N25" i="2"/>
  <c r="O25" i="2" s="1"/>
  <c r="Q25" i="2"/>
  <c r="N26" i="2"/>
  <c r="O26" i="2" s="1"/>
  <c r="Q26" i="2"/>
  <c r="N27" i="2"/>
  <c r="O27" i="2"/>
  <c r="Q27" i="2"/>
  <c r="N28" i="2"/>
  <c r="O28" i="2" s="1"/>
  <c r="Q28" i="2"/>
  <c r="N29" i="2"/>
  <c r="O29" i="2" s="1"/>
  <c r="Q29" i="2"/>
  <c r="N30" i="2"/>
  <c r="O30" i="2" s="1"/>
  <c r="Q30" i="2"/>
  <c r="G31" i="2"/>
  <c r="H31" i="2" s="1"/>
  <c r="K31" i="2" s="1"/>
  <c r="N31" i="2"/>
  <c r="O31" i="2" s="1"/>
  <c r="Q31" i="2"/>
  <c r="N32" i="2"/>
  <c r="O32" i="2" s="1"/>
  <c r="Q32" i="2"/>
  <c r="N33" i="2"/>
  <c r="O33" i="2" s="1"/>
  <c r="Q33" i="2"/>
  <c r="N34" i="2"/>
  <c r="O34" i="2"/>
  <c r="Q34" i="2"/>
  <c r="N35" i="2"/>
  <c r="O35" i="2" s="1"/>
  <c r="Q35" i="2"/>
  <c r="N36" i="2"/>
  <c r="O36" i="2" s="1"/>
  <c r="Q36" i="2"/>
  <c r="N37" i="2"/>
  <c r="O37" i="2" s="1"/>
  <c r="Q37" i="2"/>
  <c r="N38" i="2"/>
  <c r="O38" i="2" s="1"/>
  <c r="Q38" i="2"/>
  <c r="N39" i="2"/>
  <c r="O39" i="2" s="1"/>
  <c r="Q39" i="2"/>
  <c r="N40" i="2"/>
  <c r="O40" i="2" s="1"/>
  <c r="Q40" i="2"/>
  <c r="N41" i="2"/>
  <c r="O41" i="2" s="1"/>
  <c r="Q41" i="2"/>
  <c r="N42" i="2"/>
  <c r="O42" i="2" s="1"/>
  <c r="Q42" i="2"/>
  <c r="N43" i="2"/>
  <c r="O43" i="2" s="1"/>
  <c r="Q43" i="2"/>
  <c r="N44" i="2"/>
  <c r="O44" i="2" s="1"/>
  <c r="Q44" i="2"/>
  <c r="N45" i="2"/>
  <c r="O45" i="2" s="1"/>
  <c r="Q45" i="2"/>
  <c r="N46" i="2"/>
  <c r="O46" i="2" s="1"/>
  <c r="Q46" i="2"/>
  <c r="N47" i="2"/>
  <c r="O47" i="2" s="1"/>
  <c r="Q47" i="2"/>
  <c r="N48" i="2"/>
  <c r="O48" i="2" s="1"/>
  <c r="Q48" i="2"/>
  <c r="N49" i="2"/>
  <c r="O49" i="2" s="1"/>
  <c r="Q49" i="2"/>
  <c r="N50" i="2"/>
  <c r="O50" i="2" s="1"/>
  <c r="Q50" i="2"/>
  <c r="N51" i="2"/>
  <c r="O51" i="2" s="1"/>
  <c r="Q51" i="2"/>
  <c r="N55" i="2"/>
  <c r="O55" i="2" s="1"/>
  <c r="Q55" i="2"/>
  <c r="G56" i="2"/>
  <c r="H56" i="2" s="1"/>
  <c r="K56" i="2" s="1"/>
  <c r="N56" i="2"/>
  <c r="O56" i="2" s="1"/>
  <c r="Q56" i="2"/>
  <c r="N57" i="2"/>
  <c r="O57" i="2" s="1"/>
  <c r="Q57" i="2"/>
  <c r="N58" i="2"/>
  <c r="O58" i="2" s="1"/>
  <c r="Q58" i="2"/>
  <c r="N59" i="2"/>
  <c r="O59" i="2" s="1"/>
  <c r="Q59" i="2"/>
  <c r="N60" i="2"/>
  <c r="O60" i="2" s="1"/>
  <c r="Q60" i="2"/>
  <c r="N61" i="2"/>
  <c r="O61" i="2" s="1"/>
  <c r="Q61" i="2"/>
  <c r="N62" i="2"/>
  <c r="O62" i="2" s="1"/>
  <c r="Q62" i="2"/>
  <c r="N63" i="2"/>
  <c r="O63" i="2" s="1"/>
  <c r="Q63" i="2"/>
  <c r="N64" i="2"/>
  <c r="O64" i="2" s="1"/>
  <c r="Q64" i="2"/>
  <c r="N65" i="2"/>
  <c r="O65" i="2" s="1"/>
  <c r="Q65" i="2"/>
  <c r="N66" i="2"/>
  <c r="O66" i="2" s="1"/>
  <c r="Q66" i="2"/>
  <c r="N67" i="2"/>
  <c r="O67" i="2" s="1"/>
  <c r="Q67" i="2"/>
  <c r="N68" i="2"/>
  <c r="O68" i="2" s="1"/>
  <c r="Q68" i="2"/>
  <c r="N69" i="2"/>
  <c r="O69" i="2" s="1"/>
  <c r="Q69" i="2"/>
  <c r="N70" i="2"/>
  <c r="O70" i="2" s="1"/>
  <c r="Q70" i="2"/>
  <c r="N71" i="2"/>
  <c r="O71" i="2" s="1"/>
  <c r="Q71" i="2"/>
  <c r="N72" i="2"/>
  <c r="O72" i="2"/>
  <c r="Q72" i="2"/>
  <c r="N73" i="2"/>
  <c r="O73" i="2" s="1"/>
  <c r="Q73" i="2"/>
  <c r="N74" i="2"/>
  <c r="O74" i="2" s="1"/>
  <c r="Q74" i="2"/>
  <c r="N75" i="2"/>
  <c r="O75" i="2" s="1"/>
  <c r="Q75" i="2"/>
  <c r="N76" i="2"/>
  <c r="O76" i="2" s="1"/>
  <c r="Q76" i="2"/>
  <c r="N80" i="2"/>
  <c r="O80" i="2" s="1"/>
  <c r="Q80" i="2"/>
  <c r="G81" i="2"/>
  <c r="H81" i="2" s="1"/>
  <c r="K81" i="2" s="1"/>
  <c r="N81" i="2"/>
  <c r="O81" i="2" s="1"/>
  <c r="Q81" i="2"/>
  <c r="N82" i="2"/>
  <c r="O82" i="2" s="1"/>
  <c r="Q82" i="2"/>
  <c r="N83" i="2"/>
  <c r="O83" i="2" s="1"/>
  <c r="Q83" i="2"/>
  <c r="N84" i="2"/>
  <c r="O84" i="2" s="1"/>
  <c r="Q84" i="2"/>
  <c r="N85" i="2"/>
  <c r="O85" i="2" s="1"/>
  <c r="Q85" i="2"/>
  <c r="N86" i="2"/>
  <c r="O86" i="2" s="1"/>
  <c r="Q86" i="2"/>
  <c r="N87" i="2"/>
  <c r="O87" i="2" s="1"/>
  <c r="Q87" i="2"/>
  <c r="N88" i="2"/>
  <c r="O88" i="2" s="1"/>
  <c r="Q88" i="2"/>
  <c r="N89" i="2"/>
  <c r="O89" i="2" s="1"/>
  <c r="Q89" i="2"/>
  <c r="N90" i="2"/>
  <c r="O90" i="2" s="1"/>
  <c r="Q90" i="2"/>
  <c r="N91" i="2"/>
  <c r="O91" i="2" s="1"/>
  <c r="Q91" i="2"/>
  <c r="N92" i="2"/>
  <c r="O92" i="2" s="1"/>
  <c r="Q92" i="2"/>
  <c r="N93" i="2"/>
  <c r="O93" i="2" s="1"/>
  <c r="Q93" i="2"/>
  <c r="N94" i="2"/>
  <c r="O94" i="2" s="1"/>
  <c r="Q94" i="2"/>
  <c r="N95" i="2"/>
  <c r="O95" i="2" s="1"/>
  <c r="Q95" i="2"/>
  <c r="N96" i="2"/>
  <c r="O96" i="2" s="1"/>
  <c r="Q96" i="2"/>
  <c r="N97" i="2"/>
  <c r="O97" i="2" s="1"/>
  <c r="Q97" i="2"/>
  <c r="N98" i="2"/>
  <c r="O98" i="2"/>
  <c r="Q98" i="2"/>
  <c r="N99" i="2"/>
  <c r="O99" i="2" s="1"/>
  <c r="Q99" i="2"/>
  <c r="N100" i="2"/>
  <c r="O100" i="2" s="1"/>
  <c r="Q100" i="2"/>
  <c r="N101" i="2"/>
  <c r="O101" i="2" s="1"/>
  <c r="Q101" i="2"/>
  <c r="C105" i="2"/>
  <c r="E105" i="2" s="1"/>
  <c r="G105" i="2"/>
  <c r="C106" i="2"/>
  <c r="E106" i="2" s="1"/>
  <c r="G106" i="2"/>
  <c r="C107" i="2"/>
  <c r="E107" i="2" s="1"/>
  <c r="G107" i="2"/>
  <c r="C108" i="2"/>
  <c r="E108" i="2" s="1"/>
  <c r="G108" i="2"/>
  <c r="C109" i="2"/>
  <c r="E109" i="2" s="1"/>
  <c r="G109" i="2"/>
  <c r="C110" i="2"/>
  <c r="E110" i="2" s="1"/>
  <c r="G110" i="2"/>
  <c r="C111" i="2"/>
  <c r="E111" i="2" s="1"/>
  <c r="G111" i="2"/>
  <c r="C112" i="2"/>
  <c r="E112" i="2" s="1"/>
  <c r="G112" i="2"/>
  <c r="C113" i="2"/>
  <c r="E113" i="2" s="1"/>
  <c r="G113" i="2"/>
  <c r="C114" i="2"/>
  <c r="E114" i="2" s="1"/>
  <c r="G114" i="2"/>
  <c r="C115" i="2"/>
  <c r="E115" i="2" s="1"/>
  <c r="G115" i="2"/>
  <c r="C116" i="2"/>
  <c r="E116" i="2" s="1"/>
  <c r="G116" i="2"/>
  <c r="C117" i="2"/>
  <c r="E117" i="2" s="1"/>
  <c r="G117" i="2"/>
  <c r="C118" i="2"/>
  <c r="E118" i="2" s="1"/>
  <c r="G118" i="2"/>
  <c r="C119" i="2"/>
  <c r="E119" i="2"/>
  <c r="G119" i="2"/>
  <c r="C120" i="2"/>
  <c r="E120" i="2" s="1"/>
  <c r="G120" i="2"/>
  <c r="C121" i="2"/>
  <c r="E121" i="2" s="1"/>
  <c r="G121" i="2"/>
  <c r="C122" i="2"/>
  <c r="E122" i="2" s="1"/>
  <c r="G122" i="2"/>
  <c r="C123" i="2"/>
  <c r="E123" i="2" s="1"/>
  <c r="G123" i="2"/>
  <c r="C124" i="2"/>
  <c r="E124" i="2" s="1"/>
  <c r="G124" i="2"/>
  <c r="C125" i="2"/>
  <c r="E125" i="2" s="1"/>
  <c r="G125" i="2"/>
  <c r="C126" i="2"/>
  <c r="E126" i="2" s="1"/>
  <c r="G126" i="2"/>
  <c r="C127" i="2"/>
  <c r="E127" i="2" s="1"/>
  <c r="G127" i="2"/>
  <c r="C128" i="2"/>
  <c r="E128" i="2" s="1"/>
  <c r="G128" i="2"/>
  <c r="C129" i="2"/>
  <c r="E129" i="2" s="1"/>
  <c r="G129" i="2"/>
  <c r="C130" i="2"/>
  <c r="E130" i="2" s="1"/>
  <c r="G130" i="2"/>
  <c r="C131" i="2"/>
  <c r="E131" i="2" s="1"/>
  <c r="G131" i="2"/>
  <c r="C132" i="2"/>
  <c r="E132" i="2" s="1"/>
  <c r="G132" i="2"/>
  <c r="C133" i="2"/>
  <c r="E133" i="2" s="1"/>
  <c r="G133" i="2"/>
  <c r="C134" i="2"/>
  <c r="E134" i="2" s="1"/>
  <c r="G134" i="2"/>
  <c r="C135" i="2"/>
  <c r="E135" i="2" s="1"/>
  <c r="G135" i="2"/>
  <c r="C136" i="2"/>
  <c r="E136" i="2" s="1"/>
  <c r="G136" i="2"/>
  <c r="C137" i="2"/>
  <c r="E137" i="2" s="1"/>
  <c r="G137" i="2"/>
  <c r="C138" i="2"/>
  <c r="E138" i="2" s="1"/>
  <c r="G138" i="2"/>
  <c r="C139" i="2"/>
  <c r="E139" i="2" s="1"/>
  <c r="G139" i="2"/>
  <c r="C140" i="2"/>
  <c r="E140" i="2" s="1"/>
  <c r="G140" i="2"/>
  <c r="C141" i="2"/>
  <c r="E141" i="2" s="1"/>
  <c r="G141" i="2"/>
  <c r="C142" i="2"/>
  <c r="E142" i="2" s="1"/>
  <c r="G142" i="2"/>
  <c r="C143" i="2"/>
  <c r="E143" i="2" s="1"/>
  <c r="G143" i="2"/>
  <c r="C144" i="2"/>
  <c r="E144" i="2" s="1"/>
  <c r="G144" i="2"/>
  <c r="C145" i="2"/>
  <c r="E145" i="2" s="1"/>
  <c r="G145" i="2"/>
  <c r="C146" i="2"/>
  <c r="E146" i="2" s="1"/>
  <c r="G146" i="2"/>
  <c r="C147" i="2"/>
  <c r="E147" i="2" s="1"/>
  <c r="G147" i="2"/>
  <c r="C148" i="2"/>
  <c r="E148" i="2" s="1"/>
  <c r="G148" i="2"/>
  <c r="C149" i="2"/>
  <c r="E149" i="2" s="1"/>
  <c r="G149" i="2"/>
  <c r="C150" i="2"/>
  <c r="E150" i="2" s="1"/>
  <c r="G150" i="2"/>
  <c r="C151" i="2"/>
  <c r="E151" i="2"/>
  <c r="G151" i="2"/>
  <c r="C155" i="2"/>
  <c r="E155" i="2" s="1"/>
  <c r="G155" i="2"/>
  <c r="C156" i="2"/>
  <c r="E156" i="2" s="1"/>
  <c r="G156" i="2"/>
  <c r="C157" i="2"/>
  <c r="E157" i="2" s="1"/>
  <c r="G157" i="2"/>
  <c r="C158" i="2"/>
  <c r="E158" i="2" s="1"/>
  <c r="G158" i="2"/>
  <c r="C159" i="2"/>
  <c r="E159" i="2" s="1"/>
  <c r="G159" i="2"/>
  <c r="C160" i="2"/>
  <c r="E160" i="2" s="1"/>
  <c r="G160" i="2"/>
  <c r="C161" i="2"/>
  <c r="E161" i="2" s="1"/>
  <c r="G161" i="2"/>
  <c r="C162" i="2"/>
  <c r="E162" i="2" s="1"/>
  <c r="G162" i="2"/>
  <c r="C163" i="2"/>
  <c r="E163" i="2" s="1"/>
  <c r="G163" i="2"/>
  <c r="C164" i="2"/>
  <c r="E164" i="2" s="1"/>
  <c r="G164" i="2"/>
  <c r="C165" i="2"/>
  <c r="E165" i="2" s="1"/>
  <c r="G165" i="2"/>
  <c r="C166" i="2"/>
  <c r="E166" i="2" s="1"/>
  <c r="G166" i="2"/>
  <c r="C167" i="2"/>
  <c r="E167" i="2" s="1"/>
  <c r="G167" i="2"/>
  <c r="C168" i="2"/>
  <c r="E168" i="2" s="1"/>
  <c r="G168" i="2"/>
  <c r="C169" i="2"/>
  <c r="E169" i="2" s="1"/>
  <c r="G169" i="2"/>
  <c r="C170" i="2"/>
  <c r="E170" i="2" s="1"/>
  <c r="G170" i="2"/>
  <c r="C171" i="2"/>
  <c r="E171" i="2" s="1"/>
  <c r="G171" i="2"/>
  <c r="C172" i="2"/>
  <c r="E172" i="2" s="1"/>
  <c r="G172" i="2"/>
  <c r="C173" i="2"/>
  <c r="E173" i="2" s="1"/>
  <c r="G173" i="2"/>
  <c r="C174" i="2"/>
  <c r="E174" i="2"/>
  <c r="G174" i="2"/>
  <c r="C175" i="2"/>
  <c r="E175" i="2" s="1"/>
  <c r="G175" i="2"/>
  <c r="C176" i="2"/>
  <c r="E176" i="2" s="1"/>
  <c r="H176" i="2" s="1"/>
  <c r="G176" i="2"/>
  <c r="H207" i="2"/>
  <c r="K207" i="2" s="1"/>
  <c r="H257" i="2"/>
  <c r="K257" i="2" s="1"/>
  <c r="AH326" i="2"/>
  <c r="Q326" i="2"/>
  <c r="N326" i="2"/>
  <c r="O326" i="2" s="1"/>
  <c r="R326" i="2" s="1"/>
  <c r="V326" i="2" s="1"/>
  <c r="AH327" i="2"/>
  <c r="Q327" i="2"/>
  <c r="N327" i="2"/>
  <c r="O327" i="2" s="1"/>
  <c r="AH328" i="2"/>
  <c r="Q328" i="2"/>
  <c r="N328" i="2"/>
  <c r="O328" i="2" s="1"/>
  <c r="R328" i="2" s="1"/>
  <c r="V328" i="2" s="1"/>
  <c r="AH329" i="2"/>
  <c r="Q329" i="2"/>
  <c r="N329" i="2"/>
  <c r="O329" i="2" s="1"/>
  <c r="AH330" i="2"/>
  <c r="Q330" i="2"/>
  <c r="N330" i="2"/>
  <c r="O330" i="2" s="1"/>
  <c r="R330" i="2" s="1"/>
  <c r="V330" i="2" s="1"/>
  <c r="AH331" i="2"/>
  <c r="Q331" i="2"/>
  <c r="N331" i="2"/>
  <c r="O331" i="2" s="1"/>
  <c r="AH332" i="2"/>
  <c r="Q332" i="2"/>
  <c r="N332" i="2"/>
  <c r="O332" i="2" s="1"/>
  <c r="R332" i="2" s="1"/>
  <c r="V332" i="2" s="1"/>
  <c r="AH333" i="2"/>
  <c r="Q333" i="2"/>
  <c r="N333" i="2"/>
  <c r="O333" i="2" s="1"/>
  <c r="AH334" i="2"/>
  <c r="Q334" i="2"/>
  <c r="N334" i="2"/>
  <c r="O334" i="2" s="1"/>
  <c r="R334" i="2" s="1"/>
  <c r="V334" i="2" s="1"/>
  <c r="AH335" i="2"/>
  <c r="Q335" i="2"/>
  <c r="N335" i="2"/>
  <c r="O335" i="2" s="1"/>
  <c r="AH336" i="2"/>
  <c r="Q336" i="2"/>
  <c r="N336" i="2"/>
  <c r="O336" i="2" s="1"/>
  <c r="R336" i="2" s="1"/>
  <c r="V336" i="2" s="1"/>
  <c r="AH337" i="2"/>
  <c r="Q337" i="2"/>
  <c r="N337" i="2"/>
  <c r="O337" i="2" s="1"/>
  <c r="AH338" i="2"/>
  <c r="Q338" i="2"/>
  <c r="N338" i="2"/>
  <c r="O338" i="2" s="1"/>
  <c r="R338" i="2" s="1"/>
  <c r="V338" i="2" s="1"/>
  <c r="AH339" i="2"/>
  <c r="Q339" i="2"/>
  <c r="N339" i="2"/>
  <c r="O339" i="2" s="1"/>
  <c r="AH340" i="2"/>
  <c r="Q340" i="2"/>
  <c r="N340" i="2"/>
  <c r="O340" i="2" s="1"/>
  <c r="AH341" i="2"/>
  <c r="Q341" i="2"/>
  <c r="N341" i="2"/>
  <c r="O341" i="2" s="1"/>
  <c r="AH342" i="2"/>
  <c r="Q342" i="2"/>
  <c r="N342" i="2"/>
  <c r="O342" i="2" s="1"/>
  <c r="AH343" i="2"/>
  <c r="Q343" i="2"/>
  <c r="N343" i="2"/>
  <c r="O343" i="2" s="1"/>
  <c r="AH344" i="2"/>
  <c r="Q344" i="2"/>
  <c r="N344" i="2"/>
  <c r="O344" i="2" s="1"/>
  <c r="AH345" i="2"/>
  <c r="Q345" i="2"/>
  <c r="N345" i="2"/>
  <c r="O345" i="2" s="1"/>
  <c r="AH346" i="2"/>
  <c r="Q346" i="2"/>
  <c r="N346" i="2"/>
  <c r="O346" i="2" s="1"/>
  <c r="AH347" i="2"/>
  <c r="Q347" i="2"/>
  <c r="N347" i="2"/>
  <c r="O347" i="2" s="1"/>
  <c r="AH348" i="2"/>
  <c r="Q348" i="2"/>
  <c r="N348" i="2"/>
  <c r="O348" i="2" s="1"/>
  <c r="AH349" i="2"/>
  <c r="Q349" i="2"/>
  <c r="N349" i="2"/>
  <c r="O349" i="2" s="1"/>
  <c r="AH350" i="2"/>
  <c r="Q350" i="2"/>
  <c r="N350" i="2"/>
  <c r="O350" i="2" s="1"/>
  <c r="AH351" i="2"/>
  <c r="Q351" i="2"/>
  <c r="N351" i="2"/>
  <c r="O351" i="2" s="1"/>
  <c r="AH355" i="2"/>
  <c r="Q355" i="2"/>
  <c r="N355" i="2"/>
  <c r="O355" i="2" s="1"/>
  <c r="AH356" i="2"/>
  <c r="Q356" i="2"/>
  <c r="N356" i="2"/>
  <c r="O356" i="2" s="1"/>
  <c r="AH357" i="2"/>
  <c r="Q357" i="2"/>
  <c r="N357" i="2"/>
  <c r="O357" i="2" s="1"/>
  <c r="AH358" i="2"/>
  <c r="Q358" i="2"/>
  <c r="N358" i="2"/>
  <c r="O358" i="2" s="1"/>
  <c r="AH359" i="2"/>
  <c r="Q359" i="2"/>
  <c r="N359" i="2"/>
  <c r="O359" i="2" s="1"/>
  <c r="AH360" i="2"/>
  <c r="Q360" i="2"/>
  <c r="N360" i="2"/>
  <c r="O360" i="2" s="1"/>
  <c r="AH361" i="2"/>
  <c r="Q361" i="2"/>
  <c r="N361" i="2"/>
  <c r="O361" i="2" s="1"/>
  <c r="AH362" i="2"/>
  <c r="Q362" i="2"/>
  <c r="N362" i="2"/>
  <c r="O362" i="2" s="1"/>
  <c r="AH363" i="2"/>
  <c r="Q363" i="2"/>
  <c r="N363" i="2"/>
  <c r="O363" i="2" s="1"/>
  <c r="AH364" i="2"/>
  <c r="Q364" i="2"/>
  <c r="N364" i="2"/>
  <c r="O364" i="2" s="1"/>
  <c r="AH365" i="2"/>
  <c r="Q365" i="2"/>
  <c r="N365" i="2"/>
  <c r="O365" i="2" s="1"/>
  <c r="AH366" i="2"/>
  <c r="Q366" i="2"/>
  <c r="N366" i="2"/>
  <c r="O366" i="2" s="1"/>
  <c r="AH367" i="2"/>
  <c r="Q367" i="2"/>
  <c r="N367" i="2"/>
  <c r="O367" i="2" s="1"/>
  <c r="AH368" i="2"/>
  <c r="Q368" i="2"/>
  <c r="N368" i="2"/>
  <c r="O368" i="2" s="1"/>
  <c r="AH369" i="2"/>
  <c r="Q369" i="2"/>
  <c r="N369" i="2"/>
  <c r="O369" i="2" s="1"/>
  <c r="AH370" i="2"/>
  <c r="Q370" i="2"/>
  <c r="N370" i="2"/>
  <c r="O370" i="2" s="1"/>
  <c r="AH371" i="2"/>
  <c r="Q371" i="2"/>
  <c r="N371" i="2"/>
  <c r="O371" i="2" s="1"/>
  <c r="AH372" i="2"/>
  <c r="Q372" i="2"/>
  <c r="N372" i="2"/>
  <c r="O372" i="2" s="1"/>
  <c r="AH373" i="2"/>
  <c r="Q373" i="2"/>
  <c r="N373" i="2"/>
  <c r="O373" i="2" s="1"/>
  <c r="AH374" i="2"/>
  <c r="Q374" i="2"/>
  <c r="N374" i="2"/>
  <c r="O374" i="2" s="1"/>
  <c r="AH375" i="2"/>
  <c r="Q375" i="2"/>
  <c r="N375" i="2"/>
  <c r="O375" i="2" s="1"/>
  <c r="AH376" i="2"/>
  <c r="Q376" i="2"/>
  <c r="N376" i="2"/>
  <c r="O376" i="2" s="1"/>
  <c r="AH380" i="2"/>
  <c r="Q380" i="2"/>
  <c r="N380" i="2"/>
  <c r="O380" i="2" s="1"/>
  <c r="AH381" i="2"/>
  <c r="Q381" i="2"/>
  <c r="N381" i="2"/>
  <c r="O381" i="2" s="1"/>
  <c r="AH382" i="2"/>
  <c r="Q382" i="2"/>
  <c r="N382" i="2"/>
  <c r="O382" i="2" s="1"/>
  <c r="AH383" i="2"/>
  <c r="Q383" i="2"/>
  <c r="N383" i="2"/>
  <c r="O383" i="2" s="1"/>
  <c r="AH384" i="2"/>
  <c r="Q384" i="2"/>
  <c r="N384" i="2"/>
  <c r="O384" i="2" s="1"/>
  <c r="AH385" i="2"/>
  <c r="Q385" i="2"/>
  <c r="N385" i="2"/>
  <c r="O385" i="2" s="1"/>
  <c r="AH386" i="2"/>
  <c r="Q386" i="2"/>
  <c r="N386" i="2"/>
  <c r="O386" i="2" s="1"/>
  <c r="AH387" i="2"/>
  <c r="Q387" i="2"/>
  <c r="N387" i="2"/>
  <c r="O387" i="2" s="1"/>
  <c r="AH388" i="2"/>
  <c r="Q388" i="2"/>
  <c r="N388" i="2"/>
  <c r="O388" i="2" s="1"/>
  <c r="AH389" i="2"/>
  <c r="Q389" i="2"/>
  <c r="N389" i="2"/>
  <c r="O389" i="2" s="1"/>
  <c r="AH390" i="2"/>
  <c r="Q390" i="2"/>
  <c r="N390" i="2"/>
  <c r="O390" i="2" s="1"/>
  <c r="AH391" i="2"/>
  <c r="Q391" i="2"/>
  <c r="N391" i="2"/>
  <c r="O391" i="2" s="1"/>
  <c r="AH392" i="2"/>
  <c r="Q392" i="2"/>
  <c r="N392" i="2"/>
  <c r="O392" i="2" s="1"/>
  <c r="AH393" i="2"/>
  <c r="Q393" i="2"/>
  <c r="N393" i="2"/>
  <c r="O393" i="2" s="1"/>
  <c r="C180" i="2"/>
  <c r="E180" i="2" s="1"/>
  <c r="G180" i="2"/>
  <c r="C181" i="2"/>
  <c r="E181" i="2" s="1"/>
  <c r="G181" i="2"/>
  <c r="C182" i="2"/>
  <c r="E182" i="2" s="1"/>
  <c r="G182" i="2"/>
  <c r="C183" i="2"/>
  <c r="E183" i="2" s="1"/>
  <c r="G183" i="2"/>
  <c r="C184" i="2"/>
  <c r="E184" i="2" s="1"/>
  <c r="G184" i="2"/>
  <c r="C185" i="2"/>
  <c r="E185" i="2" s="1"/>
  <c r="G185" i="2"/>
  <c r="C186" i="2"/>
  <c r="E186" i="2" s="1"/>
  <c r="G186" i="2"/>
  <c r="C187" i="2"/>
  <c r="E187" i="2" s="1"/>
  <c r="G187" i="2"/>
  <c r="C188" i="2"/>
  <c r="E188" i="2" s="1"/>
  <c r="G188" i="2"/>
  <c r="C189" i="2"/>
  <c r="E189" i="2" s="1"/>
  <c r="G189" i="2"/>
  <c r="C190" i="2"/>
  <c r="E190" i="2" s="1"/>
  <c r="G190" i="2"/>
  <c r="C191" i="2"/>
  <c r="E191" i="2" s="1"/>
  <c r="G191" i="2"/>
  <c r="C192" i="2"/>
  <c r="E192" i="2" s="1"/>
  <c r="G192" i="2"/>
  <c r="C193" i="2"/>
  <c r="E193" i="2"/>
  <c r="G193" i="2"/>
  <c r="C194" i="2"/>
  <c r="E194" i="2" s="1"/>
  <c r="G194" i="2"/>
  <c r="C195" i="2"/>
  <c r="E195" i="2" s="1"/>
  <c r="G195" i="2"/>
  <c r="C196" i="2"/>
  <c r="E196" i="2" s="1"/>
  <c r="G196" i="2"/>
  <c r="C197" i="2"/>
  <c r="E197" i="2" s="1"/>
  <c r="G197" i="2"/>
  <c r="C198" i="2"/>
  <c r="E198" i="2" s="1"/>
  <c r="G198" i="2"/>
  <c r="C199" i="2"/>
  <c r="E199" i="2" s="1"/>
  <c r="G199" i="2"/>
  <c r="C200" i="2"/>
  <c r="E200" i="2" s="1"/>
  <c r="G200" i="2"/>
  <c r="C201" i="2"/>
  <c r="E201" i="2" s="1"/>
  <c r="G201" i="2"/>
  <c r="N205" i="2"/>
  <c r="O205" i="2" s="1"/>
  <c r="Q205" i="2"/>
  <c r="G206" i="2"/>
  <c r="H206" i="2" s="1"/>
  <c r="K206" i="2" s="1"/>
  <c r="N206" i="2"/>
  <c r="O206" i="2" s="1"/>
  <c r="Q206" i="2"/>
  <c r="N207" i="2"/>
  <c r="O207" i="2" s="1"/>
  <c r="Q207" i="2"/>
  <c r="N208" i="2"/>
  <c r="O208" i="2" s="1"/>
  <c r="Q208" i="2"/>
  <c r="N209" i="2"/>
  <c r="O209" i="2" s="1"/>
  <c r="Q209" i="2"/>
  <c r="N210" i="2"/>
  <c r="O210" i="2" s="1"/>
  <c r="Q210" i="2"/>
  <c r="N211" i="2"/>
  <c r="O211" i="2" s="1"/>
  <c r="Q211" i="2"/>
  <c r="N212" i="2"/>
  <c r="O212" i="2" s="1"/>
  <c r="Q212" i="2"/>
  <c r="N213" i="2"/>
  <c r="O213" i="2" s="1"/>
  <c r="Q213" i="2"/>
  <c r="N214" i="2"/>
  <c r="O214" i="2" s="1"/>
  <c r="Q214" i="2"/>
  <c r="N215" i="2"/>
  <c r="O215" i="2" s="1"/>
  <c r="Q215" i="2"/>
  <c r="N216" i="2"/>
  <c r="O216" i="2" s="1"/>
  <c r="Q216" i="2"/>
  <c r="N217" i="2"/>
  <c r="O217" i="2" s="1"/>
  <c r="Q217" i="2"/>
  <c r="N218" i="2"/>
  <c r="O218" i="2" s="1"/>
  <c r="Q218" i="2"/>
  <c r="N219" i="2"/>
  <c r="O219" i="2" s="1"/>
  <c r="Q219" i="2"/>
  <c r="N220" i="2"/>
  <c r="O220" i="2" s="1"/>
  <c r="Q220" i="2"/>
  <c r="N221" i="2"/>
  <c r="O221" i="2" s="1"/>
  <c r="Q221" i="2"/>
  <c r="N222" i="2"/>
  <c r="O222" i="2" s="1"/>
  <c r="Q222" i="2"/>
  <c r="N223" i="2"/>
  <c r="O223" i="2" s="1"/>
  <c r="Q223" i="2"/>
  <c r="N224" i="2"/>
  <c r="O224" i="2" s="1"/>
  <c r="Q224" i="2"/>
  <c r="N225" i="2"/>
  <c r="O225" i="2" s="1"/>
  <c r="Q225" i="2"/>
  <c r="N226" i="2"/>
  <c r="O226" i="2" s="1"/>
  <c r="Q226" i="2"/>
  <c r="N227" i="2"/>
  <c r="O227" i="2" s="1"/>
  <c r="Q227" i="2"/>
  <c r="N228" i="2"/>
  <c r="O228" i="2" s="1"/>
  <c r="Q228" i="2"/>
  <c r="N229" i="2"/>
  <c r="O229" i="2" s="1"/>
  <c r="Q229" i="2"/>
  <c r="N230" i="2"/>
  <c r="O230" i="2" s="1"/>
  <c r="Q230" i="2"/>
  <c r="G231" i="2"/>
  <c r="H231" i="2" s="1"/>
  <c r="K231" i="2" s="1"/>
  <c r="N231" i="2"/>
  <c r="O231" i="2" s="1"/>
  <c r="Q231" i="2"/>
  <c r="N232" i="2"/>
  <c r="O232" i="2" s="1"/>
  <c r="Q232" i="2"/>
  <c r="N233" i="2"/>
  <c r="O233" i="2" s="1"/>
  <c r="Q233" i="2"/>
  <c r="N234" i="2"/>
  <c r="O234" i="2" s="1"/>
  <c r="Q234" i="2"/>
  <c r="N235" i="2"/>
  <c r="O235" i="2" s="1"/>
  <c r="Q235" i="2"/>
  <c r="N236" i="2"/>
  <c r="O236" i="2" s="1"/>
  <c r="Q236" i="2"/>
  <c r="N237" i="2"/>
  <c r="O237" i="2" s="1"/>
  <c r="Q237" i="2"/>
  <c r="N238" i="2"/>
  <c r="O238" i="2" s="1"/>
  <c r="Q238" i="2"/>
  <c r="N239" i="2"/>
  <c r="O239" i="2" s="1"/>
  <c r="Q239" i="2"/>
  <c r="N240" i="2"/>
  <c r="O240" i="2" s="1"/>
  <c r="Q240" i="2"/>
  <c r="N241" i="2"/>
  <c r="O241" i="2" s="1"/>
  <c r="Q241" i="2"/>
  <c r="N242" i="2"/>
  <c r="O242" i="2" s="1"/>
  <c r="Q242" i="2"/>
  <c r="N243" i="2"/>
  <c r="O243" i="2" s="1"/>
  <c r="Q243" i="2"/>
  <c r="N244" i="2"/>
  <c r="O244" i="2" s="1"/>
  <c r="Q244" i="2"/>
  <c r="N245" i="2"/>
  <c r="O245" i="2" s="1"/>
  <c r="Q245" i="2"/>
  <c r="N246" i="2"/>
  <c r="O246" i="2" s="1"/>
  <c r="Q246" i="2"/>
  <c r="N247" i="2"/>
  <c r="O247" i="2" s="1"/>
  <c r="Q247" i="2"/>
  <c r="N248" i="2"/>
  <c r="O248" i="2" s="1"/>
  <c r="Q248" i="2"/>
  <c r="N249" i="2"/>
  <c r="O249" i="2" s="1"/>
  <c r="Q249" i="2"/>
  <c r="N250" i="2"/>
  <c r="O250" i="2" s="1"/>
  <c r="Q250" i="2"/>
  <c r="N251" i="2"/>
  <c r="O251" i="2" s="1"/>
  <c r="Q251" i="2"/>
  <c r="N255" i="2"/>
  <c r="O255" i="2" s="1"/>
  <c r="Q255" i="2"/>
  <c r="G256" i="2"/>
  <c r="H256" i="2" s="1"/>
  <c r="K256" i="2" s="1"/>
  <c r="N256" i="2"/>
  <c r="O256" i="2" s="1"/>
  <c r="Q256" i="2"/>
  <c r="N257" i="2"/>
  <c r="O257" i="2" s="1"/>
  <c r="Q257" i="2"/>
  <c r="N258" i="2"/>
  <c r="O258" i="2" s="1"/>
  <c r="Q258" i="2"/>
  <c r="N259" i="2"/>
  <c r="O259" i="2" s="1"/>
  <c r="Q259" i="2"/>
  <c r="N260" i="2"/>
  <c r="O260" i="2" s="1"/>
  <c r="Q260" i="2"/>
  <c r="N261" i="2"/>
  <c r="O261" i="2" s="1"/>
  <c r="Q261" i="2"/>
  <c r="N262" i="2"/>
  <c r="O262" i="2" s="1"/>
  <c r="Q262" i="2"/>
  <c r="N263" i="2"/>
  <c r="O263" i="2" s="1"/>
  <c r="Q263" i="2"/>
  <c r="N264" i="2"/>
  <c r="O264" i="2" s="1"/>
  <c r="Q264" i="2"/>
  <c r="N265" i="2"/>
  <c r="O265" i="2" s="1"/>
  <c r="Q265" i="2"/>
  <c r="N266" i="2"/>
  <c r="O266" i="2" s="1"/>
  <c r="Q266" i="2"/>
  <c r="N267" i="2"/>
  <c r="O267" i="2" s="1"/>
  <c r="Q267" i="2"/>
  <c r="N268" i="2"/>
  <c r="O268" i="2" s="1"/>
  <c r="Q268" i="2"/>
  <c r="N269" i="2"/>
  <c r="O269" i="2" s="1"/>
  <c r="Q269" i="2"/>
  <c r="N270" i="2"/>
  <c r="O270" i="2" s="1"/>
  <c r="Q270" i="2"/>
  <c r="N271" i="2"/>
  <c r="O271" i="2" s="1"/>
  <c r="Q271" i="2"/>
  <c r="N272" i="2"/>
  <c r="O272" i="2" s="1"/>
  <c r="Q272" i="2"/>
  <c r="N273" i="2"/>
  <c r="O273" i="2" s="1"/>
  <c r="Q273" i="2"/>
  <c r="N274" i="2"/>
  <c r="O274" i="2" s="1"/>
  <c r="Q274" i="2"/>
  <c r="N275" i="2"/>
  <c r="O275" i="2" s="1"/>
  <c r="Q275" i="2"/>
  <c r="N276" i="2"/>
  <c r="O276" i="2" s="1"/>
  <c r="Q276" i="2"/>
  <c r="N280" i="2"/>
  <c r="O280" i="2" s="1"/>
  <c r="Q280" i="2"/>
  <c r="G281" i="2"/>
  <c r="H281" i="2" s="1"/>
  <c r="K281" i="2" s="1"/>
  <c r="N281" i="2"/>
  <c r="O281" i="2" s="1"/>
  <c r="Q281" i="2"/>
  <c r="N282" i="2"/>
  <c r="O282" i="2" s="1"/>
  <c r="Q282" i="2"/>
  <c r="N283" i="2"/>
  <c r="O283" i="2" s="1"/>
  <c r="Q283" i="2"/>
  <c r="N284" i="2"/>
  <c r="O284" i="2" s="1"/>
  <c r="Q284" i="2"/>
  <c r="N285" i="2"/>
  <c r="O285" i="2" s="1"/>
  <c r="Q285" i="2"/>
  <c r="N286" i="2"/>
  <c r="O286" i="2" s="1"/>
  <c r="Q286" i="2"/>
  <c r="N287" i="2"/>
  <c r="O287" i="2" s="1"/>
  <c r="Q287" i="2"/>
  <c r="N288" i="2"/>
  <c r="O288" i="2" s="1"/>
  <c r="Q288" i="2"/>
  <c r="N289" i="2"/>
  <c r="O289" i="2" s="1"/>
  <c r="Q289" i="2"/>
  <c r="N290" i="2"/>
  <c r="O290" i="2" s="1"/>
  <c r="Q290" i="2"/>
  <c r="N291" i="2"/>
  <c r="O291" i="2" s="1"/>
  <c r="Q291" i="2"/>
  <c r="N292" i="2"/>
  <c r="O292" i="2" s="1"/>
  <c r="Q292" i="2"/>
  <c r="N293" i="2"/>
  <c r="O293" i="2" s="1"/>
  <c r="Q293" i="2"/>
  <c r="N294" i="2"/>
  <c r="O294" i="2" s="1"/>
  <c r="Q294" i="2"/>
  <c r="N295" i="2"/>
  <c r="O295" i="2" s="1"/>
  <c r="Q295" i="2"/>
  <c r="N296" i="2"/>
  <c r="O296" i="2" s="1"/>
  <c r="Q296" i="2"/>
  <c r="N297" i="2"/>
  <c r="O297" i="2" s="1"/>
  <c r="Q297" i="2"/>
  <c r="N298" i="2"/>
  <c r="O298" i="2" s="1"/>
  <c r="Q298" i="2"/>
  <c r="N299" i="2"/>
  <c r="O299" i="2" s="1"/>
  <c r="Q299" i="2"/>
  <c r="N300" i="2"/>
  <c r="O300" i="2" s="1"/>
  <c r="Q300" i="2"/>
  <c r="N301" i="2"/>
  <c r="O301" i="2" s="1"/>
  <c r="Q301" i="2"/>
  <c r="C305" i="2"/>
  <c r="E305" i="2"/>
  <c r="G305" i="2"/>
  <c r="C306" i="2"/>
  <c r="E306" i="2" s="1"/>
  <c r="G306" i="2"/>
  <c r="C307" i="2"/>
  <c r="E307" i="2" s="1"/>
  <c r="G307" i="2"/>
  <c r="C308" i="2"/>
  <c r="E308" i="2" s="1"/>
  <c r="G308" i="2"/>
  <c r="C309" i="2"/>
  <c r="E309" i="2" s="1"/>
  <c r="G309" i="2"/>
  <c r="C310" i="2"/>
  <c r="E310" i="2" s="1"/>
  <c r="G310" i="2"/>
  <c r="C311" i="2"/>
  <c r="E311" i="2" s="1"/>
  <c r="G311" i="2"/>
  <c r="C312" i="2"/>
  <c r="E312" i="2" s="1"/>
  <c r="G312" i="2"/>
  <c r="C313" i="2"/>
  <c r="E313" i="2" s="1"/>
  <c r="G313" i="2"/>
  <c r="C314" i="2"/>
  <c r="E314" i="2" s="1"/>
  <c r="G314" i="2"/>
  <c r="C315" i="2"/>
  <c r="E315" i="2" s="1"/>
  <c r="G315" i="2"/>
  <c r="C316" i="2"/>
  <c r="E316" i="2" s="1"/>
  <c r="G316" i="2"/>
  <c r="C317" i="2"/>
  <c r="E317" i="2" s="1"/>
  <c r="G317" i="2"/>
  <c r="C318" i="2"/>
  <c r="E318" i="2" s="1"/>
  <c r="G318" i="2"/>
  <c r="C319" i="2"/>
  <c r="E319" i="2" s="1"/>
  <c r="G319" i="2"/>
  <c r="C320" i="2"/>
  <c r="E320" i="2" s="1"/>
  <c r="G320" i="2"/>
  <c r="C321" i="2"/>
  <c r="E321" i="2"/>
  <c r="G321" i="2"/>
  <c r="C322" i="2"/>
  <c r="E322" i="2" s="1"/>
  <c r="G322" i="2"/>
  <c r="C323" i="2"/>
  <c r="E323" i="2" s="1"/>
  <c r="G323" i="2"/>
  <c r="C324" i="2"/>
  <c r="E324" i="2" s="1"/>
  <c r="G324" i="2"/>
  <c r="C325" i="2"/>
  <c r="E325" i="2" s="1"/>
  <c r="G325" i="2"/>
  <c r="AH394" i="2"/>
  <c r="Q394" i="2"/>
  <c r="N394" i="2"/>
  <c r="O394" i="2" s="1"/>
  <c r="AH395" i="2"/>
  <c r="Q395" i="2"/>
  <c r="N395" i="2"/>
  <c r="O395" i="2" s="1"/>
  <c r="AH396" i="2"/>
  <c r="Q396" i="2"/>
  <c r="N396" i="2"/>
  <c r="O396" i="2" s="1"/>
  <c r="AH397" i="2"/>
  <c r="Q397" i="2"/>
  <c r="N397" i="2"/>
  <c r="O397" i="2" s="1"/>
  <c r="AH398" i="2"/>
  <c r="Q398" i="2"/>
  <c r="N398" i="2"/>
  <c r="O398" i="2" s="1"/>
  <c r="AH399" i="2"/>
  <c r="Q399" i="2"/>
  <c r="N399" i="2"/>
  <c r="O399" i="2" s="1"/>
  <c r="AH400" i="2"/>
  <c r="Q400" i="2"/>
  <c r="N400" i="2"/>
  <c r="O400" i="2" s="1"/>
  <c r="AH401" i="2"/>
  <c r="Q401" i="2"/>
  <c r="N401" i="2"/>
  <c r="O401" i="2" s="1"/>
  <c r="AS405" i="2"/>
  <c r="AB405" i="2"/>
  <c r="Y405" i="2"/>
  <c r="Z405" i="2" s="1"/>
  <c r="G407" i="2"/>
  <c r="AS406" i="2"/>
  <c r="AB406" i="2"/>
  <c r="Y406" i="2"/>
  <c r="Z406" i="2" s="1"/>
  <c r="AS407" i="2"/>
  <c r="AB407" i="2"/>
  <c r="Y407" i="2"/>
  <c r="Z407" i="2" s="1"/>
  <c r="AS408" i="2"/>
  <c r="AB408" i="2"/>
  <c r="Y408" i="2"/>
  <c r="Z408" i="2" s="1"/>
  <c r="AS409" i="2"/>
  <c r="AB409" i="2"/>
  <c r="Y409" i="2"/>
  <c r="Z409" i="2" s="1"/>
  <c r="AS410" i="2"/>
  <c r="AB410" i="2"/>
  <c r="Y410" i="2"/>
  <c r="Z410" i="2" s="1"/>
  <c r="AS411" i="2"/>
  <c r="AB411" i="2"/>
  <c r="Y411" i="2"/>
  <c r="Z411" i="2" s="1"/>
  <c r="AS412" i="2"/>
  <c r="AB412" i="2"/>
  <c r="Y412" i="2"/>
  <c r="Z412" i="2" s="1"/>
  <c r="AS413" i="2"/>
  <c r="AB413" i="2"/>
  <c r="Y413" i="2"/>
  <c r="Z413" i="2" s="1"/>
  <c r="AS414" i="2"/>
  <c r="AB414" i="2"/>
  <c r="Y414" i="2"/>
  <c r="Z414" i="2" s="1"/>
  <c r="AS415" i="2"/>
  <c r="AB415" i="2"/>
  <c r="Y415" i="2"/>
  <c r="Z415" i="2" s="1"/>
  <c r="AS416" i="2"/>
  <c r="AB416" i="2"/>
  <c r="Y416" i="2"/>
  <c r="Z416" i="2" s="1"/>
  <c r="AS417" i="2"/>
  <c r="AB417" i="2"/>
  <c r="Y417" i="2"/>
  <c r="Z417" i="2" s="1"/>
  <c r="AS418" i="2"/>
  <c r="AB418" i="2"/>
  <c r="Y418" i="2"/>
  <c r="Z418" i="2" s="1"/>
  <c r="AS419" i="2"/>
  <c r="AB419" i="2"/>
  <c r="Y419" i="2"/>
  <c r="Z419" i="2" s="1"/>
  <c r="AS420" i="2"/>
  <c r="AB420" i="2"/>
  <c r="Y420" i="2"/>
  <c r="Z420" i="2" s="1"/>
  <c r="AS421" i="2"/>
  <c r="AB421" i="2"/>
  <c r="Y421" i="2"/>
  <c r="Z421" i="2" s="1"/>
  <c r="AS422" i="2"/>
  <c r="AB422" i="2"/>
  <c r="Y422" i="2"/>
  <c r="Z422" i="2" s="1"/>
  <c r="AS423" i="2"/>
  <c r="AB423" i="2"/>
  <c r="Y423" i="2"/>
  <c r="Z423" i="2" s="1"/>
  <c r="AS424" i="2"/>
  <c r="AB424" i="2"/>
  <c r="Y424" i="2"/>
  <c r="Z424" i="2" s="1"/>
  <c r="AS425" i="2"/>
  <c r="AB425" i="2"/>
  <c r="Y425" i="2"/>
  <c r="Z425" i="2" s="1"/>
  <c r="AS426" i="2"/>
  <c r="AB426" i="2"/>
  <c r="Y426" i="2"/>
  <c r="Z426" i="2" s="1"/>
  <c r="AS427" i="2"/>
  <c r="AB427" i="2"/>
  <c r="Y427" i="2"/>
  <c r="Z427" i="2" s="1"/>
  <c r="AS428" i="2"/>
  <c r="AB428" i="2"/>
  <c r="Y428" i="2"/>
  <c r="Z428" i="2" s="1"/>
  <c r="AS429" i="2"/>
  <c r="AB429" i="2"/>
  <c r="Y429" i="2"/>
  <c r="Z429" i="2" s="1"/>
  <c r="AH430" i="2"/>
  <c r="Q430" i="2"/>
  <c r="N430" i="2"/>
  <c r="O430" i="2" s="1"/>
  <c r="C326" i="2"/>
  <c r="E326" i="2" s="1"/>
  <c r="G326" i="2"/>
  <c r="C327" i="2"/>
  <c r="E327" i="2" s="1"/>
  <c r="G327" i="2"/>
  <c r="C328" i="2"/>
  <c r="E328" i="2" s="1"/>
  <c r="G328" i="2"/>
  <c r="C329" i="2"/>
  <c r="E329" i="2" s="1"/>
  <c r="G329" i="2"/>
  <c r="C330" i="2"/>
  <c r="E330" i="2" s="1"/>
  <c r="G330" i="2"/>
  <c r="C331" i="2"/>
  <c r="E331" i="2"/>
  <c r="G331" i="2"/>
  <c r="C332" i="2"/>
  <c r="E332" i="2" s="1"/>
  <c r="G332" i="2"/>
  <c r="C333" i="2"/>
  <c r="E333" i="2" s="1"/>
  <c r="G333" i="2"/>
  <c r="C334" i="2"/>
  <c r="E334" i="2" s="1"/>
  <c r="G334" i="2"/>
  <c r="C335" i="2"/>
  <c r="E335" i="2" s="1"/>
  <c r="G335" i="2"/>
  <c r="C336" i="2"/>
  <c r="E336" i="2" s="1"/>
  <c r="G336" i="2"/>
  <c r="C337" i="2"/>
  <c r="E337" i="2" s="1"/>
  <c r="G337" i="2"/>
  <c r="C338" i="2"/>
  <c r="E338" i="2" s="1"/>
  <c r="G338" i="2"/>
  <c r="C339" i="2"/>
  <c r="E339" i="2" s="1"/>
  <c r="G339" i="2"/>
  <c r="C340" i="2"/>
  <c r="E340" i="2" s="1"/>
  <c r="G340" i="2"/>
  <c r="C341" i="2"/>
  <c r="E341" i="2" s="1"/>
  <c r="G341" i="2"/>
  <c r="C342" i="2"/>
  <c r="E342" i="2" s="1"/>
  <c r="G342" i="2"/>
  <c r="C343" i="2"/>
  <c r="E343" i="2" s="1"/>
  <c r="G343" i="2"/>
  <c r="C344" i="2"/>
  <c r="E344" i="2" s="1"/>
  <c r="G344" i="2"/>
  <c r="C345" i="2"/>
  <c r="E345" i="2" s="1"/>
  <c r="G345" i="2"/>
  <c r="C346" i="2"/>
  <c r="E346" i="2" s="1"/>
  <c r="G346" i="2"/>
  <c r="C347" i="2"/>
  <c r="E347" i="2"/>
  <c r="G347" i="2"/>
  <c r="C348" i="2"/>
  <c r="E348" i="2" s="1"/>
  <c r="G348" i="2"/>
  <c r="C349" i="2"/>
  <c r="E349" i="2" s="1"/>
  <c r="G349" i="2"/>
  <c r="C350" i="2"/>
  <c r="E350" i="2" s="1"/>
  <c r="G350" i="2"/>
  <c r="C351" i="2"/>
  <c r="E351" i="2" s="1"/>
  <c r="G351" i="2"/>
  <c r="C355" i="2"/>
  <c r="E355" i="2" s="1"/>
  <c r="G355" i="2"/>
  <c r="C356" i="2"/>
  <c r="E356" i="2" s="1"/>
  <c r="G356" i="2"/>
  <c r="C357" i="2"/>
  <c r="E357" i="2" s="1"/>
  <c r="G357" i="2"/>
  <c r="C358" i="2"/>
  <c r="E358" i="2" s="1"/>
  <c r="G358" i="2"/>
  <c r="C359" i="2"/>
  <c r="E359" i="2" s="1"/>
  <c r="G359" i="2"/>
  <c r="C360" i="2"/>
  <c r="E360" i="2" s="1"/>
  <c r="G360" i="2"/>
  <c r="C361" i="2"/>
  <c r="E361" i="2" s="1"/>
  <c r="G361" i="2"/>
  <c r="C362" i="2"/>
  <c r="E362" i="2" s="1"/>
  <c r="G362" i="2"/>
  <c r="C363" i="2"/>
  <c r="E363" i="2" s="1"/>
  <c r="G363" i="2"/>
  <c r="C364" i="2"/>
  <c r="E364" i="2" s="1"/>
  <c r="G364" i="2"/>
  <c r="C365" i="2"/>
  <c r="E365" i="2" s="1"/>
  <c r="G365" i="2"/>
  <c r="C366" i="2"/>
  <c r="E366" i="2"/>
  <c r="G366" i="2"/>
  <c r="C367" i="2"/>
  <c r="E367" i="2" s="1"/>
  <c r="G367" i="2"/>
  <c r="C368" i="2"/>
  <c r="E368" i="2" s="1"/>
  <c r="G368" i="2"/>
  <c r="C369" i="2"/>
  <c r="E369" i="2" s="1"/>
  <c r="G369" i="2"/>
  <c r="C370" i="2"/>
  <c r="E370" i="2" s="1"/>
  <c r="G370" i="2"/>
  <c r="C371" i="2"/>
  <c r="E371" i="2" s="1"/>
  <c r="G371" i="2"/>
  <c r="C372" i="2"/>
  <c r="E372" i="2" s="1"/>
  <c r="G372" i="2"/>
  <c r="C373" i="2"/>
  <c r="E373" i="2" s="1"/>
  <c r="G373" i="2"/>
  <c r="C374" i="2"/>
  <c r="E374" i="2" s="1"/>
  <c r="G374" i="2"/>
  <c r="C375" i="2"/>
  <c r="E375" i="2" s="1"/>
  <c r="G375" i="2"/>
  <c r="C376" i="2"/>
  <c r="E376" i="2" s="1"/>
  <c r="G376" i="2"/>
  <c r="C380" i="2"/>
  <c r="E380" i="2" s="1"/>
  <c r="G380" i="2"/>
  <c r="C381" i="2"/>
  <c r="E381" i="2" s="1"/>
  <c r="G381" i="2"/>
  <c r="C382" i="2"/>
  <c r="E382" i="2" s="1"/>
  <c r="G382" i="2"/>
  <c r="C383" i="2"/>
  <c r="E383" i="2" s="1"/>
  <c r="G383" i="2"/>
  <c r="C384" i="2"/>
  <c r="E384" i="2" s="1"/>
  <c r="G384" i="2"/>
  <c r="C385" i="2"/>
  <c r="E385" i="2"/>
  <c r="G385" i="2"/>
  <c r="C386" i="2"/>
  <c r="E386" i="2" s="1"/>
  <c r="G386" i="2"/>
  <c r="C387" i="2"/>
  <c r="E387" i="2" s="1"/>
  <c r="G387" i="2"/>
  <c r="C388" i="2"/>
  <c r="E388" i="2" s="1"/>
  <c r="G388" i="2"/>
  <c r="C389" i="2"/>
  <c r="E389" i="2" s="1"/>
  <c r="G389" i="2"/>
  <c r="C390" i="2"/>
  <c r="E390" i="2" s="1"/>
  <c r="G390" i="2"/>
  <c r="C391" i="2"/>
  <c r="E391" i="2" s="1"/>
  <c r="G391" i="2"/>
  <c r="C392" i="2"/>
  <c r="E392" i="2" s="1"/>
  <c r="G392" i="2"/>
  <c r="C393" i="2"/>
  <c r="E393" i="2" s="1"/>
  <c r="G393" i="2"/>
  <c r="H407" i="2"/>
  <c r="K407" i="2" s="1"/>
  <c r="AH431" i="2"/>
  <c r="Q431" i="2"/>
  <c r="N431" i="2"/>
  <c r="O431" i="2" s="1"/>
  <c r="AH432" i="2"/>
  <c r="Q432" i="2"/>
  <c r="N432" i="2"/>
  <c r="O432" i="2" s="1"/>
  <c r="AH433" i="2"/>
  <c r="Q433" i="2"/>
  <c r="N433" i="2"/>
  <c r="O433" i="2" s="1"/>
  <c r="AH434" i="2"/>
  <c r="Q434" i="2"/>
  <c r="N434" i="2"/>
  <c r="O434" i="2" s="1"/>
  <c r="AH435" i="2"/>
  <c r="Q435" i="2"/>
  <c r="N435" i="2"/>
  <c r="O435" i="2" s="1"/>
  <c r="AH436" i="2"/>
  <c r="Q436" i="2"/>
  <c r="N436" i="2"/>
  <c r="O436" i="2" s="1"/>
  <c r="AH437" i="2"/>
  <c r="Q437" i="2"/>
  <c r="N437" i="2"/>
  <c r="O437" i="2" s="1"/>
  <c r="AH438" i="2"/>
  <c r="Q438" i="2"/>
  <c r="N438" i="2"/>
  <c r="O438" i="2" s="1"/>
  <c r="AH439" i="2"/>
  <c r="Q439" i="2"/>
  <c r="N439" i="2"/>
  <c r="O439" i="2" s="1"/>
  <c r="AH440" i="2"/>
  <c r="Q440" i="2"/>
  <c r="N440" i="2"/>
  <c r="O440" i="2" s="1"/>
  <c r="AH441" i="2"/>
  <c r="Q441" i="2"/>
  <c r="N441" i="2"/>
  <c r="O441" i="2" s="1"/>
  <c r="AH442" i="2"/>
  <c r="Q442" i="2"/>
  <c r="N442" i="2"/>
  <c r="O442" i="2" s="1"/>
  <c r="AH443" i="2"/>
  <c r="Q443" i="2"/>
  <c r="N443" i="2"/>
  <c r="O443" i="2" s="1"/>
  <c r="AH444" i="2"/>
  <c r="Q444" i="2"/>
  <c r="N444" i="2"/>
  <c r="O444" i="2" s="1"/>
  <c r="AH445" i="2"/>
  <c r="Q445" i="2"/>
  <c r="N445" i="2"/>
  <c r="O445" i="2" s="1"/>
  <c r="AH446" i="2"/>
  <c r="Q446" i="2"/>
  <c r="N446" i="2"/>
  <c r="O446" i="2" s="1"/>
  <c r="C394" i="2"/>
  <c r="E394" i="2" s="1"/>
  <c r="G394" i="2"/>
  <c r="C395" i="2"/>
  <c r="E395" i="2" s="1"/>
  <c r="G395" i="2"/>
  <c r="C396" i="2"/>
  <c r="E396" i="2" s="1"/>
  <c r="G396" i="2"/>
  <c r="C397" i="2"/>
  <c r="E397" i="2" s="1"/>
  <c r="G397" i="2"/>
  <c r="C398" i="2"/>
  <c r="E398" i="2" s="1"/>
  <c r="G398" i="2"/>
  <c r="C399" i="2"/>
  <c r="E399" i="2" s="1"/>
  <c r="G399" i="2"/>
  <c r="C400" i="2"/>
  <c r="E400" i="2" s="1"/>
  <c r="G400" i="2"/>
  <c r="C401" i="2"/>
  <c r="E401" i="2" s="1"/>
  <c r="G401" i="2"/>
  <c r="N405" i="2"/>
  <c r="O405" i="2" s="1"/>
  <c r="Q405" i="2"/>
  <c r="G406" i="2"/>
  <c r="H406" i="2" s="1"/>
  <c r="K406" i="2" s="1"/>
  <c r="N406" i="2"/>
  <c r="O406" i="2" s="1"/>
  <c r="Q406" i="2"/>
  <c r="N407" i="2"/>
  <c r="O407" i="2" s="1"/>
  <c r="Q407" i="2"/>
  <c r="N408" i="2"/>
  <c r="O408" i="2" s="1"/>
  <c r="Q408" i="2"/>
  <c r="N409" i="2"/>
  <c r="O409" i="2" s="1"/>
  <c r="Q409" i="2"/>
  <c r="N410" i="2"/>
  <c r="O410" i="2" s="1"/>
  <c r="Q410" i="2"/>
  <c r="N411" i="2"/>
  <c r="O411" i="2" s="1"/>
  <c r="Q411" i="2"/>
  <c r="N412" i="2"/>
  <c r="O412" i="2" s="1"/>
  <c r="Q412" i="2"/>
  <c r="N413" i="2"/>
  <c r="O413" i="2" s="1"/>
  <c r="Q413" i="2"/>
  <c r="N414" i="2"/>
  <c r="O414" i="2" s="1"/>
  <c r="Q414" i="2"/>
  <c r="N415" i="2"/>
  <c r="O415" i="2" s="1"/>
  <c r="Q415" i="2"/>
  <c r="N416" i="2"/>
  <c r="O416" i="2" s="1"/>
  <c r="Q416" i="2"/>
  <c r="N417" i="2"/>
  <c r="O417" i="2" s="1"/>
  <c r="Q417" i="2"/>
  <c r="N418" i="2"/>
  <c r="O418" i="2" s="1"/>
  <c r="Q418" i="2"/>
  <c r="N419" i="2"/>
  <c r="O419" i="2" s="1"/>
  <c r="Q419" i="2"/>
  <c r="N420" i="2"/>
  <c r="O420" i="2" s="1"/>
  <c r="Q420" i="2"/>
  <c r="N421" i="2"/>
  <c r="O421" i="2" s="1"/>
  <c r="Q421" i="2"/>
  <c r="N422" i="2"/>
  <c r="O422" i="2" s="1"/>
  <c r="Q422" i="2"/>
  <c r="N423" i="2"/>
  <c r="O423" i="2" s="1"/>
  <c r="Q423" i="2"/>
  <c r="N424" i="2"/>
  <c r="O424" i="2" s="1"/>
  <c r="Q424" i="2"/>
  <c r="N425" i="2"/>
  <c r="O425" i="2" s="1"/>
  <c r="Q425" i="2"/>
  <c r="N426" i="2"/>
  <c r="O426" i="2" s="1"/>
  <c r="Q426" i="2"/>
  <c r="N427" i="2"/>
  <c r="O427" i="2" s="1"/>
  <c r="Q427" i="2"/>
  <c r="N428" i="2"/>
  <c r="O428" i="2" s="1"/>
  <c r="Q428" i="2"/>
  <c r="N429" i="2"/>
  <c r="O429" i="2" s="1"/>
  <c r="Q429" i="2"/>
  <c r="C430" i="2"/>
  <c r="E430" i="2" s="1"/>
  <c r="G430" i="2"/>
  <c r="W447" i="2"/>
  <c r="G447" i="2"/>
  <c r="C447" i="2"/>
  <c r="E447" i="2" s="1"/>
  <c r="H447" i="2" s="1"/>
  <c r="K447" i="2" s="1"/>
  <c r="AH448" i="2"/>
  <c r="Q448" i="2"/>
  <c r="N448" i="2"/>
  <c r="O448" i="2" s="1"/>
  <c r="AH449" i="2"/>
  <c r="Q449" i="2"/>
  <c r="N449" i="2"/>
  <c r="O449" i="2" s="1"/>
  <c r="R449" i="2" s="1"/>
  <c r="V449" i="2" s="1"/>
  <c r="AH450" i="2"/>
  <c r="Q450" i="2"/>
  <c r="N450" i="2"/>
  <c r="O450" i="2" s="1"/>
  <c r="AH451" i="2"/>
  <c r="Q451" i="2"/>
  <c r="N451" i="2"/>
  <c r="O451" i="2" s="1"/>
  <c r="R451" i="2" s="1"/>
  <c r="V451" i="2" s="1"/>
  <c r="AH452" i="2"/>
  <c r="Q452" i="2"/>
  <c r="N452" i="2"/>
  <c r="O452" i="2" s="1"/>
  <c r="AH453" i="2"/>
  <c r="Q453" i="2"/>
  <c r="N453" i="2"/>
  <c r="O453" i="2" s="1"/>
  <c r="R453" i="2" s="1"/>
  <c r="V453" i="2" s="1"/>
  <c r="AH454" i="2"/>
  <c r="Q454" i="2"/>
  <c r="N454" i="2"/>
  <c r="O454" i="2" s="1"/>
  <c r="C431" i="2"/>
  <c r="E431" i="2" s="1"/>
  <c r="G431" i="2"/>
  <c r="C432" i="2"/>
  <c r="E432" i="2" s="1"/>
  <c r="G432" i="2"/>
  <c r="C433" i="2"/>
  <c r="E433" i="2" s="1"/>
  <c r="G433" i="2"/>
  <c r="C434" i="2"/>
  <c r="E434" i="2" s="1"/>
  <c r="G434" i="2"/>
  <c r="C435" i="2"/>
  <c r="E435" i="2" s="1"/>
  <c r="G435" i="2"/>
  <c r="C436" i="2"/>
  <c r="E436" i="2" s="1"/>
  <c r="G436" i="2"/>
  <c r="C437" i="2"/>
  <c r="E437" i="2" s="1"/>
  <c r="G437" i="2"/>
  <c r="C438" i="2"/>
  <c r="E438" i="2" s="1"/>
  <c r="G438" i="2"/>
  <c r="C439" i="2"/>
  <c r="E439" i="2" s="1"/>
  <c r="G439" i="2"/>
  <c r="C440" i="2"/>
  <c r="E440" i="2" s="1"/>
  <c r="G440" i="2"/>
  <c r="C441" i="2"/>
  <c r="E441" i="2" s="1"/>
  <c r="G441" i="2"/>
  <c r="C442" i="2"/>
  <c r="E442" i="2" s="1"/>
  <c r="G442" i="2"/>
  <c r="C443" i="2"/>
  <c r="E443" i="2" s="1"/>
  <c r="G443" i="2"/>
  <c r="C444" i="2"/>
  <c r="E444" i="2" s="1"/>
  <c r="G444" i="2"/>
  <c r="C445" i="2"/>
  <c r="E445" i="2" s="1"/>
  <c r="G445" i="2"/>
  <c r="C446" i="2"/>
  <c r="E446" i="2" s="1"/>
  <c r="G446" i="2"/>
  <c r="C448" i="2"/>
  <c r="E448" i="2" s="1"/>
  <c r="G448" i="2"/>
  <c r="C449" i="2"/>
  <c r="E449" i="2" s="1"/>
  <c r="G449" i="2"/>
  <c r="C450" i="2"/>
  <c r="E450" i="2" s="1"/>
  <c r="G450" i="2"/>
  <c r="C451" i="2"/>
  <c r="E451" i="2" s="1"/>
  <c r="G451" i="2"/>
  <c r="C452" i="2"/>
  <c r="E452" i="2" s="1"/>
  <c r="G452" i="2"/>
  <c r="C453" i="2"/>
  <c r="E453" i="2" s="1"/>
  <c r="G453" i="2"/>
  <c r="C454" i="2"/>
  <c r="E454" i="2" s="1"/>
  <c r="G454" i="2"/>
  <c r="F29" i="5"/>
  <c r="F28" i="5"/>
  <c r="F27" i="5"/>
  <c r="F26" i="5"/>
  <c r="F25" i="5"/>
  <c r="F24" i="5"/>
  <c r="F23" i="5"/>
  <c r="F22" i="5"/>
  <c r="F21" i="5"/>
  <c r="F20" i="5"/>
  <c r="F19" i="5"/>
  <c r="F18" i="5"/>
  <c r="F17" i="5"/>
  <c r="F16" i="5"/>
  <c r="F15" i="5"/>
  <c r="F14" i="5"/>
  <c r="F13" i="5"/>
  <c r="F12" i="5"/>
  <c r="F11" i="5"/>
  <c r="F10" i="5"/>
  <c r="F9" i="5"/>
  <c r="F8" i="5"/>
  <c r="F7" i="5"/>
  <c r="F6" i="5"/>
  <c r="F201" i="5"/>
  <c r="F200" i="5"/>
  <c r="F199" i="5"/>
  <c r="F198" i="5"/>
  <c r="F197" i="5"/>
  <c r="F196" i="5"/>
  <c r="F195" i="5"/>
  <c r="F194" i="5"/>
  <c r="F193" i="5"/>
  <c r="F192" i="5"/>
  <c r="F191" i="5"/>
  <c r="F190" i="5"/>
  <c r="F189" i="5"/>
  <c r="F188" i="5"/>
  <c r="F187" i="5"/>
  <c r="F186" i="5"/>
  <c r="F185" i="5"/>
  <c r="F184" i="5"/>
  <c r="F183" i="5"/>
  <c r="F182" i="5"/>
  <c r="F181" i="5"/>
  <c r="F180" i="5"/>
  <c r="F176" i="5"/>
  <c r="F175" i="5"/>
  <c r="F174" i="5"/>
  <c r="F173" i="5"/>
  <c r="F172" i="5"/>
  <c r="F171" i="5"/>
  <c r="F170" i="5"/>
  <c r="F169" i="5"/>
  <c r="F168" i="5"/>
  <c r="F167" i="5"/>
  <c r="F166" i="5"/>
  <c r="F165" i="5"/>
  <c r="F164" i="5"/>
  <c r="F163" i="5"/>
  <c r="F162" i="5"/>
  <c r="F161" i="5"/>
  <c r="F160" i="5"/>
  <c r="F159" i="5"/>
  <c r="F158" i="5"/>
  <c r="F157" i="5"/>
  <c r="F156" i="5"/>
  <c r="F155"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1" i="5"/>
  <c r="F100" i="5"/>
  <c r="F99" i="5"/>
  <c r="F98" i="5"/>
  <c r="F97" i="5"/>
  <c r="F96" i="5"/>
  <c r="F95" i="5"/>
  <c r="F94" i="5"/>
  <c r="F93" i="5"/>
  <c r="F92" i="5"/>
  <c r="F91" i="5"/>
  <c r="F90" i="5"/>
  <c r="F89" i="5"/>
  <c r="F88" i="5"/>
  <c r="F87" i="5"/>
  <c r="F86" i="5"/>
  <c r="F85" i="5"/>
  <c r="F84" i="5"/>
  <c r="F83" i="5"/>
  <c r="F82" i="5"/>
  <c r="F81" i="5"/>
  <c r="F80" i="5"/>
  <c r="F76" i="5"/>
  <c r="F75" i="5"/>
  <c r="F74" i="5"/>
  <c r="F73" i="5"/>
  <c r="F72" i="5"/>
  <c r="F71" i="5"/>
  <c r="F70" i="5"/>
  <c r="F69" i="5"/>
  <c r="F68" i="5"/>
  <c r="F67" i="5"/>
  <c r="F66" i="5"/>
  <c r="F65" i="5"/>
  <c r="F64" i="5"/>
  <c r="F63" i="5"/>
  <c r="F62" i="5"/>
  <c r="F61" i="5"/>
  <c r="F60" i="5"/>
  <c r="F59" i="5"/>
  <c r="F58" i="5"/>
  <c r="F57" i="5"/>
  <c r="F56" i="5"/>
  <c r="F55" i="5"/>
  <c r="F51" i="5"/>
  <c r="F50" i="5"/>
  <c r="F49" i="5"/>
  <c r="F48" i="5"/>
  <c r="F47" i="5"/>
  <c r="F46" i="5"/>
  <c r="F45" i="5"/>
  <c r="F44" i="5"/>
  <c r="F43" i="5"/>
  <c r="F42" i="5"/>
  <c r="F41" i="5"/>
  <c r="F40" i="5"/>
  <c r="F39" i="5"/>
  <c r="F38" i="5"/>
  <c r="F37" i="5"/>
  <c r="F36" i="5"/>
  <c r="F35" i="5"/>
  <c r="F34" i="5"/>
  <c r="F33" i="5"/>
  <c r="F32" i="5"/>
  <c r="F31" i="5"/>
  <c r="F30" i="5"/>
  <c r="H7" i="5"/>
  <c r="I7" i="5" s="1"/>
  <c r="L7" i="5" s="1"/>
  <c r="F229" i="5"/>
  <c r="F228" i="5"/>
  <c r="F227" i="5"/>
  <c r="F226" i="5"/>
  <c r="F225" i="5"/>
  <c r="F224" i="5"/>
  <c r="F223" i="5"/>
  <c r="F222" i="5"/>
  <c r="F221" i="5"/>
  <c r="F220" i="5"/>
  <c r="F219" i="5"/>
  <c r="F218" i="5"/>
  <c r="F217" i="5"/>
  <c r="F216" i="5"/>
  <c r="F215" i="5"/>
  <c r="F214" i="5"/>
  <c r="F213" i="5"/>
  <c r="F212" i="5"/>
  <c r="F211" i="5"/>
  <c r="F210" i="5"/>
  <c r="F209" i="5"/>
  <c r="F208" i="5"/>
  <c r="F207" i="5"/>
  <c r="F206" i="5"/>
  <c r="F205" i="5"/>
  <c r="AA15" i="6"/>
  <c r="Z15" i="6"/>
  <c r="AC15" i="6"/>
  <c r="AB15" i="6"/>
  <c r="AE15" i="6"/>
  <c r="AD15" i="6"/>
  <c r="AA16" i="6"/>
  <c r="Z16" i="6"/>
  <c r="AC16" i="6"/>
  <c r="AB16" i="6"/>
  <c r="AE16" i="6"/>
  <c r="AD16" i="6"/>
  <c r="AA17" i="6"/>
  <c r="Z17" i="6"/>
  <c r="AC17" i="6"/>
  <c r="AB17" i="6"/>
  <c r="AE17" i="6"/>
  <c r="AD17" i="6"/>
  <c r="AA18" i="6"/>
  <c r="Z18" i="6"/>
  <c r="AC18" i="6"/>
  <c r="AB18" i="6"/>
  <c r="AE18" i="6"/>
  <c r="AD18" i="6"/>
  <c r="AA19" i="6"/>
  <c r="Z19" i="6"/>
  <c r="AC19" i="6"/>
  <c r="AB19" i="6"/>
  <c r="AE19" i="6"/>
  <c r="AD19" i="6"/>
  <c r="AA20" i="6"/>
  <c r="Z20" i="6"/>
  <c r="AC20" i="6"/>
  <c r="AB20" i="6"/>
  <c r="AE20" i="6"/>
  <c r="AD20" i="6"/>
  <c r="AA21" i="6"/>
  <c r="Z21" i="6"/>
  <c r="AC21" i="6"/>
  <c r="AB21" i="6"/>
  <c r="AE21" i="6"/>
  <c r="AD21" i="6"/>
  <c r="S24" i="6"/>
  <c r="V23" i="6"/>
  <c r="U23" i="6"/>
  <c r="T23" i="6"/>
  <c r="AA31" i="6"/>
  <c r="Z31" i="6"/>
  <c r="AC31" i="6"/>
  <c r="AB31" i="6"/>
  <c r="AE31" i="6"/>
  <c r="AD31" i="6"/>
  <c r="AA32" i="6"/>
  <c r="Z32" i="6"/>
  <c r="AC32" i="6"/>
  <c r="AB32" i="6"/>
  <c r="AE32" i="6"/>
  <c r="AD32" i="6"/>
  <c r="AA33" i="6"/>
  <c r="Z33" i="6"/>
  <c r="AC33" i="6"/>
  <c r="AB33" i="6"/>
  <c r="AE33" i="6"/>
  <c r="AD33" i="6"/>
  <c r="AA34" i="6"/>
  <c r="Z34" i="6"/>
  <c r="AC34" i="6"/>
  <c r="AB34" i="6"/>
  <c r="AE34" i="6"/>
  <c r="AD34" i="6"/>
  <c r="AA35" i="6"/>
  <c r="Z35" i="6"/>
  <c r="AC35" i="6"/>
  <c r="AB35" i="6"/>
  <c r="AE35" i="6"/>
  <c r="AD35" i="6"/>
  <c r="AA36" i="6"/>
  <c r="Z36" i="6"/>
  <c r="AC36" i="6"/>
  <c r="AB36" i="6"/>
  <c r="AE36" i="6"/>
  <c r="AD36" i="6"/>
  <c r="AA37" i="6"/>
  <c r="Z37" i="6"/>
  <c r="AC37" i="6"/>
  <c r="AB37" i="6"/>
  <c r="AE37" i="6"/>
  <c r="AD37" i="6"/>
  <c r="AA38" i="6"/>
  <c r="Z38" i="6"/>
  <c r="AC38" i="6"/>
  <c r="AB38" i="6"/>
  <c r="AE38" i="6"/>
  <c r="AD38" i="6"/>
  <c r="AA39" i="6"/>
  <c r="Z39" i="6"/>
  <c r="J42" i="6"/>
  <c r="J43" i="6" s="1"/>
  <c r="AE39" i="6"/>
  <c r="AD39" i="6"/>
  <c r="AA56" i="6"/>
  <c r="Z56" i="6"/>
  <c r="AC56" i="6"/>
  <c r="AB56" i="6"/>
  <c r="Y56" i="6"/>
  <c r="R56" i="6"/>
  <c r="AA57" i="6"/>
  <c r="Z57" i="6"/>
  <c r="AC57" i="6"/>
  <c r="AB57" i="6"/>
  <c r="Y57" i="6"/>
  <c r="R57" i="6"/>
  <c r="AA58" i="6"/>
  <c r="Z58" i="6"/>
  <c r="AC58" i="6"/>
  <c r="AB58" i="6"/>
  <c r="Y58" i="6"/>
  <c r="R58" i="6"/>
  <c r="AA59" i="6"/>
  <c r="Z59" i="6"/>
  <c r="AC59" i="6"/>
  <c r="AB59" i="6"/>
  <c r="Y59" i="6"/>
  <c r="R59" i="6"/>
  <c r="AA60" i="6"/>
  <c r="Z60" i="6"/>
  <c r="AC60" i="6"/>
  <c r="AB60" i="6"/>
  <c r="Y60" i="6"/>
  <c r="R60" i="6"/>
  <c r="AA61" i="6"/>
  <c r="Z61" i="6"/>
  <c r="AC61" i="6"/>
  <c r="AB61" i="6"/>
  <c r="Y61" i="6"/>
  <c r="R61" i="6"/>
  <c r="AA62" i="6"/>
  <c r="Z62" i="6"/>
  <c r="AC62" i="6"/>
  <c r="AB62" i="6"/>
  <c r="Y62" i="6"/>
  <c r="R62" i="6"/>
  <c r="R63" i="6"/>
  <c r="S65" i="6"/>
  <c r="V64" i="6"/>
  <c r="U64" i="6"/>
  <c r="X64" i="6" s="1"/>
  <c r="T64" i="6"/>
  <c r="Y64" i="6"/>
  <c r="R64" i="6"/>
  <c r="R65" i="6"/>
  <c r="R66" i="6"/>
  <c r="R67" i="6"/>
  <c r="R68" i="6"/>
  <c r="R69" i="6"/>
  <c r="R70" i="6"/>
  <c r="R71" i="6"/>
  <c r="AA72" i="6"/>
  <c r="Z72" i="6"/>
  <c r="AC72" i="6"/>
  <c r="AB72" i="6"/>
  <c r="Y72" i="6"/>
  <c r="R72" i="6"/>
  <c r="AA73" i="6"/>
  <c r="Z73" i="6"/>
  <c r="AC73" i="6"/>
  <c r="AB73" i="6"/>
  <c r="Y73" i="6"/>
  <c r="R73" i="6"/>
  <c r="AA74" i="6"/>
  <c r="Z74" i="6"/>
  <c r="AC74" i="6"/>
  <c r="AB74" i="6"/>
  <c r="Y74" i="6"/>
  <c r="R74" i="6"/>
  <c r="AA75" i="6"/>
  <c r="Z75" i="6"/>
  <c r="AC75" i="6"/>
  <c r="AB75" i="6"/>
  <c r="Y75" i="6"/>
  <c r="R75" i="6"/>
  <c r="AA76" i="6"/>
  <c r="Z76" i="6"/>
  <c r="AC76" i="6"/>
  <c r="AB76" i="6"/>
  <c r="Y76" i="6"/>
  <c r="R76" i="6"/>
  <c r="AA77" i="6"/>
  <c r="Z77" i="6"/>
  <c r="AC77" i="6"/>
  <c r="AB77" i="6"/>
  <c r="Y77" i="6"/>
  <c r="R77" i="6"/>
  <c r="AA95" i="6"/>
  <c r="Z95" i="6"/>
  <c r="AC95" i="6"/>
  <c r="AB95" i="6"/>
  <c r="AE95" i="6"/>
  <c r="AD95" i="6"/>
  <c r="AA96" i="6"/>
  <c r="Z96" i="6"/>
  <c r="AC96" i="6"/>
  <c r="AB96" i="6"/>
  <c r="AE96" i="6"/>
  <c r="AD96" i="6"/>
  <c r="AA97" i="6"/>
  <c r="Z97" i="6"/>
  <c r="AC97" i="6"/>
  <c r="AB97" i="6"/>
  <c r="AE97" i="6"/>
  <c r="AD97" i="6"/>
  <c r="AA98" i="6"/>
  <c r="Z98" i="6"/>
  <c r="AC98" i="6"/>
  <c r="AB98" i="6"/>
  <c r="AE98" i="6"/>
  <c r="AD98" i="6"/>
  <c r="AA99" i="6"/>
  <c r="Z99" i="6"/>
  <c r="AC99" i="6"/>
  <c r="AB99" i="6"/>
  <c r="AE99" i="6"/>
  <c r="AD99" i="6"/>
  <c r="AA100" i="6"/>
  <c r="Z100" i="6"/>
  <c r="AC100" i="6"/>
  <c r="AB100" i="6"/>
  <c r="AE100" i="6"/>
  <c r="AD100" i="6"/>
  <c r="AA101" i="6"/>
  <c r="Z101" i="6"/>
  <c r="AC101" i="6"/>
  <c r="AB101" i="6"/>
  <c r="AE101" i="6"/>
  <c r="AD101" i="6"/>
  <c r="S104" i="6"/>
  <c r="V103" i="6"/>
  <c r="Y103" i="6" s="1"/>
  <c r="U103" i="6"/>
  <c r="T103" i="6"/>
  <c r="W103" i="6" s="1"/>
  <c r="AA111" i="6"/>
  <c r="Z111" i="6"/>
  <c r="AC111" i="6"/>
  <c r="AB111" i="6"/>
  <c r="AE111" i="6"/>
  <c r="AD111" i="6"/>
  <c r="AA112" i="6"/>
  <c r="Z112" i="6"/>
  <c r="AC112" i="6"/>
  <c r="AB112" i="6"/>
  <c r="AE112" i="6"/>
  <c r="AD112" i="6"/>
  <c r="AA113" i="6"/>
  <c r="Z113" i="6"/>
  <c r="AC113" i="6"/>
  <c r="AB113" i="6"/>
  <c r="AE113" i="6"/>
  <c r="AD113" i="6"/>
  <c r="AA114" i="6"/>
  <c r="Z114" i="6"/>
  <c r="AC114" i="6"/>
  <c r="AB114" i="6"/>
  <c r="AE114" i="6"/>
  <c r="AD114" i="6"/>
  <c r="AA115" i="6"/>
  <c r="Z115" i="6"/>
  <c r="AC115" i="6"/>
  <c r="AB115" i="6"/>
  <c r="AE115" i="6"/>
  <c r="AD115" i="6"/>
  <c r="AA116" i="6"/>
  <c r="Z116" i="6"/>
  <c r="AC116" i="6"/>
  <c r="AB116" i="6"/>
  <c r="AE116" i="6"/>
  <c r="AD116" i="6"/>
  <c r="AA134" i="6"/>
  <c r="Z134" i="6"/>
  <c r="AC134" i="6"/>
  <c r="AB134" i="6"/>
  <c r="AE134" i="6"/>
  <c r="AD134" i="6"/>
  <c r="AA135" i="6"/>
  <c r="Z135" i="6"/>
  <c r="AC135" i="6"/>
  <c r="AB135" i="6"/>
  <c r="AE135" i="6"/>
  <c r="AD135" i="6"/>
  <c r="AA136" i="6"/>
  <c r="Z136" i="6"/>
  <c r="AC136" i="6"/>
  <c r="AB136" i="6"/>
  <c r="AE136" i="6"/>
  <c r="AD136" i="6"/>
  <c r="AA137" i="6"/>
  <c r="Z137" i="6"/>
  <c r="AC137" i="6"/>
  <c r="AB137" i="6"/>
  <c r="AE137" i="6"/>
  <c r="AD137" i="6"/>
  <c r="AA138" i="6"/>
  <c r="Z138" i="6"/>
  <c r="AC138" i="6"/>
  <c r="AB138" i="6"/>
  <c r="AE138" i="6"/>
  <c r="AD138" i="6"/>
  <c r="AA139" i="6"/>
  <c r="Z139" i="6"/>
  <c r="AC139" i="6"/>
  <c r="AB139" i="6"/>
  <c r="AE139" i="6"/>
  <c r="AD139" i="6"/>
  <c r="AA140" i="6"/>
  <c r="Z140" i="6"/>
  <c r="AC140" i="6"/>
  <c r="AB140" i="6"/>
  <c r="AE140" i="6"/>
  <c r="AD140" i="6"/>
  <c r="S143" i="6"/>
  <c r="V142" i="6"/>
  <c r="Y142" i="6" s="1"/>
  <c r="U142" i="6"/>
  <c r="T142" i="6"/>
  <c r="W142" i="6" s="1"/>
  <c r="W23" i="6"/>
  <c r="X23" i="6"/>
  <c r="Y23" i="6"/>
  <c r="W64" i="6"/>
  <c r="X103" i="6"/>
  <c r="X142" i="6"/>
  <c r="AA150" i="6"/>
  <c r="Z150" i="6"/>
  <c r="AC150" i="6"/>
  <c r="AB150" i="6"/>
  <c r="AE150" i="6"/>
  <c r="AD150" i="6"/>
  <c r="AA151" i="6"/>
  <c r="Z151" i="6"/>
  <c r="AC151" i="6"/>
  <c r="AB151" i="6"/>
  <c r="AE151" i="6"/>
  <c r="AD151" i="6"/>
  <c r="AA152" i="6"/>
  <c r="Z152" i="6"/>
  <c r="AC152" i="6"/>
  <c r="AB152" i="6"/>
  <c r="AE152" i="6"/>
  <c r="AD152" i="6"/>
  <c r="AA153" i="6"/>
  <c r="Z153" i="6"/>
  <c r="AC153" i="6"/>
  <c r="AB153" i="6"/>
  <c r="AE153" i="6"/>
  <c r="AD153" i="6"/>
  <c r="AA154" i="6"/>
  <c r="Z154" i="6"/>
  <c r="AC154" i="6"/>
  <c r="AB154" i="6"/>
  <c r="AE154" i="6"/>
  <c r="AD154" i="6"/>
  <c r="AA155" i="6"/>
  <c r="Z155" i="6"/>
  <c r="AC155" i="6"/>
  <c r="AB155" i="6"/>
  <c r="AE155" i="6"/>
  <c r="AD155" i="6"/>
  <c r="AA174" i="6"/>
  <c r="Z174" i="6"/>
  <c r="AC174" i="6"/>
  <c r="AB174" i="6"/>
  <c r="AE174" i="6"/>
  <c r="AD174" i="6"/>
  <c r="AA175" i="6"/>
  <c r="Z175" i="6"/>
  <c r="AC175" i="6"/>
  <c r="AB175" i="6"/>
  <c r="AE175" i="6"/>
  <c r="AD175" i="6"/>
  <c r="AA176" i="6"/>
  <c r="Z176" i="6"/>
  <c r="AC176" i="6"/>
  <c r="AB176" i="6"/>
  <c r="AE176" i="6"/>
  <c r="AD176" i="6"/>
  <c r="AA177" i="6"/>
  <c r="Z177" i="6"/>
  <c r="AC177" i="6"/>
  <c r="AB177" i="6"/>
  <c r="AE177" i="6"/>
  <c r="AD177" i="6"/>
  <c r="AA178" i="6"/>
  <c r="Z178" i="6"/>
  <c r="AC178" i="6"/>
  <c r="AB178" i="6"/>
  <c r="AE178" i="6"/>
  <c r="AD178" i="6"/>
  <c r="AA179" i="6"/>
  <c r="Z179" i="6"/>
  <c r="AC179" i="6"/>
  <c r="AB179" i="6"/>
  <c r="AE179" i="6"/>
  <c r="AD179" i="6"/>
  <c r="AA180" i="6"/>
  <c r="Z180" i="6"/>
  <c r="AC180" i="6"/>
  <c r="AB180" i="6"/>
  <c r="AE180" i="6"/>
  <c r="AD180" i="6"/>
  <c r="S183" i="6"/>
  <c r="V182" i="6"/>
  <c r="U182" i="6"/>
  <c r="T182" i="6"/>
  <c r="AA190" i="6"/>
  <c r="Z190" i="6"/>
  <c r="AC190" i="6"/>
  <c r="AB190" i="6"/>
  <c r="AE190" i="6"/>
  <c r="AD190" i="6"/>
  <c r="AA191" i="6"/>
  <c r="Z191" i="6"/>
  <c r="AC191" i="6"/>
  <c r="AB191" i="6"/>
  <c r="AE191" i="6"/>
  <c r="AD191" i="6"/>
  <c r="AA192" i="6"/>
  <c r="Z192" i="6"/>
  <c r="AC192" i="6"/>
  <c r="AB192" i="6"/>
  <c r="AE192" i="6"/>
  <c r="AD192" i="6"/>
  <c r="AA193" i="6"/>
  <c r="Z193" i="6"/>
  <c r="AC193" i="6"/>
  <c r="AB193" i="6"/>
  <c r="AE193" i="6"/>
  <c r="AD193" i="6"/>
  <c r="AA194" i="6"/>
  <c r="Z194" i="6"/>
  <c r="AC194" i="6"/>
  <c r="AB194" i="6"/>
  <c r="AE194" i="6"/>
  <c r="AD194" i="6"/>
  <c r="AA195" i="6"/>
  <c r="Z195" i="6"/>
  <c r="AC195" i="6"/>
  <c r="AB195" i="6"/>
  <c r="AE195" i="6"/>
  <c r="AD195" i="6"/>
  <c r="AA196" i="6"/>
  <c r="Z196" i="6"/>
  <c r="AC196" i="6"/>
  <c r="AB196" i="6"/>
  <c r="AE196" i="6"/>
  <c r="AD196" i="6"/>
  <c r="AA197" i="6"/>
  <c r="Z197" i="6"/>
  <c r="AC197" i="6"/>
  <c r="AB197" i="6"/>
  <c r="AE197" i="6"/>
  <c r="AD197" i="6"/>
  <c r="AA198" i="6"/>
  <c r="Z198" i="6"/>
  <c r="AC198" i="6"/>
  <c r="AB198" i="6"/>
  <c r="AE198" i="6"/>
  <c r="AD198" i="6"/>
  <c r="AA214" i="6"/>
  <c r="Z214" i="6"/>
  <c r="AC214" i="6"/>
  <c r="AB214" i="6"/>
  <c r="AE214" i="6"/>
  <c r="AD214" i="6"/>
  <c r="AA215" i="6"/>
  <c r="Z215" i="6"/>
  <c r="AC215" i="6"/>
  <c r="AB215" i="6"/>
  <c r="AE215" i="6"/>
  <c r="AD215" i="6"/>
  <c r="AA216" i="6"/>
  <c r="Z216" i="6"/>
  <c r="AC216" i="6"/>
  <c r="AB216" i="6"/>
  <c r="AE216" i="6"/>
  <c r="AD216" i="6"/>
  <c r="AA217" i="6"/>
  <c r="Z217" i="6"/>
  <c r="AC217" i="6"/>
  <c r="AB217" i="6"/>
  <c r="AE217" i="6"/>
  <c r="AD217" i="6"/>
  <c r="AA218" i="6"/>
  <c r="Z218" i="6"/>
  <c r="AC218" i="6"/>
  <c r="AB218" i="6"/>
  <c r="AE218" i="6"/>
  <c r="AD218" i="6"/>
  <c r="AA219" i="6"/>
  <c r="Z219" i="6"/>
  <c r="AC219" i="6"/>
  <c r="AB219" i="6"/>
  <c r="AE219" i="6"/>
  <c r="AD219" i="6"/>
  <c r="AA220" i="6"/>
  <c r="Z220" i="6"/>
  <c r="AC220" i="6"/>
  <c r="AB220" i="6"/>
  <c r="AE220" i="6"/>
  <c r="AD220" i="6"/>
  <c r="S223" i="6"/>
  <c r="V222" i="6"/>
  <c r="U222" i="6"/>
  <c r="X222" i="6" s="1"/>
  <c r="T222" i="6"/>
  <c r="W222" i="6" s="1"/>
  <c r="AA230" i="6"/>
  <c r="Z230" i="6"/>
  <c r="AC230" i="6"/>
  <c r="AB230" i="6"/>
  <c r="AE230" i="6"/>
  <c r="AD230" i="6"/>
  <c r="AA231" i="6"/>
  <c r="Z231" i="6"/>
  <c r="AC231" i="6"/>
  <c r="AB231" i="6"/>
  <c r="AE231" i="6"/>
  <c r="AD231" i="6"/>
  <c r="AA232" i="6"/>
  <c r="Z232" i="6"/>
  <c r="AC232" i="6"/>
  <c r="AB232" i="6"/>
  <c r="AE232" i="6"/>
  <c r="AD232" i="6"/>
  <c r="AA233" i="6"/>
  <c r="Z233" i="6"/>
  <c r="AC233" i="6"/>
  <c r="AB233" i="6"/>
  <c r="AE233" i="6"/>
  <c r="AD233" i="6"/>
  <c r="AA234" i="6"/>
  <c r="Z234" i="6"/>
  <c r="AC234" i="6"/>
  <c r="AB234" i="6"/>
  <c r="AE234" i="6"/>
  <c r="AD234" i="6"/>
  <c r="AA235" i="6"/>
  <c r="Z235" i="6"/>
  <c r="AC235" i="6"/>
  <c r="AB235" i="6"/>
  <c r="AE235" i="6"/>
  <c r="AD235" i="6"/>
  <c r="AA255" i="6"/>
  <c r="Z255" i="6"/>
  <c r="AC255" i="6"/>
  <c r="AB255" i="6"/>
  <c r="AE255" i="6"/>
  <c r="AD255" i="6"/>
  <c r="AA256" i="6"/>
  <c r="Z256" i="6"/>
  <c r="AC256" i="6"/>
  <c r="AB256" i="6"/>
  <c r="AE256" i="6"/>
  <c r="AD256" i="6"/>
  <c r="AA257" i="6"/>
  <c r="Z257" i="6"/>
  <c r="AC257" i="6"/>
  <c r="AB257" i="6"/>
  <c r="AE257" i="6"/>
  <c r="AD257" i="6"/>
  <c r="AA258" i="6"/>
  <c r="Z258" i="6"/>
  <c r="AC258" i="6"/>
  <c r="AB258" i="6"/>
  <c r="AE258" i="6"/>
  <c r="AD258" i="6"/>
  <c r="AA259" i="6"/>
  <c r="Z259" i="6"/>
  <c r="AC259" i="6"/>
  <c r="AB259" i="6"/>
  <c r="AE259" i="6"/>
  <c r="AD259" i="6"/>
  <c r="AA260" i="6"/>
  <c r="Z260" i="6"/>
  <c r="AC260" i="6"/>
  <c r="AB260" i="6"/>
  <c r="AE260" i="6"/>
  <c r="AD260" i="6"/>
  <c r="AA261" i="6"/>
  <c r="Z261" i="6"/>
  <c r="AC261" i="6"/>
  <c r="AB261" i="6"/>
  <c r="AE261" i="6"/>
  <c r="AD261" i="6"/>
  <c r="S264" i="6"/>
  <c r="V263" i="6"/>
  <c r="Y263" i="6" s="1"/>
  <c r="U263" i="6"/>
  <c r="T263" i="6"/>
  <c r="W263" i="6" s="1"/>
  <c r="T22" i="6"/>
  <c r="W22" i="6" s="1"/>
  <c r="U22" i="6"/>
  <c r="X22" i="6" s="1"/>
  <c r="V22" i="6"/>
  <c r="Y22" i="6" s="1"/>
  <c r="J39" i="6"/>
  <c r="X39" i="6" s="1"/>
  <c r="T63" i="6"/>
  <c r="W63" i="6" s="1"/>
  <c r="U63" i="6"/>
  <c r="X63" i="6" s="1"/>
  <c r="V63" i="6"/>
  <c r="Y63" i="6" s="1"/>
  <c r="T102" i="6"/>
  <c r="W102" i="6" s="1"/>
  <c r="U102" i="6"/>
  <c r="X102" i="6" s="1"/>
  <c r="V102" i="6"/>
  <c r="Y102" i="6" s="1"/>
  <c r="T141" i="6"/>
  <c r="W141" i="6" s="1"/>
  <c r="U141" i="6"/>
  <c r="X141" i="6" s="1"/>
  <c r="V141" i="6"/>
  <c r="Y141" i="6" s="1"/>
  <c r="W182" i="6"/>
  <c r="X182" i="6"/>
  <c r="Y182" i="6"/>
  <c r="Y222" i="6"/>
  <c r="X263" i="6"/>
  <c r="AA271" i="6"/>
  <c r="Z271" i="6"/>
  <c r="AC271" i="6"/>
  <c r="AB271" i="6"/>
  <c r="AE271" i="6"/>
  <c r="AD271" i="6"/>
  <c r="AA272" i="6"/>
  <c r="Z272" i="6"/>
  <c r="AC272" i="6"/>
  <c r="AB272" i="6"/>
  <c r="AE272" i="6"/>
  <c r="AD272" i="6"/>
  <c r="AA273" i="6"/>
  <c r="Z273" i="6"/>
  <c r="AC273" i="6"/>
  <c r="AB273" i="6"/>
  <c r="AE273" i="6"/>
  <c r="AD273" i="6"/>
  <c r="AA274" i="6"/>
  <c r="Z274" i="6"/>
  <c r="AC274" i="6"/>
  <c r="AB274" i="6"/>
  <c r="AE274" i="6"/>
  <c r="AD274" i="6"/>
  <c r="AA275" i="6"/>
  <c r="Z275" i="6"/>
  <c r="AC275" i="6"/>
  <c r="AB275" i="6"/>
  <c r="AE275" i="6"/>
  <c r="AD275" i="6"/>
  <c r="AA276" i="6"/>
  <c r="Z276" i="6"/>
  <c r="AC276" i="6"/>
  <c r="AB276" i="6"/>
  <c r="AE276" i="6"/>
  <c r="AD276" i="6"/>
  <c r="AA296" i="6"/>
  <c r="Z296" i="6"/>
  <c r="AC296" i="6"/>
  <c r="AB296" i="6"/>
  <c r="AE296" i="6"/>
  <c r="AD296" i="6"/>
  <c r="AA297" i="6"/>
  <c r="Z297" i="6"/>
  <c r="AC297" i="6"/>
  <c r="AB297" i="6"/>
  <c r="AE297" i="6"/>
  <c r="AD297" i="6"/>
  <c r="AA298" i="6"/>
  <c r="Z298" i="6"/>
  <c r="AC298" i="6"/>
  <c r="AB298" i="6"/>
  <c r="AE298" i="6"/>
  <c r="AD298" i="6"/>
  <c r="AA299" i="6"/>
  <c r="Z299" i="6"/>
  <c r="AC299" i="6"/>
  <c r="AB299" i="6"/>
  <c r="AE299" i="6"/>
  <c r="AD299" i="6"/>
  <c r="AA300" i="6"/>
  <c r="Z300" i="6"/>
  <c r="AC300" i="6"/>
  <c r="AB300" i="6"/>
  <c r="AE300" i="6"/>
  <c r="AD300" i="6"/>
  <c r="AA301" i="6"/>
  <c r="Z301" i="6"/>
  <c r="AC301" i="6"/>
  <c r="AB301" i="6"/>
  <c r="AE301" i="6"/>
  <c r="AD301" i="6"/>
  <c r="AA302" i="6"/>
  <c r="Z302" i="6"/>
  <c r="AC302" i="6"/>
  <c r="AB302" i="6"/>
  <c r="AE302" i="6"/>
  <c r="AD302" i="6"/>
  <c r="S305" i="6"/>
  <c r="V304" i="6"/>
  <c r="U304" i="6"/>
  <c r="T304" i="6"/>
  <c r="AA312" i="6"/>
  <c r="Z312" i="6"/>
  <c r="AC312" i="6"/>
  <c r="AB312" i="6"/>
  <c r="AE312" i="6"/>
  <c r="AD312" i="6"/>
  <c r="AA313" i="6"/>
  <c r="Z313" i="6"/>
  <c r="AC313" i="6"/>
  <c r="AB313" i="6"/>
  <c r="AE313" i="6"/>
  <c r="AD313" i="6"/>
  <c r="AA314" i="6"/>
  <c r="Z314" i="6"/>
  <c r="AC314" i="6"/>
  <c r="AB314" i="6"/>
  <c r="AE314" i="6"/>
  <c r="AD314" i="6"/>
  <c r="AA315" i="6"/>
  <c r="Z315" i="6"/>
  <c r="AC315" i="6"/>
  <c r="AB315" i="6"/>
  <c r="AE315" i="6"/>
  <c r="AD315" i="6"/>
  <c r="AA316" i="6"/>
  <c r="Z316" i="6"/>
  <c r="AC316" i="6"/>
  <c r="AB316" i="6"/>
  <c r="AE316" i="6"/>
  <c r="AD316" i="6"/>
  <c r="AA317" i="6"/>
  <c r="Z317" i="6"/>
  <c r="AC317" i="6"/>
  <c r="AB317" i="6"/>
  <c r="AE317" i="6"/>
  <c r="AD317" i="6"/>
  <c r="AA337" i="6"/>
  <c r="Z337" i="6"/>
  <c r="AC337" i="6"/>
  <c r="AB337" i="6"/>
  <c r="AE337" i="6"/>
  <c r="AD337" i="6"/>
  <c r="AA338" i="6"/>
  <c r="Z338" i="6"/>
  <c r="AC338" i="6"/>
  <c r="AB338" i="6"/>
  <c r="AE338" i="6"/>
  <c r="AD338" i="6"/>
  <c r="AA339" i="6"/>
  <c r="Z339" i="6"/>
  <c r="AC339" i="6"/>
  <c r="AB339" i="6"/>
  <c r="AE339" i="6"/>
  <c r="AD339" i="6"/>
  <c r="AA340" i="6"/>
  <c r="Z340" i="6"/>
  <c r="AC340" i="6"/>
  <c r="AB340" i="6"/>
  <c r="AE340" i="6"/>
  <c r="AD340" i="6"/>
  <c r="AA341" i="6"/>
  <c r="Z341" i="6"/>
  <c r="AC341" i="6"/>
  <c r="AB341" i="6"/>
  <c r="AE341" i="6"/>
  <c r="AD341" i="6"/>
  <c r="AA342" i="6"/>
  <c r="Z342" i="6"/>
  <c r="AC342" i="6"/>
  <c r="AB342" i="6"/>
  <c r="AE342" i="6"/>
  <c r="AD342" i="6"/>
  <c r="AA343" i="6"/>
  <c r="Z343" i="6"/>
  <c r="AC343" i="6"/>
  <c r="AB343" i="6"/>
  <c r="AE343" i="6"/>
  <c r="AD343" i="6"/>
  <c r="T181" i="6"/>
  <c r="W181" i="6" s="1"/>
  <c r="U181" i="6"/>
  <c r="X181" i="6" s="1"/>
  <c r="V181" i="6"/>
  <c r="Y181" i="6" s="1"/>
  <c r="T221" i="6"/>
  <c r="W221" i="6" s="1"/>
  <c r="U221" i="6"/>
  <c r="X221" i="6" s="1"/>
  <c r="V221" i="6"/>
  <c r="Y221" i="6" s="1"/>
  <c r="T262" i="6"/>
  <c r="W262" i="6" s="1"/>
  <c r="U262" i="6"/>
  <c r="X262" i="6" s="1"/>
  <c r="V262" i="6"/>
  <c r="Y262" i="6" s="1"/>
  <c r="W304" i="6"/>
  <c r="X304" i="6"/>
  <c r="Y304" i="6"/>
  <c r="S345" i="6"/>
  <c r="V344" i="6"/>
  <c r="Y344" i="6" s="1"/>
  <c r="U344" i="6"/>
  <c r="X344" i="6" s="1"/>
  <c r="AA353" i="6"/>
  <c r="Z353" i="6"/>
  <c r="AC353" i="6"/>
  <c r="AB353" i="6"/>
  <c r="AE353" i="6"/>
  <c r="AD353" i="6"/>
  <c r="AA354" i="6"/>
  <c r="Z354" i="6"/>
  <c r="AC354" i="6"/>
  <c r="AB354" i="6"/>
  <c r="AE354" i="6"/>
  <c r="AD354" i="6"/>
  <c r="AA355" i="6"/>
  <c r="Z355" i="6"/>
  <c r="AC355" i="6"/>
  <c r="AB355" i="6"/>
  <c r="AE355" i="6"/>
  <c r="AD355" i="6"/>
  <c r="AA356" i="6"/>
  <c r="Z356" i="6"/>
  <c r="AC356" i="6"/>
  <c r="AB356" i="6"/>
  <c r="AE356" i="6"/>
  <c r="AD356" i="6"/>
  <c r="AA357" i="6"/>
  <c r="Z357" i="6"/>
  <c r="AC357" i="6"/>
  <c r="AB357" i="6"/>
  <c r="AE357" i="6"/>
  <c r="AD357" i="6"/>
  <c r="AA358" i="6"/>
  <c r="Z358" i="6"/>
  <c r="AC358" i="6"/>
  <c r="AB358" i="6"/>
  <c r="AE358" i="6"/>
  <c r="AD358" i="6"/>
  <c r="AA359" i="6"/>
  <c r="Z359" i="6"/>
  <c r="AC359" i="6"/>
  <c r="AB359" i="6"/>
  <c r="AE359" i="6"/>
  <c r="AD359" i="6"/>
  <c r="AA360" i="6"/>
  <c r="Z360" i="6"/>
  <c r="AC360" i="6"/>
  <c r="AB360" i="6"/>
  <c r="AE360" i="6"/>
  <c r="AD360" i="6"/>
  <c r="AA361" i="6"/>
  <c r="Z361" i="6"/>
  <c r="J364" i="6"/>
  <c r="J365" i="6" s="1"/>
  <c r="AE361" i="6"/>
  <c r="AD361" i="6"/>
  <c r="T303" i="6"/>
  <c r="W303" i="6" s="1"/>
  <c r="U303" i="6"/>
  <c r="X303" i="6" s="1"/>
  <c r="V303" i="6"/>
  <c r="Y303" i="6" s="1"/>
  <c r="T344" i="6"/>
  <c r="W344" i="6" s="1"/>
  <c r="J361" i="6"/>
  <c r="X361" i="6" s="1"/>
  <c r="R446" i="2" l="1"/>
  <c r="V446" i="2" s="1"/>
  <c r="R444" i="2"/>
  <c r="V444" i="2" s="1"/>
  <c r="R442" i="2"/>
  <c r="V442" i="2" s="1"/>
  <c r="R440" i="2"/>
  <c r="V440" i="2" s="1"/>
  <c r="R438" i="2"/>
  <c r="V438" i="2" s="1"/>
  <c r="R436" i="2"/>
  <c r="V436" i="2" s="1"/>
  <c r="R434" i="2"/>
  <c r="V434" i="2" s="1"/>
  <c r="R432" i="2"/>
  <c r="V432" i="2" s="1"/>
  <c r="AC261" i="2"/>
  <c r="AG261" i="2" s="1"/>
  <c r="AC259" i="2"/>
  <c r="AG259" i="2" s="1"/>
  <c r="AC257" i="2"/>
  <c r="AG257" i="2" s="1"/>
  <c r="AC251" i="2"/>
  <c r="AG251" i="2" s="1"/>
  <c r="AC249" i="2"/>
  <c r="AG249" i="2" s="1"/>
  <c r="AC247" i="2"/>
  <c r="AG247" i="2" s="1"/>
  <c r="AC245" i="2"/>
  <c r="AG245" i="2" s="1"/>
  <c r="AC205" i="2"/>
  <c r="AG205" i="2" s="1"/>
  <c r="R200" i="2"/>
  <c r="V200" i="2" s="1"/>
  <c r="R198" i="2"/>
  <c r="V198" i="2" s="1"/>
  <c r="R196" i="2"/>
  <c r="V196" i="2" s="1"/>
  <c r="R194" i="2"/>
  <c r="V194" i="2" s="1"/>
  <c r="R192" i="2"/>
  <c r="V192" i="2" s="1"/>
  <c r="R190" i="2"/>
  <c r="V190" i="2" s="1"/>
  <c r="R188" i="2"/>
  <c r="V188" i="2" s="1"/>
  <c r="R186" i="2"/>
  <c r="V186" i="2" s="1"/>
  <c r="R184" i="2"/>
  <c r="V184" i="2" s="1"/>
  <c r="R182" i="2"/>
  <c r="V182" i="2" s="1"/>
  <c r="R180" i="2"/>
  <c r="V180" i="2" s="1"/>
  <c r="R175" i="2"/>
  <c r="V175" i="2" s="1"/>
  <c r="R454" i="2"/>
  <c r="R452" i="2"/>
  <c r="V452" i="2" s="1"/>
  <c r="R450" i="2"/>
  <c r="V450" i="2" s="1"/>
  <c r="AC213" i="2"/>
  <c r="AG213" i="2" s="1"/>
  <c r="AC211" i="2"/>
  <c r="AG211" i="2" s="1"/>
  <c r="AX46" i="2"/>
  <c r="AI146" i="2"/>
  <c r="AX38" i="2"/>
  <c r="AI138" i="2"/>
  <c r="AI123" i="2"/>
  <c r="AX23" i="2"/>
  <c r="AI115" i="2"/>
  <c r="AX15" i="2"/>
  <c r="AI107" i="2"/>
  <c r="AX7" i="2"/>
  <c r="AI151" i="2"/>
  <c r="AX51" i="2"/>
  <c r="AX48" i="2"/>
  <c r="AI148" i="2"/>
  <c r="AI147" i="2"/>
  <c r="AX47" i="2"/>
  <c r="AX44" i="2"/>
  <c r="AI144" i="2"/>
  <c r="AI143" i="2"/>
  <c r="AX43" i="2"/>
  <c r="AX40" i="2"/>
  <c r="AI140" i="2"/>
  <c r="AI139" i="2"/>
  <c r="AX39" i="2"/>
  <c r="AX36" i="2"/>
  <c r="AI136" i="2"/>
  <c r="AI135" i="2"/>
  <c r="AX35" i="2"/>
  <c r="AX32" i="2"/>
  <c r="AI132" i="2"/>
  <c r="AI131" i="2"/>
  <c r="AX31" i="2"/>
  <c r="AX49" i="2"/>
  <c r="AI149" i="2"/>
  <c r="AX33" i="2"/>
  <c r="AI133" i="2"/>
  <c r="AX26" i="2"/>
  <c r="AI126" i="2"/>
  <c r="AX10" i="2"/>
  <c r="AI110" i="2"/>
  <c r="AX45" i="2"/>
  <c r="AI145" i="2"/>
  <c r="AX14" i="2"/>
  <c r="AI114" i="2"/>
  <c r="R445" i="2"/>
  <c r="V445" i="2" s="1"/>
  <c r="R443" i="2"/>
  <c r="V443" i="2" s="1"/>
  <c r="R441" i="2"/>
  <c r="V441" i="2" s="1"/>
  <c r="R439" i="2"/>
  <c r="V439" i="2" s="1"/>
  <c r="R437" i="2"/>
  <c r="V437" i="2" s="1"/>
  <c r="R435" i="2"/>
  <c r="V435" i="2" s="1"/>
  <c r="R433" i="2"/>
  <c r="V433" i="2" s="1"/>
  <c r="R430" i="2"/>
  <c r="V430" i="2" s="1"/>
  <c r="AC428" i="2"/>
  <c r="AG428" i="2" s="1"/>
  <c r="AC426" i="2"/>
  <c r="AG426" i="2" s="1"/>
  <c r="AC424" i="2"/>
  <c r="AG424" i="2" s="1"/>
  <c r="AC422" i="2"/>
  <c r="AG422" i="2" s="1"/>
  <c r="AC420" i="2"/>
  <c r="AG420" i="2" s="1"/>
  <c r="AC418" i="2"/>
  <c r="AG418" i="2" s="1"/>
  <c r="AC416" i="2"/>
  <c r="AG416" i="2" s="1"/>
  <c r="AC414" i="2"/>
  <c r="AG414" i="2" s="1"/>
  <c r="AC412" i="2"/>
  <c r="AG412" i="2" s="1"/>
  <c r="AC410" i="2"/>
  <c r="AG410" i="2" s="1"/>
  <c r="AC408" i="2"/>
  <c r="AG408" i="2" s="1"/>
  <c r="AC406" i="2"/>
  <c r="AG406" i="2" s="1"/>
  <c r="AC405" i="2"/>
  <c r="AG405" i="2" s="1"/>
  <c r="R400" i="2"/>
  <c r="V400" i="2" s="1"/>
  <c r="R398" i="2"/>
  <c r="V398" i="2" s="1"/>
  <c r="R396" i="2"/>
  <c r="V396" i="2" s="1"/>
  <c r="R394" i="2"/>
  <c r="V394" i="2" s="1"/>
  <c r="R393" i="2"/>
  <c r="V393" i="2" s="1"/>
  <c r="R391" i="2"/>
  <c r="V391" i="2" s="1"/>
  <c r="R389" i="2"/>
  <c r="V389" i="2" s="1"/>
  <c r="R387" i="2"/>
  <c r="V387" i="2" s="1"/>
  <c r="R385" i="2"/>
  <c r="V385" i="2" s="1"/>
  <c r="R383" i="2"/>
  <c r="V383" i="2" s="1"/>
  <c r="R381" i="2"/>
  <c r="V381" i="2" s="1"/>
  <c r="R376" i="2"/>
  <c r="V376" i="2" s="1"/>
  <c r="R374" i="2"/>
  <c r="V374" i="2" s="1"/>
  <c r="R372" i="2"/>
  <c r="V372" i="2" s="1"/>
  <c r="R370" i="2"/>
  <c r="V370" i="2" s="1"/>
  <c r="R368" i="2"/>
  <c r="V368" i="2" s="1"/>
  <c r="R366" i="2"/>
  <c r="V366" i="2" s="1"/>
  <c r="R364" i="2"/>
  <c r="V364" i="2" s="1"/>
  <c r="R362" i="2"/>
  <c r="V362" i="2" s="1"/>
  <c r="R360" i="2"/>
  <c r="V360" i="2" s="1"/>
  <c r="R358" i="2"/>
  <c r="V358" i="2" s="1"/>
  <c r="R356" i="2"/>
  <c r="V356" i="2" s="1"/>
  <c r="R351" i="2"/>
  <c r="V351" i="2" s="1"/>
  <c r="R349" i="2"/>
  <c r="V349" i="2" s="1"/>
  <c r="R347" i="2"/>
  <c r="V347" i="2" s="1"/>
  <c r="R345" i="2"/>
  <c r="V345" i="2" s="1"/>
  <c r="R343" i="2"/>
  <c r="V343" i="2" s="1"/>
  <c r="R341" i="2"/>
  <c r="V341" i="2" s="1"/>
  <c r="R324" i="2"/>
  <c r="V324" i="2" s="1"/>
  <c r="R322" i="2"/>
  <c r="V322" i="2" s="1"/>
  <c r="R320" i="2"/>
  <c r="V320" i="2" s="1"/>
  <c r="R318" i="2"/>
  <c r="V318" i="2" s="1"/>
  <c r="R316" i="2"/>
  <c r="V316" i="2" s="1"/>
  <c r="R314" i="2"/>
  <c r="V314" i="2" s="1"/>
  <c r="R312" i="2"/>
  <c r="V312" i="2" s="1"/>
  <c r="R310" i="2"/>
  <c r="V310" i="2" s="1"/>
  <c r="R308" i="2"/>
  <c r="V308" i="2" s="1"/>
  <c r="R306" i="2"/>
  <c r="V306" i="2" s="1"/>
  <c r="AC301" i="2"/>
  <c r="AG301" i="2" s="1"/>
  <c r="AC299" i="2"/>
  <c r="AG299" i="2" s="1"/>
  <c r="AC297" i="2"/>
  <c r="AG297" i="2" s="1"/>
  <c r="AC295" i="2"/>
  <c r="AG295" i="2" s="1"/>
  <c r="AC293" i="2"/>
  <c r="AG293" i="2" s="1"/>
  <c r="AC291" i="2"/>
  <c r="AG291" i="2" s="1"/>
  <c r="AC289" i="2"/>
  <c r="AG289" i="2" s="1"/>
  <c r="AC287" i="2"/>
  <c r="AG287" i="2" s="1"/>
  <c r="AC285" i="2"/>
  <c r="AG285" i="2" s="1"/>
  <c r="AC283" i="2"/>
  <c r="AG283" i="2" s="1"/>
  <c r="AC281" i="2"/>
  <c r="AG281" i="2" s="1"/>
  <c r="AC280" i="2"/>
  <c r="AG280" i="2" s="1"/>
  <c r="AC275" i="2"/>
  <c r="AG275" i="2" s="1"/>
  <c r="AC273" i="2"/>
  <c r="AG273" i="2" s="1"/>
  <c r="AC271" i="2"/>
  <c r="AG271" i="2" s="1"/>
  <c r="AC269" i="2"/>
  <c r="AG269" i="2" s="1"/>
  <c r="AC267" i="2"/>
  <c r="AG267" i="2" s="1"/>
  <c r="AC265" i="2"/>
  <c r="AG265" i="2" s="1"/>
  <c r="AC263" i="2"/>
  <c r="AG263" i="2" s="1"/>
  <c r="AC243" i="2"/>
  <c r="AG243" i="2" s="1"/>
  <c r="AC241" i="2"/>
  <c r="AG241" i="2" s="1"/>
  <c r="AC239" i="2"/>
  <c r="AG239" i="2" s="1"/>
  <c r="AC237" i="2"/>
  <c r="AG237" i="2" s="1"/>
  <c r="R173" i="2"/>
  <c r="V173" i="2" s="1"/>
  <c r="R171" i="2"/>
  <c r="V171" i="2" s="1"/>
  <c r="R169" i="2"/>
  <c r="V169" i="2" s="1"/>
  <c r="R167" i="2"/>
  <c r="V167" i="2" s="1"/>
  <c r="R165" i="2"/>
  <c r="V165" i="2" s="1"/>
  <c r="R163" i="2"/>
  <c r="V163" i="2" s="1"/>
  <c r="R161" i="2"/>
  <c r="V161" i="2" s="1"/>
  <c r="R159" i="2"/>
  <c r="V159" i="2" s="1"/>
  <c r="R157" i="2"/>
  <c r="V157" i="2" s="1"/>
  <c r="R155" i="2"/>
  <c r="V155" i="2" s="1"/>
  <c r="AC100" i="2"/>
  <c r="AG100" i="2" s="1"/>
  <c r="AC82" i="2"/>
  <c r="AG82" i="2" s="1"/>
  <c r="AC76" i="2"/>
  <c r="AG76" i="2" s="1"/>
  <c r="AC74" i="2"/>
  <c r="AG74" i="2" s="1"/>
  <c r="AC72" i="2"/>
  <c r="AG72" i="2" s="1"/>
  <c r="AC70" i="2"/>
  <c r="AG70" i="2" s="1"/>
  <c r="AC68" i="2"/>
  <c r="AG68" i="2" s="1"/>
  <c r="AC66" i="2"/>
  <c r="AG66" i="2" s="1"/>
  <c r="AC64" i="2"/>
  <c r="AG64" i="2" s="1"/>
  <c r="AC62" i="2"/>
  <c r="AG62" i="2" s="1"/>
  <c r="AC29" i="2"/>
  <c r="AG29" i="2" s="1"/>
  <c r="AC27" i="2"/>
  <c r="AG27" i="2" s="1"/>
  <c r="AC25" i="2"/>
  <c r="AG25" i="2" s="1"/>
  <c r="AC23" i="2"/>
  <c r="AG23" i="2" s="1"/>
  <c r="AC21" i="2"/>
  <c r="AG21" i="2" s="1"/>
  <c r="AC19" i="2"/>
  <c r="AG19" i="2" s="1"/>
  <c r="AC17" i="2"/>
  <c r="AG17" i="2" s="1"/>
  <c r="AC15" i="2"/>
  <c r="AG15" i="2" s="1"/>
  <c r="AC13" i="2"/>
  <c r="AG13" i="2" s="1"/>
  <c r="AX50" i="2"/>
  <c r="AI150" i="2"/>
  <c r="AX42" i="2"/>
  <c r="AI142" i="2"/>
  <c r="AX34" i="2"/>
  <c r="AI134" i="2"/>
  <c r="AI127" i="2"/>
  <c r="AS127" i="2" s="1"/>
  <c r="AX27" i="2"/>
  <c r="AI119" i="2"/>
  <c r="AS119" i="2" s="1"/>
  <c r="AX19" i="2"/>
  <c r="AI111" i="2"/>
  <c r="AS111" i="2" s="1"/>
  <c r="AX11" i="2"/>
  <c r="AX29" i="2"/>
  <c r="AY29" i="2" s="1"/>
  <c r="AI129" i="2"/>
  <c r="AX28" i="2"/>
  <c r="AI128" i="2"/>
  <c r="AX25" i="2"/>
  <c r="AI125" i="2"/>
  <c r="AX24" i="2"/>
  <c r="AI124" i="2"/>
  <c r="AX21" i="2"/>
  <c r="AI121" i="2"/>
  <c r="AX20" i="2"/>
  <c r="AI120" i="2"/>
  <c r="AX17" i="2"/>
  <c r="AI117" i="2"/>
  <c r="AX16" i="2"/>
  <c r="AI116" i="2"/>
  <c r="AX13" i="2"/>
  <c r="AI113" i="2"/>
  <c r="AX12" i="2"/>
  <c r="AI112" i="2"/>
  <c r="AX9" i="2"/>
  <c r="AI109" i="2"/>
  <c r="AX8" i="2"/>
  <c r="AI108" i="2"/>
  <c r="AX41" i="2"/>
  <c r="AI141" i="2"/>
  <c r="AX18" i="2"/>
  <c r="AI118" i="2"/>
  <c r="AX37" i="2"/>
  <c r="AI137" i="2"/>
  <c r="AX30" i="2"/>
  <c r="AI130" i="2"/>
  <c r="AX22" i="2"/>
  <c r="AI122" i="2"/>
  <c r="AX6" i="2"/>
  <c r="AI106" i="2"/>
  <c r="Z5" i="5"/>
  <c r="N5" i="5"/>
  <c r="AH5" i="5"/>
  <c r="I205" i="5"/>
  <c r="L205" i="5" s="1"/>
  <c r="N205" i="5"/>
  <c r="AL205" i="5"/>
  <c r="AQ205" i="5" s="1"/>
  <c r="Z205" i="5"/>
  <c r="AL206" i="5"/>
  <c r="Z206" i="5"/>
  <c r="AE206" i="5" s="1"/>
  <c r="N206" i="5"/>
  <c r="AL208" i="5"/>
  <c r="AW208" i="5" s="1"/>
  <c r="Z208" i="5"/>
  <c r="N208" i="5"/>
  <c r="AL210" i="5"/>
  <c r="AW210" i="5" s="1"/>
  <c r="Z210" i="5"/>
  <c r="N210" i="5"/>
  <c r="AL212" i="5"/>
  <c r="AW212" i="5" s="1"/>
  <c r="Z212" i="5"/>
  <c r="N212" i="5"/>
  <c r="AL214" i="5"/>
  <c r="Z214" i="5"/>
  <c r="N214" i="5"/>
  <c r="AL216" i="5"/>
  <c r="AW216" i="5" s="1"/>
  <c r="Z216" i="5"/>
  <c r="N216" i="5"/>
  <c r="AL218" i="5"/>
  <c r="AW218" i="5" s="1"/>
  <c r="Z218" i="5"/>
  <c r="AE218" i="5" s="1"/>
  <c r="N218" i="5"/>
  <c r="AL220" i="5"/>
  <c r="Z220" i="5"/>
  <c r="N220" i="5"/>
  <c r="AL222" i="5"/>
  <c r="Z222" i="5"/>
  <c r="AE222" i="5" s="1"/>
  <c r="N222" i="5"/>
  <c r="AL224" i="5"/>
  <c r="AW224" i="5" s="1"/>
  <c r="Z224" i="5"/>
  <c r="N224" i="5"/>
  <c r="AL226" i="5"/>
  <c r="AW226" i="5" s="1"/>
  <c r="Z226" i="5"/>
  <c r="N226" i="5"/>
  <c r="AL228" i="5"/>
  <c r="AW228" i="5" s="1"/>
  <c r="Z228" i="5"/>
  <c r="N228" i="5"/>
  <c r="I31" i="5"/>
  <c r="L31" i="5" s="1"/>
  <c r="AL31" i="5"/>
  <c r="N31" i="5"/>
  <c r="Z31" i="5"/>
  <c r="AK31" i="5" s="1"/>
  <c r="AL33" i="5"/>
  <c r="N33" i="5"/>
  <c r="Z33" i="5"/>
  <c r="AK33" i="5" s="1"/>
  <c r="AL35" i="5"/>
  <c r="N35" i="5"/>
  <c r="Z35" i="5"/>
  <c r="AL37" i="5"/>
  <c r="N37" i="5"/>
  <c r="Z37" i="5"/>
  <c r="AK37" i="5" s="1"/>
  <c r="AL39" i="5"/>
  <c r="N39" i="5"/>
  <c r="Z39" i="5"/>
  <c r="AK39" i="5" s="1"/>
  <c r="AL41" i="5"/>
  <c r="N41" i="5"/>
  <c r="Z41" i="5"/>
  <c r="AK41" i="5" s="1"/>
  <c r="AL43" i="5"/>
  <c r="N43" i="5"/>
  <c r="Z43" i="5"/>
  <c r="AL45" i="5"/>
  <c r="N45" i="5"/>
  <c r="Z45" i="5"/>
  <c r="AK45" i="5" s="1"/>
  <c r="AL47" i="5"/>
  <c r="N47" i="5"/>
  <c r="Z47" i="5"/>
  <c r="AK47" i="5" s="1"/>
  <c r="AL49" i="5"/>
  <c r="N49" i="5"/>
  <c r="Z49" i="5"/>
  <c r="AK49" i="5" s="1"/>
  <c r="AL51" i="5"/>
  <c r="N51" i="5"/>
  <c r="Z51" i="5"/>
  <c r="AK51" i="5" s="1"/>
  <c r="I56" i="5"/>
  <c r="L56" i="5" s="1"/>
  <c r="Z56" i="5"/>
  <c r="AK56" i="5" s="1"/>
  <c r="AL56" i="5"/>
  <c r="N56" i="5"/>
  <c r="Z58" i="5"/>
  <c r="AK58" i="5" s="1"/>
  <c r="AL58" i="5"/>
  <c r="N58" i="5"/>
  <c r="Z60" i="5"/>
  <c r="AL60" i="5"/>
  <c r="N60" i="5"/>
  <c r="Z62" i="5"/>
  <c r="AA62" i="5" s="1"/>
  <c r="AL62" i="5"/>
  <c r="N62" i="5"/>
  <c r="Z64" i="5"/>
  <c r="AL64" i="5"/>
  <c r="N64" i="5"/>
  <c r="Z66" i="5"/>
  <c r="AA66" i="5" s="1"/>
  <c r="AL66" i="5"/>
  <c r="N66" i="5"/>
  <c r="Z68" i="5"/>
  <c r="AL68" i="5"/>
  <c r="N68" i="5"/>
  <c r="Z70" i="5"/>
  <c r="AA70" i="5" s="1"/>
  <c r="AL70" i="5"/>
  <c r="N70" i="5"/>
  <c r="Z72" i="5"/>
  <c r="AL72" i="5"/>
  <c r="N72" i="5"/>
  <c r="Z74" i="5"/>
  <c r="AA74" i="5" s="1"/>
  <c r="AL74" i="5"/>
  <c r="N74" i="5"/>
  <c r="Z76" i="5"/>
  <c r="AL76" i="5"/>
  <c r="N76" i="5"/>
  <c r="I81" i="5"/>
  <c r="L81" i="5" s="1"/>
  <c r="AL81" i="5"/>
  <c r="N81" i="5"/>
  <c r="Z81" i="5"/>
  <c r="AL83" i="5"/>
  <c r="N83" i="5"/>
  <c r="Z83" i="5"/>
  <c r="AL85" i="5"/>
  <c r="N85" i="5"/>
  <c r="Z85" i="5"/>
  <c r="AA85" i="5" s="1"/>
  <c r="AL87" i="5"/>
  <c r="N87" i="5"/>
  <c r="Z87" i="5"/>
  <c r="AL89" i="5"/>
  <c r="N89" i="5"/>
  <c r="Z89" i="5"/>
  <c r="AL91" i="5"/>
  <c r="N91" i="5"/>
  <c r="Z91" i="5"/>
  <c r="AL93" i="5"/>
  <c r="N93" i="5"/>
  <c r="Z93" i="5"/>
  <c r="AA93" i="5" s="1"/>
  <c r="AL95" i="5"/>
  <c r="N95" i="5"/>
  <c r="Z95" i="5"/>
  <c r="AL97" i="5"/>
  <c r="N97" i="5"/>
  <c r="Z97" i="5"/>
  <c r="AL99" i="5"/>
  <c r="N99" i="5"/>
  <c r="Z99" i="5"/>
  <c r="AL101" i="5"/>
  <c r="N101" i="5"/>
  <c r="Z101" i="5"/>
  <c r="AA101" i="5" s="1"/>
  <c r="AL106" i="5"/>
  <c r="Z106" i="5"/>
  <c r="AA106" i="5" s="1"/>
  <c r="N106" i="5"/>
  <c r="AL108" i="5"/>
  <c r="Z108" i="5"/>
  <c r="AA108" i="5" s="1"/>
  <c r="N108" i="5"/>
  <c r="AL110" i="5"/>
  <c r="AW110" i="5" s="1"/>
  <c r="Z110" i="5"/>
  <c r="AE110" i="5" s="1"/>
  <c r="N110" i="5"/>
  <c r="AL112" i="5"/>
  <c r="AW112" i="5" s="1"/>
  <c r="Z112" i="5"/>
  <c r="AA112" i="5" s="1"/>
  <c r="N112" i="5"/>
  <c r="AL114" i="5"/>
  <c r="AW114" i="5" s="1"/>
  <c r="Z114" i="5"/>
  <c r="AE114" i="5" s="1"/>
  <c r="N114" i="5"/>
  <c r="AL116" i="5"/>
  <c r="AW116" i="5" s="1"/>
  <c r="Z116" i="5"/>
  <c r="AA116" i="5" s="1"/>
  <c r="N116" i="5"/>
  <c r="AL118" i="5"/>
  <c r="AW118" i="5" s="1"/>
  <c r="Z118" i="5"/>
  <c r="AE118" i="5" s="1"/>
  <c r="N118" i="5"/>
  <c r="AL120" i="5"/>
  <c r="AW120" i="5" s="1"/>
  <c r="Z120" i="5"/>
  <c r="AA120" i="5" s="1"/>
  <c r="N120" i="5"/>
  <c r="AL122" i="5"/>
  <c r="AW122" i="5" s="1"/>
  <c r="Z122" i="5"/>
  <c r="AE122" i="5" s="1"/>
  <c r="N122" i="5"/>
  <c r="AL124" i="5"/>
  <c r="AW124" i="5" s="1"/>
  <c r="Z124" i="5"/>
  <c r="AA124" i="5" s="1"/>
  <c r="N124" i="5"/>
  <c r="AL126" i="5"/>
  <c r="AW126" i="5" s="1"/>
  <c r="Z126" i="5"/>
  <c r="AE126" i="5" s="1"/>
  <c r="N126" i="5"/>
  <c r="AL128" i="5"/>
  <c r="AW128" i="5" s="1"/>
  <c r="Z128" i="5"/>
  <c r="AA128" i="5" s="1"/>
  <c r="N128" i="5"/>
  <c r="I130" i="5"/>
  <c r="L130" i="5" s="1"/>
  <c r="AL130" i="5"/>
  <c r="Z130" i="5"/>
  <c r="N130" i="5"/>
  <c r="AL132" i="5"/>
  <c r="Z132" i="5"/>
  <c r="AA132" i="5" s="1"/>
  <c r="N132" i="5"/>
  <c r="AL134" i="5"/>
  <c r="Z134" i="5"/>
  <c r="AA134" i="5" s="1"/>
  <c r="N134" i="5"/>
  <c r="AL136" i="5"/>
  <c r="Z136" i="5"/>
  <c r="AE136" i="5" s="1"/>
  <c r="N136" i="5"/>
  <c r="AL138" i="5"/>
  <c r="Z138" i="5"/>
  <c r="AA138" i="5" s="1"/>
  <c r="N138" i="5"/>
  <c r="AL140" i="5"/>
  <c r="Z140" i="5"/>
  <c r="AE140" i="5" s="1"/>
  <c r="N140" i="5"/>
  <c r="AL142" i="5"/>
  <c r="Z142" i="5"/>
  <c r="AA142" i="5" s="1"/>
  <c r="N142" i="5"/>
  <c r="AL144" i="5"/>
  <c r="Z144" i="5"/>
  <c r="AE144" i="5" s="1"/>
  <c r="N144" i="5"/>
  <c r="AL146" i="5"/>
  <c r="Z146" i="5"/>
  <c r="AA146" i="5" s="1"/>
  <c r="N146" i="5"/>
  <c r="AL148" i="5"/>
  <c r="Z148" i="5"/>
  <c r="AE148" i="5" s="1"/>
  <c r="N148" i="5"/>
  <c r="AL150" i="5"/>
  <c r="Z150" i="5"/>
  <c r="AA150" i="5" s="1"/>
  <c r="N150" i="5"/>
  <c r="I155" i="5"/>
  <c r="L155" i="5" s="1"/>
  <c r="N155" i="5"/>
  <c r="AL155" i="5"/>
  <c r="Z155" i="5"/>
  <c r="AA155" i="5" s="1"/>
  <c r="N157" i="5"/>
  <c r="AL157" i="5"/>
  <c r="Z157" i="5"/>
  <c r="N159" i="5"/>
  <c r="AL159" i="5"/>
  <c r="AW159" i="5" s="1"/>
  <c r="Z159" i="5"/>
  <c r="AE159" i="5" s="1"/>
  <c r="N161" i="5"/>
  <c r="AL161" i="5"/>
  <c r="Z161" i="5"/>
  <c r="N163" i="5"/>
  <c r="AL163" i="5"/>
  <c r="AW163" i="5" s="1"/>
  <c r="Z163" i="5"/>
  <c r="AE163" i="5" s="1"/>
  <c r="N165" i="5"/>
  <c r="AL165" i="5"/>
  <c r="Z165" i="5"/>
  <c r="N167" i="5"/>
  <c r="AL167" i="5"/>
  <c r="AW167" i="5" s="1"/>
  <c r="Z167" i="5"/>
  <c r="AE167" i="5" s="1"/>
  <c r="N169" i="5"/>
  <c r="AL169" i="5"/>
  <c r="Z169" i="5"/>
  <c r="N171" i="5"/>
  <c r="AL171" i="5"/>
  <c r="AW171" i="5" s="1"/>
  <c r="Z171" i="5"/>
  <c r="AE171" i="5" s="1"/>
  <c r="N173" i="5"/>
  <c r="AL173" i="5"/>
  <c r="Z173" i="5"/>
  <c r="N175" i="5"/>
  <c r="AL175" i="5"/>
  <c r="AW175" i="5" s="1"/>
  <c r="Z175" i="5"/>
  <c r="AE175" i="5" s="1"/>
  <c r="I180" i="5"/>
  <c r="L180" i="5" s="1"/>
  <c r="AL180" i="5"/>
  <c r="Z180" i="5"/>
  <c r="N180" i="5"/>
  <c r="AL182" i="5"/>
  <c r="Z182" i="5"/>
  <c r="AA182" i="5" s="1"/>
  <c r="N182" i="5"/>
  <c r="AL184" i="5"/>
  <c r="Z184" i="5"/>
  <c r="N184" i="5"/>
  <c r="AL186" i="5"/>
  <c r="AW186" i="5" s="1"/>
  <c r="Z186" i="5"/>
  <c r="AA186" i="5" s="1"/>
  <c r="N186" i="5"/>
  <c r="AL188" i="5"/>
  <c r="Z188" i="5"/>
  <c r="N188" i="5"/>
  <c r="AL190" i="5"/>
  <c r="AW190" i="5" s="1"/>
  <c r="Z190" i="5"/>
  <c r="AA190" i="5" s="1"/>
  <c r="N190" i="5"/>
  <c r="AL192" i="5"/>
  <c r="Z192" i="5"/>
  <c r="N192" i="5"/>
  <c r="AL194" i="5"/>
  <c r="AW194" i="5" s="1"/>
  <c r="Z194" i="5"/>
  <c r="AA194" i="5" s="1"/>
  <c r="N194" i="5"/>
  <c r="AL196" i="5"/>
  <c r="Z196" i="5"/>
  <c r="N196" i="5"/>
  <c r="AL198" i="5"/>
  <c r="AW198" i="5" s="1"/>
  <c r="Z198" i="5"/>
  <c r="AA198" i="5" s="1"/>
  <c r="N198" i="5"/>
  <c r="AL200" i="5"/>
  <c r="Z200" i="5"/>
  <c r="N200" i="5"/>
  <c r="I6" i="5"/>
  <c r="L6" i="5" s="1"/>
  <c r="Z6" i="5"/>
  <c r="AK6" i="5" s="1"/>
  <c r="AL6" i="5"/>
  <c r="BB6" i="5" s="1"/>
  <c r="N6" i="5"/>
  <c r="J9" i="8" s="1"/>
  <c r="K9" i="8" s="1"/>
  <c r="L9" i="8" s="1"/>
  <c r="Z8" i="5"/>
  <c r="AL8" i="5"/>
  <c r="BB8" i="5" s="1"/>
  <c r="N8" i="5"/>
  <c r="J11" i="8" s="1"/>
  <c r="K11" i="8" s="1"/>
  <c r="L11" i="8" s="1"/>
  <c r="Z10" i="5"/>
  <c r="AK10" i="5" s="1"/>
  <c r="AL10" i="5"/>
  <c r="BB10" i="5" s="1"/>
  <c r="N10" i="5"/>
  <c r="J13" i="8" s="1"/>
  <c r="K13" i="8" s="1"/>
  <c r="L13" i="8" s="1"/>
  <c r="Z12" i="5"/>
  <c r="AL12" i="5"/>
  <c r="BB12" i="5" s="1"/>
  <c r="N12" i="5"/>
  <c r="J15" i="8" s="1"/>
  <c r="K15" i="8" s="1"/>
  <c r="L15" i="8" s="1"/>
  <c r="Z14" i="5"/>
  <c r="AK14" i="5" s="1"/>
  <c r="AL14" i="5"/>
  <c r="BB14" i="5" s="1"/>
  <c r="N14" i="5"/>
  <c r="J17" i="8" s="1"/>
  <c r="K17" i="8" s="1"/>
  <c r="L17" i="8" s="1"/>
  <c r="Z16" i="5"/>
  <c r="AL16" i="5"/>
  <c r="BB16" i="5" s="1"/>
  <c r="N16" i="5"/>
  <c r="J19" i="8" s="1"/>
  <c r="K19" i="8" s="1"/>
  <c r="L19" i="8" s="1"/>
  <c r="Z18" i="5"/>
  <c r="AK18" i="5" s="1"/>
  <c r="AL18" i="5"/>
  <c r="BB18" i="5" s="1"/>
  <c r="N18" i="5"/>
  <c r="J21" i="8" s="1"/>
  <c r="K21" i="8" s="1"/>
  <c r="L21" i="8" s="1"/>
  <c r="Z20" i="5"/>
  <c r="AL20" i="5"/>
  <c r="BB20" i="5" s="1"/>
  <c r="N20" i="5"/>
  <c r="J23" i="8" s="1"/>
  <c r="K23" i="8" s="1"/>
  <c r="L23" i="8" s="1"/>
  <c r="Z22" i="5"/>
  <c r="AK22" i="5" s="1"/>
  <c r="AL22" i="5"/>
  <c r="BB22" i="5" s="1"/>
  <c r="N22" i="5"/>
  <c r="J25" i="8" s="1"/>
  <c r="K25" i="8" s="1"/>
  <c r="L25" i="8" s="1"/>
  <c r="Z24" i="5"/>
  <c r="AL24" i="5"/>
  <c r="BB24" i="5" s="1"/>
  <c r="N24" i="5"/>
  <c r="J27" i="8" s="1"/>
  <c r="K27" i="8" s="1"/>
  <c r="L27" i="8" s="1"/>
  <c r="Z26" i="5"/>
  <c r="AK26" i="5" s="1"/>
  <c r="AL26" i="5"/>
  <c r="BB26" i="5" s="1"/>
  <c r="N26" i="5"/>
  <c r="J29" i="8" s="1"/>
  <c r="K29" i="8" s="1"/>
  <c r="L29" i="8" s="1"/>
  <c r="Z28" i="5"/>
  <c r="AL28" i="5"/>
  <c r="BB28" i="5" s="1"/>
  <c r="N28" i="5"/>
  <c r="J31" i="8" s="1"/>
  <c r="K31" i="8" s="1"/>
  <c r="L31" i="8" s="1"/>
  <c r="R339" i="2"/>
  <c r="V339" i="2" s="1"/>
  <c r="N207" i="5"/>
  <c r="AL207" i="5"/>
  <c r="AQ207" i="5" s="1"/>
  <c r="Z207" i="5"/>
  <c r="AE207" i="5" s="1"/>
  <c r="N209" i="5"/>
  <c r="AL209" i="5"/>
  <c r="AM209" i="5" s="1"/>
  <c r="Z209" i="5"/>
  <c r="AE209" i="5" s="1"/>
  <c r="N211" i="5"/>
  <c r="AL211" i="5"/>
  <c r="AW211" i="5" s="1"/>
  <c r="Z211" i="5"/>
  <c r="AE211" i="5" s="1"/>
  <c r="N213" i="5"/>
  <c r="AL213" i="5"/>
  <c r="AM213" i="5" s="1"/>
  <c r="Z213" i="5"/>
  <c r="AE213" i="5" s="1"/>
  <c r="N215" i="5"/>
  <c r="AL215" i="5"/>
  <c r="AM215" i="5" s="1"/>
  <c r="Z215" i="5"/>
  <c r="AE215" i="5" s="1"/>
  <c r="N217" i="5"/>
  <c r="AL217" i="5"/>
  <c r="AM217" i="5" s="1"/>
  <c r="Z217" i="5"/>
  <c r="N219" i="5"/>
  <c r="AL219" i="5"/>
  <c r="AW219" i="5" s="1"/>
  <c r="Z219" i="5"/>
  <c r="AE219" i="5" s="1"/>
  <c r="N221" i="5"/>
  <c r="AL221" i="5"/>
  <c r="AM221" i="5" s="1"/>
  <c r="Z221" i="5"/>
  <c r="N223" i="5"/>
  <c r="AL223" i="5"/>
  <c r="AM223" i="5" s="1"/>
  <c r="Z223" i="5"/>
  <c r="AE223" i="5" s="1"/>
  <c r="N225" i="5"/>
  <c r="AL225" i="5"/>
  <c r="AM225" i="5" s="1"/>
  <c r="Z225" i="5"/>
  <c r="AE225" i="5" s="1"/>
  <c r="N227" i="5"/>
  <c r="AL227" i="5"/>
  <c r="AW227" i="5" s="1"/>
  <c r="Z227" i="5"/>
  <c r="AE227" i="5" s="1"/>
  <c r="N229" i="5"/>
  <c r="AL229" i="5"/>
  <c r="AM229" i="5" s="1"/>
  <c r="Z229" i="5"/>
  <c r="AE229" i="5" s="1"/>
  <c r="I30" i="5"/>
  <c r="L30" i="5" s="1"/>
  <c r="Z30" i="5"/>
  <c r="AK30" i="5" s="1"/>
  <c r="AL30" i="5"/>
  <c r="N30" i="5"/>
  <c r="I32" i="5"/>
  <c r="L32" i="5" s="1"/>
  <c r="Z32" i="5"/>
  <c r="AL32" i="5"/>
  <c r="N32" i="5"/>
  <c r="Z34" i="5"/>
  <c r="AL34" i="5"/>
  <c r="N34" i="5"/>
  <c r="Z36" i="5"/>
  <c r="AK36" i="5" s="1"/>
  <c r="AL36" i="5"/>
  <c r="N36" i="5"/>
  <c r="Z38" i="5"/>
  <c r="AL38" i="5"/>
  <c r="N38" i="5"/>
  <c r="Z40" i="5"/>
  <c r="AL40" i="5"/>
  <c r="N40" i="5"/>
  <c r="Z42" i="5"/>
  <c r="AL42" i="5"/>
  <c r="N42" i="5"/>
  <c r="Z44" i="5"/>
  <c r="AK44" i="5" s="1"/>
  <c r="AL44" i="5"/>
  <c r="N44" i="5"/>
  <c r="Z46" i="5"/>
  <c r="AL46" i="5"/>
  <c r="N46" i="5"/>
  <c r="Z48" i="5"/>
  <c r="AL48" i="5"/>
  <c r="N48" i="5"/>
  <c r="Z50" i="5"/>
  <c r="AL50" i="5"/>
  <c r="N50" i="5"/>
  <c r="I55" i="5"/>
  <c r="L55" i="5" s="1"/>
  <c r="AL55" i="5"/>
  <c r="AW55" i="5" s="1"/>
  <c r="N55" i="5"/>
  <c r="Z55" i="5"/>
  <c r="AL57" i="5"/>
  <c r="N57" i="5"/>
  <c r="Z57" i="5"/>
  <c r="AL59" i="5"/>
  <c r="N59" i="5"/>
  <c r="S59" i="5" s="1"/>
  <c r="Z59" i="5"/>
  <c r="AK59" i="5" s="1"/>
  <c r="AL61" i="5"/>
  <c r="N61" i="5"/>
  <c r="Z61" i="5"/>
  <c r="AB61" i="5" s="1"/>
  <c r="AL63" i="5"/>
  <c r="N63" i="5"/>
  <c r="Z63" i="5"/>
  <c r="AK63" i="5" s="1"/>
  <c r="AL65" i="5"/>
  <c r="N65" i="5"/>
  <c r="Z65" i="5"/>
  <c r="AB65" i="5" s="1"/>
  <c r="AL67" i="5"/>
  <c r="N67" i="5"/>
  <c r="Z67" i="5"/>
  <c r="AK67" i="5" s="1"/>
  <c r="AL69" i="5"/>
  <c r="N69" i="5"/>
  <c r="Z69" i="5"/>
  <c r="AB69" i="5" s="1"/>
  <c r="AL71" i="5"/>
  <c r="N71" i="5"/>
  <c r="Z71" i="5"/>
  <c r="AK71" i="5" s="1"/>
  <c r="AL73" i="5"/>
  <c r="N73" i="5"/>
  <c r="Z73" i="5"/>
  <c r="AB73" i="5" s="1"/>
  <c r="AL75" i="5"/>
  <c r="N75" i="5"/>
  <c r="Z75" i="5"/>
  <c r="AK75" i="5" s="1"/>
  <c r="I80" i="5"/>
  <c r="L80" i="5" s="1"/>
  <c r="Z80" i="5"/>
  <c r="AB80" i="5" s="1"/>
  <c r="AL80" i="5"/>
  <c r="N80" i="5"/>
  <c r="I82" i="5"/>
  <c r="L82" i="5" s="1"/>
  <c r="Z82" i="5"/>
  <c r="AK82" i="5" s="1"/>
  <c r="AL82" i="5"/>
  <c r="N82" i="5"/>
  <c r="Z84" i="5"/>
  <c r="AB84" i="5" s="1"/>
  <c r="AL84" i="5"/>
  <c r="N84" i="5"/>
  <c r="Z86" i="5"/>
  <c r="AK86" i="5" s="1"/>
  <c r="AL86" i="5"/>
  <c r="N86" i="5"/>
  <c r="Z88" i="5"/>
  <c r="AK88" i="5" s="1"/>
  <c r="AL88" i="5"/>
  <c r="N88" i="5"/>
  <c r="Z90" i="5"/>
  <c r="AK90" i="5" s="1"/>
  <c r="AL90" i="5"/>
  <c r="N90" i="5"/>
  <c r="Z92" i="5"/>
  <c r="AB92" i="5" s="1"/>
  <c r="AL92" i="5"/>
  <c r="N92" i="5"/>
  <c r="Z94" i="5"/>
  <c r="AK94" i="5" s="1"/>
  <c r="AL94" i="5"/>
  <c r="N94" i="5"/>
  <c r="Z96" i="5"/>
  <c r="AK96" i="5" s="1"/>
  <c r="AL96" i="5"/>
  <c r="N96" i="5"/>
  <c r="Z98" i="5"/>
  <c r="AK98" i="5" s="1"/>
  <c r="AL98" i="5"/>
  <c r="N98" i="5"/>
  <c r="Z100" i="5"/>
  <c r="AB100" i="5" s="1"/>
  <c r="AL100" i="5"/>
  <c r="N100" i="5"/>
  <c r="I105" i="5"/>
  <c r="L105" i="5" s="1"/>
  <c r="N105" i="5"/>
  <c r="AL105" i="5"/>
  <c r="Z105" i="5"/>
  <c r="AE105" i="5" s="1"/>
  <c r="N107" i="5"/>
  <c r="AL107" i="5"/>
  <c r="Z107" i="5"/>
  <c r="N109" i="5"/>
  <c r="AL109" i="5"/>
  <c r="AW109" i="5" s="1"/>
  <c r="Z109" i="5"/>
  <c r="AA109" i="5" s="1"/>
  <c r="N111" i="5"/>
  <c r="AL111" i="5"/>
  <c r="Z111" i="5"/>
  <c r="AA111" i="5" s="1"/>
  <c r="N113" i="5"/>
  <c r="AL113" i="5"/>
  <c r="AW113" i="5" s="1"/>
  <c r="Z113" i="5"/>
  <c r="AA113" i="5" s="1"/>
  <c r="N115" i="5"/>
  <c r="AL115" i="5"/>
  <c r="Z115" i="5"/>
  <c r="AA115" i="5" s="1"/>
  <c r="N117" i="5"/>
  <c r="AL117" i="5"/>
  <c r="AW117" i="5" s="1"/>
  <c r="Z117" i="5"/>
  <c r="AA117" i="5" s="1"/>
  <c r="N119" i="5"/>
  <c r="AL119" i="5"/>
  <c r="Z119" i="5"/>
  <c r="AA119" i="5" s="1"/>
  <c r="N121" i="5"/>
  <c r="AL121" i="5"/>
  <c r="AW121" i="5" s="1"/>
  <c r="Z121" i="5"/>
  <c r="AA121" i="5" s="1"/>
  <c r="N123" i="5"/>
  <c r="AL123" i="5"/>
  <c r="Z123" i="5"/>
  <c r="AA123" i="5" s="1"/>
  <c r="N125" i="5"/>
  <c r="AL125" i="5"/>
  <c r="AW125" i="5" s="1"/>
  <c r="Z125" i="5"/>
  <c r="AA125" i="5" s="1"/>
  <c r="N127" i="5"/>
  <c r="AL127" i="5"/>
  <c r="Z127" i="5"/>
  <c r="AA127" i="5" s="1"/>
  <c r="N129" i="5"/>
  <c r="AL129" i="5"/>
  <c r="AW129" i="5" s="1"/>
  <c r="Z129" i="5"/>
  <c r="AA129" i="5" s="1"/>
  <c r="N131" i="5"/>
  <c r="AL131" i="5"/>
  <c r="Z131" i="5"/>
  <c r="AA131" i="5" s="1"/>
  <c r="N133" i="5"/>
  <c r="AL133" i="5"/>
  <c r="Z133" i="5"/>
  <c r="AE133" i="5" s="1"/>
  <c r="N135" i="5"/>
  <c r="AL135" i="5"/>
  <c r="AW135" i="5" s="1"/>
  <c r="Z135" i="5"/>
  <c r="AA135" i="5" s="1"/>
  <c r="N137" i="5"/>
  <c r="AL137" i="5"/>
  <c r="Z137" i="5"/>
  <c r="AE137" i="5" s="1"/>
  <c r="N139" i="5"/>
  <c r="AL139" i="5"/>
  <c r="AW139" i="5" s="1"/>
  <c r="Z139" i="5"/>
  <c r="AA139" i="5" s="1"/>
  <c r="N141" i="5"/>
  <c r="AL141" i="5"/>
  <c r="Z141" i="5"/>
  <c r="AE141" i="5" s="1"/>
  <c r="N143" i="5"/>
  <c r="AL143" i="5"/>
  <c r="AW143" i="5" s="1"/>
  <c r="Z143" i="5"/>
  <c r="AA143" i="5" s="1"/>
  <c r="N145" i="5"/>
  <c r="AL145" i="5"/>
  <c r="Z145" i="5"/>
  <c r="AE145" i="5" s="1"/>
  <c r="N147" i="5"/>
  <c r="AL147" i="5"/>
  <c r="AW147" i="5" s="1"/>
  <c r="Z147" i="5"/>
  <c r="AA147" i="5" s="1"/>
  <c r="N149" i="5"/>
  <c r="AL149" i="5"/>
  <c r="Z149" i="5"/>
  <c r="AE149" i="5" s="1"/>
  <c r="N151" i="5"/>
  <c r="AL151" i="5"/>
  <c r="AW151" i="5" s="1"/>
  <c r="Z151" i="5"/>
  <c r="AA151" i="5" s="1"/>
  <c r="AL156" i="5"/>
  <c r="Z156" i="5"/>
  <c r="AA156" i="5" s="1"/>
  <c r="N156" i="5"/>
  <c r="AL158" i="5"/>
  <c r="Z158" i="5"/>
  <c r="AA158" i="5" s="1"/>
  <c r="N158" i="5"/>
  <c r="AL160" i="5"/>
  <c r="Z160" i="5"/>
  <c r="N160" i="5"/>
  <c r="AL162" i="5"/>
  <c r="AW162" i="5" s="1"/>
  <c r="Z162" i="5"/>
  <c r="AA162" i="5" s="1"/>
  <c r="N162" i="5"/>
  <c r="AL164" i="5"/>
  <c r="Z164" i="5"/>
  <c r="N164" i="5"/>
  <c r="AL166" i="5"/>
  <c r="AW166" i="5" s="1"/>
  <c r="Z166" i="5"/>
  <c r="AA166" i="5" s="1"/>
  <c r="N166" i="5"/>
  <c r="AL168" i="5"/>
  <c r="Z168" i="5"/>
  <c r="N168" i="5"/>
  <c r="AL170" i="5"/>
  <c r="AW170" i="5" s="1"/>
  <c r="Z170" i="5"/>
  <c r="AA170" i="5" s="1"/>
  <c r="N170" i="5"/>
  <c r="AL172" i="5"/>
  <c r="Z172" i="5"/>
  <c r="N172" i="5"/>
  <c r="AL174" i="5"/>
  <c r="AW174" i="5" s="1"/>
  <c r="Z174" i="5"/>
  <c r="AA174" i="5" s="1"/>
  <c r="N174" i="5"/>
  <c r="AL176" i="5"/>
  <c r="Z176" i="5"/>
  <c r="N176" i="5"/>
  <c r="N181" i="5"/>
  <c r="AL181" i="5"/>
  <c r="Z181" i="5"/>
  <c r="N183" i="5"/>
  <c r="AL183" i="5"/>
  <c r="Z183" i="5"/>
  <c r="AE183" i="5" s="1"/>
  <c r="N185" i="5"/>
  <c r="AL185" i="5"/>
  <c r="Z185" i="5"/>
  <c r="N187" i="5"/>
  <c r="AL187" i="5"/>
  <c r="AW187" i="5" s="1"/>
  <c r="Z187" i="5"/>
  <c r="AE187" i="5" s="1"/>
  <c r="N189" i="5"/>
  <c r="AL189" i="5"/>
  <c r="Z189" i="5"/>
  <c r="N191" i="5"/>
  <c r="AL191" i="5"/>
  <c r="AW191" i="5" s="1"/>
  <c r="Z191" i="5"/>
  <c r="AE191" i="5" s="1"/>
  <c r="N193" i="5"/>
  <c r="AL193" i="5"/>
  <c r="Z193" i="5"/>
  <c r="N195" i="5"/>
  <c r="AL195" i="5"/>
  <c r="AW195" i="5" s="1"/>
  <c r="Z195" i="5"/>
  <c r="AE195" i="5" s="1"/>
  <c r="N197" i="5"/>
  <c r="AL197" i="5"/>
  <c r="Z197" i="5"/>
  <c r="N199" i="5"/>
  <c r="AL199" i="5"/>
  <c r="AW199" i="5" s="1"/>
  <c r="Z199" i="5"/>
  <c r="AE199" i="5" s="1"/>
  <c r="N201" i="5"/>
  <c r="AL201" i="5"/>
  <c r="Z201" i="5"/>
  <c r="AL7" i="5"/>
  <c r="BB7" i="5" s="1"/>
  <c r="N7" i="5"/>
  <c r="J10" i="8" s="1"/>
  <c r="K10" i="8" s="1"/>
  <c r="L10" i="8" s="1"/>
  <c r="Z7" i="5"/>
  <c r="AL9" i="5"/>
  <c r="BB9" i="5" s="1"/>
  <c r="N9" i="5"/>
  <c r="J12" i="8" s="1"/>
  <c r="K12" i="8" s="1"/>
  <c r="L12" i="8" s="1"/>
  <c r="Z9" i="5"/>
  <c r="AK9" i="5" s="1"/>
  <c r="AL11" i="5"/>
  <c r="BB11" i="5" s="1"/>
  <c r="N11" i="5"/>
  <c r="J14" i="8" s="1"/>
  <c r="K14" i="8" s="1"/>
  <c r="L14" i="8" s="1"/>
  <c r="Z11" i="5"/>
  <c r="AK11" i="5" s="1"/>
  <c r="AL13" i="5"/>
  <c r="BB13" i="5" s="1"/>
  <c r="N13" i="5"/>
  <c r="J16" i="8" s="1"/>
  <c r="K16" i="8" s="1"/>
  <c r="L16" i="8" s="1"/>
  <c r="Z13" i="5"/>
  <c r="AK13" i="5" s="1"/>
  <c r="AL15" i="5"/>
  <c r="BB15" i="5" s="1"/>
  <c r="N15" i="5"/>
  <c r="J18" i="8" s="1"/>
  <c r="K18" i="8" s="1"/>
  <c r="L18" i="8" s="1"/>
  <c r="Z15" i="5"/>
  <c r="AK15" i="5" s="1"/>
  <c r="AL17" i="5"/>
  <c r="BB17" i="5" s="1"/>
  <c r="N17" i="5"/>
  <c r="J20" i="8" s="1"/>
  <c r="K20" i="8" s="1"/>
  <c r="L20" i="8" s="1"/>
  <c r="Z17" i="5"/>
  <c r="AK17" i="5" s="1"/>
  <c r="AL19" i="5"/>
  <c r="BB19" i="5" s="1"/>
  <c r="N19" i="5"/>
  <c r="J22" i="8" s="1"/>
  <c r="K22" i="8" s="1"/>
  <c r="L22" i="8" s="1"/>
  <c r="Z19" i="5"/>
  <c r="AK19" i="5" s="1"/>
  <c r="AL21" i="5"/>
  <c r="BB21" i="5" s="1"/>
  <c r="N21" i="5"/>
  <c r="J24" i="8" s="1"/>
  <c r="K24" i="8" s="1"/>
  <c r="L24" i="8" s="1"/>
  <c r="Z21" i="5"/>
  <c r="AK21" i="5" s="1"/>
  <c r="AL23" i="5"/>
  <c r="BB23" i="5" s="1"/>
  <c r="N23" i="5"/>
  <c r="J26" i="8" s="1"/>
  <c r="K26" i="8" s="1"/>
  <c r="L26" i="8" s="1"/>
  <c r="Z23" i="5"/>
  <c r="AK23" i="5" s="1"/>
  <c r="AL25" i="5"/>
  <c r="BB25" i="5" s="1"/>
  <c r="N25" i="5"/>
  <c r="J28" i="8" s="1"/>
  <c r="K28" i="8" s="1"/>
  <c r="L28" i="8" s="1"/>
  <c r="Z25" i="5"/>
  <c r="AK25" i="5" s="1"/>
  <c r="AL27" i="5"/>
  <c r="BB27" i="5" s="1"/>
  <c r="N27" i="5"/>
  <c r="J30" i="8" s="1"/>
  <c r="K30" i="8" s="1"/>
  <c r="L30" i="8" s="1"/>
  <c r="Z27" i="5"/>
  <c r="AK27" i="5" s="1"/>
  <c r="AL29" i="5"/>
  <c r="BB29" i="5" s="1"/>
  <c r="BB31" i="5" s="1"/>
  <c r="N29" i="5"/>
  <c r="J32" i="8" s="1"/>
  <c r="K32" i="8" s="1"/>
  <c r="L32" i="8" s="1"/>
  <c r="Z29" i="5"/>
  <c r="AK29" i="5" s="1"/>
  <c r="R431" i="2"/>
  <c r="V431" i="2" s="1"/>
  <c r="AC429" i="2"/>
  <c r="AG429" i="2" s="1"/>
  <c r="AC427" i="2"/>
  <c r="AG427" i="2" s="1"/>
  <c r="AC425" i="2"/>
  <c r="AG425" i="2" s="1"/>
  <c r="AC423" i="2"/>
  <c r="AG423" i="2" s="1"/>
  <c r="AC421" i="2"/>
  <c r="AG421" i="2" s="1"/>
  <c r="AC419" i="2"/>
  <c r="AG419" i="2" s="1"/>
  <c r="AC417" i="2"/>
  <c r="AG417" i="2" s="1"/>
  <c r="AC415" i="2"/>
  <c r="AG415" i="2" s="1"/>
  <c r="AC413" i="2"/>
  <c r="AG413" i="2" s="1"/>
  <c r="AC411" i="2"/>
  <c r="AG411" i="2" s="1"/>
  <c r="AC409" i="2"/>
  <c r="AG409" i="2" s="1"/>
  <c r="AC407" i="2"/>
  <c r="AG407" i="2" s="1"/>
  <c r="R401" i="2"/>
  <c r="V401" i="2" s="1"/>
  <c r="R399" i="2"/>
  <c r="V399" i="2" s="1"/>
  <c r="R392" i="2"/>
  <c r="V392" i="2" s="1"/>
  <c r="R390" i="2"/>
  <c r="V390" i="2" s="1"/>
  <c r="R386" i="2"/>
  <c r="V386" i="2" s="1"/>
  <c r="R384" i="2"/>
  <c r="V384" i="2" s="1"/>
  <c r="R382" i="2"/>
  <c r="V382" i="2" s="1"/>
  <c r="R380" i="2"/>
  <c r="V380" i="2" s="1"/>
  <c r="R375" i="2"/>
  <c r="V375" i="2" s="1"/>
  <c r="R373" i="2"/>
  <c r="V373" i="2" s="1"/>
  <c r="R371" i="2"/>
  <c r="V371" i="2" s="1"/>
  <c r="R369" i="2"/>
  <c r="V369" i="2" s="1"/>
  <c r="R367" i="2"/>
  <c r="V367" i="2" s="1"/>
  <c r="R365" i="2"/>
  <c r="V365" i="2" s="1"/>
  <c r="R363" i="2"/>
  <c r="V363" i="2" s="1"/>
  <c r="R361" i="2"/>
  <c r="V361" i="2" s="1"/>
  <c r="R359" i="2"/>
  <c r="V359" i="2" s="1"/>
  <c r="R357" i="2"/>
  <c r="V357" i="2" s="1"/>
  <c r="R355" i="2"/>
  <c r="V355" i="2" s="1"/>
  <c r="R350" i="2"/>
  <c r="V350" i="2" s="1"/>
  <c r="R348" i="2"/>
  <c r="V348" i="2" s="1"/>
  <c r="R346" i="2"/>
  <c r="V346" i="2" s="1"/>
  <c r="R344" i="2"/>
  <c r="V344" i="2" s="1"/>
  <c r="R342" i="2"/>
  <c r="V342" i="2" s="1"/>
  <c r="R340" i="2"/>
  <c r="V340" i="2" s="1"/>
  <c r="R337" i="2"/>
  <c r="V337" i="2" s="1"/>
  <c r="R335" i="2"/>
  <c r="V335" i="2" s="1"/>
  <c r="R333" i="2"/>
  <c r="V333" i="2" s="1"/>
  <c r="AC235" i="2"/>
  <c r="AG235" i="2" s="1"/>
  <c r="AC233" i="2"/>
  <c r="AC231" i="2"/>
  <c r="AG231" i="2" s="1"/>
  <c r="AC80" i="2"/>
  <c r="AG80" i="2" s="1"/>
  <c r="AC75" i="2"/>
  <c r="AG75" i="2" s="1"/>
  <c r="AC73" i="2"/>
  <c r="AG73" i="2" s="1"/>
  <c r="AC71" i="2"/>
  <c r="AG71" i="2" s="1"/>
  <c r="AC69" i="2"/>
  <c r="AG69" i="2" s="1"/>
  <c r="AC33" i="2"/>
  <c r="AG33" i="2" s="1"/>
  <c r="AC31" i="2"/>
  <c r="AG31" i="2" s="1"/>
  <c r="AI454" i="2"/>
  <c r="AW454" i="2" s="1"/>
  <c r="AW429" i="2"/>
  <c r="AI446" i="2"/>
  <c r="AW446" i="2" s="1"/>
  <c r="AW421" i="2"/>
  <c r="AI438" i="2"/>
  <c r="AW438" i="2" s="1"/>
  <c r="AW413" i="2"/>
  <c r="AI396" i="2"/>
  <c r="AW396" i="2" s="1"/>
  <c r="AW296" i="2"/>
  <c r="AI388" i="2"/>
  <c r="AW388" i="2" s="1"/>
  <c r="AW288" i="2"/>
  <c r="AW274" i="2"/>
  <c r="AI374" i="2"/>
  <c r="AW266" i="2"/>
  <c r="AI366" i="2"/>
  <c r="AW258" i="2"/>
  <c r="AI358" i="2"/>
  <c r="AI349" i="2"/>
  <c r="AW349" i="2" s="1"/>
  <c r="AW249" i="2"/>
  <c r="AI341" i="2"/>
  <c r="AW341" i="2" s="1"/>
  <c r="AW241" i="2"/>
  <c r="AI333" i="2"/>
  <c r="AW333" i="2" s="1"/>
  <c r="AW233" i="2"/>
  <c r="AW228" i="2"/>
  <c r="AI328" i="2"/>
  <c r="AW328" i="2" s="1"/>
  <c r="AW220" i="2"/>
  <c r="AI320" i="2"/>
  <c r="AW320" i="2" s="1"/>
  <c r="AW212" i="2"/>
  <c r="AI312" i="2"/>
  <c r="AW312" i="2" s="1"/>
  <c r="AW200" i="2"/>
  <c r="AW100" i="2"/>
  <c r="AW192" i="2"/>
  <c r="AW92" i="2"/>
  <c r="AW184" i="2"/>
  <c r="AW84" i="2"/>
  <c r="AW170" i="2"/>
  <c r="AW70" i="2"/>
  <c r="AW162" i="2"/>
  <c r="AW62" i="2"/>
  <c r="AW50" i="2"/>
  <c r="AW150" i="2"/>
  <c r="M146" i="2"/>
  <c r="F63" i="8"/>
  <c r="AW42" i="2"/>
  <c r="AW142" i="2"/>
  <c r="M138" i="2"/>
  <c r="F55" i="8"/>
  <c r="AW34" i="2"/>
  <c r="AW134" i="2"/>
  <c r="AW27" i="2"/>
  <c r="AW127" i="2"/>
  <c r="F26" i="8"/>
  <c r="G26" i="8" s="1"/>
  <c r="H26" i="8" s="1"/>
  <c r="I26" i="8" s="1"/>
  <c r="M123" i="2"/>
  <c r="AW19" i="2"/>
  <c r="AW119" i="2"/>
  <c r="F18" i="8"/>
  <c r="G18" i="8" s="1"/>
  <c r="H18" i="8" s="1"/>
  <c r="I18" i="8" s="1"/>
  <c r="M115" i="2"/>
  <c r="AW11" i="2"/>
  <c r="AW111" i="2"/>
  <c r="F10" i="8"/>
  <c r="G10" i="8" s="1"/>
  <c r="H10" i="8" s="1"/>
  <c r="I10" i="8" s="1"/>
  <c r="M107" i="2"/>
  <c r="AW5" i="2"/>
  <c r="AI105" i="2"/>
  <c r="AW105" i="2" s="1"/>
  <c r="AH105" i="2"/>
  <c r="AH5" i="2"/>
  <c r="AI452" i="2"/>
  <c r="AW452" i="2" s="1"/>
  <c r="AW427" i="2"/>
  <c r="AI448" i="2"/>
  <c r="AW448" i="2" s="1"/>
  <c r="AW423" i="2"/>
  <c r="AI444" i="2"/>
  <c r="AW444" i="2" s="1"/>
  <c r="AW419" i="2"/>
  <c r="AI440" i="2"/>
  <c r="AW440" i="2" s="1"/>
  <c r="AW415" i="2"/>
  <c r="AI436" i="2"/>
  <c r="AW436" i="2" s="1"/>
  <c r="AW411" i="2"/>
  <c r="AI432" i="2"/>
  <c r="AW432" i="2" s="1"/>
  <c r="AW407" i="2"/>
  <c r="AI398" i="2"/>
  <c r="AW398" i="2" s="1"/>
  <c r="AW298" i="2"/>
  <c r="AI394" i="2"/>
  <c r="AW394" i="2" s="1"/>
  <c r="AW294" i="2"/>
  <c r="AI390" i="2"/>
  <c r="AW390" i="2" s="1"/>
  <c r="AW290" i="2"/>
  <c r="AI386" i="2"/>
  <c r="AW386" i="2" s="1"/>
  <c r="AW286" i="2"/>
  <c r="AI382" i="2"/>
  <c r="AW382" i="2" s="1"/>
  <c r="AW282" i="2"/>
  <c r="AW276" i="2"/>
  <c r="AI376" i="2"/>
  <c r="AW272" i="2"/>
  <c r="AI372" i="2"/>
  <c r="AW268" i="2"/>
  <c r="AI368" i="2"/>
  <c r="AW264" i="2"/>
  <c r="AI364" i="2"/>
  <c r="AW260" i="2"/>
  <c r="AI360" i="2"/>
  <c r="AW256" i="2"/>
  <c r="AI356" i="2"/>
  <c r="AI350" i="2"/>
  <c r="AW350" i="2" s="1"/>
  <c r="AW250" i="2"/>
  <c r="AI347" i="2"/>
  <c r="AW347" i="2" s="1"/>
  <c r="AW247" i="2"/>
  <c r="AI346" i="2"/>
  <c r="AW346" i="2" s="1"/>
  <c r="AW246" i="2"/>
  <c r="AI343" i="2"/>
  <c r="AW343" i="2" s="1"/>
  <c r="AW243" i="2"/>
  <c r="AI342" i="2"/>
  <c r="AW342" i="2" s="1"/>
  <c r="AW242" i="2"/>
  <c r="AI339" i="2"/>
  <c r="AW339" i="2" s="1"/>
  <c r="AW239" i="2"/>
  <c r="AI338" i="2"/>
  <c r="AW338" i="2" s="1"/>
  <c r="AW238" i="2"/>
  <c r="AI335" i="2"/>
  <c r="AW335" i="2" s="1"/>
  <c r="AW235" i="2"/>
  <c r="AI334" i="2"/>
  <c r="AW334" i="2" s="1"/>
  <c r="AW234" i="2"/>
  <c r="AI331" i="2"/>
  <c r="AW331" i="2" s="1"/>
  <c r="AW231" i="2"/>
  <c r="AI330" i="2"/>
  <c r="AW330" i="2" s="1"/>
  <c r="AW230" i="2"/>
  <c r="M151" i="2"/>
  <c r="F68" i="8"/>
  <c r="M148" i="2"/>
  <c r="F65" i="8"/>
  <c r="M147" i="2"/>
  <c r="F64" i="8"/>
  <c r="M144" i="2"/>
  <c r="F61" i="8"/>
  <c r="M143" i="2"/>
  <c r="F60" i="8"/>
  <c r="M140" i="2"/>
  <c r="F57" i="8"/>
  <c r="M139" i="2"/>
  <c r="F56" i="8"/>
  <c r="M136" i="2"/>
  <c r="F53" i="8"/>
  <c r="M135" i="2"/>
  <c r="F52" i="8"/>
  <c r="M132" i="2"/>
  <c r="F49" i="8"/>
  <c r="M131" i="2"/>
  <c r="F48" i="8"/>
  <c r="AW29" i="2"/>
  <c r="AW129" i="2"/>
  <c r="AW28" i="2"/>
  <c r="AW128" i="2"/>
  <c r="AW25" i="2"/>
  <c r="AW125" i="2"/>
  <c r="AW24" i="2"/>
  <c r="AW124" i="2"/>
  <c r="AW21" i="2"/>
  <c r="AW121" i="2"/>
  <c r="AW20" i="2"/>
  <c r="AW120" i="2"/>
  <c r="AW17" i="2"/>
  <c r="AW117" i="2"/>
  <c r="AW16" i="2"/>
  <c r="AW116" i="2"/>
  <c r="AW13" i="2"/>
  <c r="AW113" i="2"/>
  <c r="AW12" i="2"/>
  <c r="AW112" i="2"/>
  <c r="AW9" i="2"/>
  <c r="AW109" i="2"/>
  <c r="AW8" i="2"/>
  <c r="AW108" i="2"/>
  <c r="BA5" i="5"/>
  <c r="AT5" i="5"/>
  <c r="AI453" i="2"/>
  <c r="AW453" i="2" s="1"/>
  <c r="AW428" i="2"/>
  <c r="AW437" i="2"/>
  <c r="AW412" i="2"/>
  <c r="AI395" i="2"/>
  <c r="AW395" i="2" s="1"/>
  <c r="AW295" i="2"/>
  <c r="AI380" i="2"/>
  <c r="AW380" i="2" s="1"/>
  <c r="AW280" i="2"/>
  <c r="AW269" i="2"/>
  <c r="AI369" i="2"/>
  <c r="AW369" i="2" s="1"/>
  <c r="AI348" i="2"/>
  <c r="AW348" i="2" s="1"/>
  <c r="AW248" i="2"/>
  <c r="AI332" i="2"/>
  <c r="AW332" i="2" s="1"/>
  <c r="AW232" i="2"/>
  <c r="AW223" i="2"/>
  <c r="AI323" i="2"/>
  <c r="AW207" i="2"/>
  <c r="AI307" i="2"/>
  <c r="AW187" i="2"/>
  <c r="AW87" i="2"/>
  <c r="AW180" i="2"/>
  <c r="AW80" i="2"/>
  <c r="AW161" i="2"/>
  <c r="AW61" i="2"/>
  <c r="M149" i="2"/>
  <c r="F66" i="8"/>
  <c r="AW41" i="2"/>
  <c r="AW141" i="2"/>
  <c r="M133" i="2"/>
  <c r="F50" i="8"/>
  <c r="F29" i="8"/>
  <c r="G29" i="8" s="1"/>
  <c r="H29" i="8" s="1"/>
  <c r="I29" i="8" s="1"/>
  <c r="M126" i="2"/>
  <c r="AW18" i="2"/>
  <c r="AW118" i="2"/>
  <c r="F13" i="8"/>
  <c r="G13" i="8" s="1"/>
  <c r="H13" i="8" s="1"/>
  <c r="I13" i="8" s="1"/>
  <c r="M110" i="2"/>
  <c r="AI441" i="2"/>
  <c r="AW441" i="2" s="1"/>
  <c r="AW416" i="2"/>
  <c r="AI391" i="2"/>
  <c r="AW391" i="2" s="1"/>
  <c r="AW291" i="2"/>
  <c r="AW273" i="2"/>
  <c r="AI373" i="2"/>
  <c r="AW373" i="2" s="1"/>
  <c r="AW257" i="2"/>
  <c r="AI357" i="2"/>
  <c r="AW357" i="2" s="1"/>
  <c r="AI336" i="2"/>
  <c r="AW336" i="2" s="1"/>
  <c r="AW236" i="2"/>
  <c r="AW227" i="2"/>
  <c r="AI327" i="2"/>
  <c r="AW211" i="2"/>
  <c r="AI311" i="2"/>
  <c r="AW191" i="2"/>
  <c r="AW91" i="2"/>
  <c r="AW173" i="2"/>
  <c r="AW73" i="2"/>
  <c r="AW157" i="2"/>
  <c r="AW57" i="2"/>
  <c r="M145" i="2"/>
  <c r="F62" i="8"/>
  <c r="AW37" i="2"/>
  <c r="AW137" i="2"/>
  <c r="AW30" i="2"/>
  <c r="AW130" i="2"/>
  <c r="AW22" i="2"/>
  <c r="AW122" i="2"/>
  <c r="F17" i="8"/>
  <c r="G17" i="8" s="1"/>
  <c r="H17" i="8" s="1"/>
  <c r="I17" i="8" s="1"/>
  <c r="M114" i="2"/>
  <c r="AW6" i="2"/>
  <c r="AW106" i="2"/>
  <c r="R325" i="2"/>
  <c r="V325" i="2" s="1"/>
  <c r="R321" i="2"/>
  <c r="V321" i="2" s="1"/>
  <c r="R319" i="2"/>
  <c r="V319" i="2" s="1"/>
  <c r="R317" i="2"/>
  <c r="V317" i="2" s="1"/>
  <c r="R315" i="2"/>
  <c r="V315" i="2" s="1"/>
  <c r="R313" i="2"/>
  <c r="V313" i="2" s="1"/>
  <c r="R311" i="2"/>
  <c r="V311" i="2" s="1"/>
  <c r="R309" i="2"/>
  <c r="V309" i="2" s="1"/>
  <c r="R307" i="2"/>
  <c r="V307" i="2" s="1"/>
  <c r="R305" i="2"/>
  <c r="V305" i="2" s="1"/>
  <c r="AC300" i="2"/>
  <c r="AG300" i="2" s="1"/>
  <c r="AC298" i="2"/>
  <c r="AG298" i="2" s="1"/>
  <c r="AC296" i="2"/>
  <c r="AG296" i="2" s="1"/>
  <c r="AC294" i="2"/>
  <c r="AG294" i="2" s="1"/>
  <c r="AC292" i="2"/>
  <c r="AG292" i="2" s="1"/>
  <c r="AC290" i="2"/>
  <c r="AG290" i="2" s="1"/>
  <c r="AC288" i="2"/>
  <c r="AG288" i="2" s="1"/>
  <c r="AC286" i="2"/>
  <c r="AG286" i="2" s="1"/>
  <c r="AC284" i="2"/>
  <c r="AG284" i="2" s="1"/>
  <c r="AC282" i="2"/>
  <c r="AG282" i="2" s="1"/>
  <c r="AC276" i="2"/>
  <c r="AG276" i="2" s="1"/>
  <c r="AC274" i="2"/>
  <c r="AG274" i="2" s="1"/>
  <c r="AC272" i="2"/>
  <c r="AG272" i="2" s="1"/>
  <c r="AC270" i="2"/>
  <c r="AC268" i="2"/>
  <c r="AG268" i="2" s="1"/>
  <c r="AC266" i="2"/>
  <c r="AC264" i="2"/>
  <c r="AG264" i="2" s="1"/>
  <c r="AC262" i="2"/>
  <c r="AC260" i="2"/>
  <c r="AG260" i="2" s="1"/>
  <c r="AC258" i="2"/>
  <c r="AC256" i="2"/>
  <c r="AG256" i="2" s="1"/>
  <c r="AC255" i="2"/>
  <c r="AG255" i="2" s="1"/>
  <c r="AC209" i="2"/>
  <c r="AG209" i="2" s="1"/>
  <c r="AC207" i="2"/>
  <c r="AG207" i="2" s="1"/>
  <c r="R193" i="2"/>
  <c r="V193" i="2" s="1"/>
  <c r="R191" i="2"/>
  <c r="V191" i="2" s="1"/>
  <c r="R189" i="2"/>
  <c r="V189" i="2" s="1"/>
  <c r="R187" i="2"/>
  <c r="V187" i="2" s="1"/>
  <c r="R185" i="2"/>
  <c r="V185" i="2" s="1"/>
  <c r="R183" i="2"/>
  <c r="V183" i="2" s="1"/>
  <c r="R181" i="2"/>
  <c r="V181" i="2" s="1"/>
  <c r="R176" i="2"/>
  <c r="V176" i="2" s="1"/>
  <c r="R174" i="2"/>
  <c r="V174" i="2" s="1"/>
  <c r="R172" i="2"/>
  <c r="V172" i="2" s="1"/>
  <c r="R170" i="2"/>
  <c r="V170" i="2" s="1"/>
  <c r="R164" i="2"/>
  <c r="V164" i="2" s="1"/>
  <c r="R162" i="2"/>
  <c r="V162" i="2" s="1"/>
  <c r="R160" i="2"/>
  <c r="V160" i="2" s="1"/>
  <c r="R158" i="2"/>
  <c r="V158" i="2" s="1"/>
  <c r="R156" i="2"/>
  <c r="V156" i="2" s="1"/>
  <c r="AC98" i="2"/>
  <c r="AG98" i="2" s="1"/>
  <c r="AC96" i="2"/>
  <c r="AG96" i="2" s="1"/>
  <c r="AC94" i="2"/>
  <c r="AG94" i="2" s="1"/>
  <c r="AC92" i="2"/>
  <c r="AG92" i="2" s="1"/>
  <c r="AC90" i="2"/>
  <c r="AG90" i="2" s="1"/>
  <c r="AC88" i="2"/>
  <c r="AG88" i="2" s="1"/>
  <c r="AC86" i="2"/>
  <c r="AG86" i="2" s="1"/>
  <c r="AC84" i="2"/>
  <c r="AG84" i="2" s="1"/>
  <c r="AC60" i="2"/>
  <c r="AG60" i="2" s="1"/>
  <c r="AC58" i="2"/>
  <c r="AG58" i="2" s="1"/>
  <c r="AC56" i="2"/>
  <c r="AG56" i="2" s="1"/>
  <c r="AC11" i="2"/>
  <c r="AG11" i="2" s="1"/>
  <c r="AC9" i="2"/>
  <c r="AG9" i="2" s="1"/>
  <c r="AC7" i="2"/>
  <c r="AG7" i="2" s="1"/>
  <c r="AI450" i="2"/>
  <c r="AW450" i="2" s="1"/>
  <c r="AW425" i="2"/>
  <c r="AI442" i="2"/>
  <c r="AW442" i="2" s="1"/>
  <c r="AW417" i="2"/>
  <c r="AI434" i="2"/>
  <c r="AW434" i="2" s="1"/>
  <c r="AW409" i="2"/>
  <c r="AI400" i="2"/>
  <c r="AW400" i="2" s="1"/>
  <c r="AW300" i="2"/>
  <c r="AI392" i="2"/>
  <c r="AW392" i="2" s="1"/>
  <c r="AW292" i="2"/>
  <c r="AI384" i="2"/>
  <c r="AW384" i="2" s="1"/>
  <c r="AW284" i="2"/>
  <c r="AW270" i="2"/>
  <c r="AI370" i="2"/>
  <c r="AW262" i="2"/>
  <c r="AI362" i="2"/>
  <c r="AI345" i="2"/>
  <c r="AW345" i="2" s="1"/>
  <c r="AW245" i="2"/>
  <c r="AI337" i="2"/>
  <c r="AW337" i="2" s="1"/>
  <c r="AW237" i="2"/>
  <c r="AW224" i="2"/>
  <c r="AI324" i="2"/>
  <c r="AW324" i="2" s="1"/>
  <c r="AW216" i="2"/>
  <c r="AI316" i="2"/>
  <c r="AW316" i="2" s="1"/>
  <c r="AW208" i="2"/>
  <c r="AI308" i="2"/>
  <c r="AW308" i="2" s="1"/>
  <c r="AW196" i="2"/>
  <c r="AW96" i="2"/>
  <c r="AW188" i="2"/>
  <c r="AW88" i="2"/>
  <c r="AW174" i="2"/>
  <c r="AW74" i="2"/>
  <c r="AW166" i="2"/>
  <c r="AW66" i="2"/>
  <c r="AW158" i="2"/>
  <c r="AW58" i="2"/>
  <c r="M150" i="2"/>
  <c r="F67" i="8"/>
  <c r="AW46" i="2"/>
  <c r="AW146" i="2"/>
  <c r="M142" i="2"/>
  <c r="F59" i="8"/>
  <c r="AW38" i="2"/>
  <c r="AW138" i="2"/>
  <c r="M134" i="2"/>
  <c r="F51" i="8"/>
  <c r="F30" i="8"/>
  <c r="G30" i="8" s="1"/>
  <c r="H30" i="8" s="1"/>
  <c r="I30" i="8" s="1"/>
  <c r="M127" i="2"/>
  <c r="AW23" i="2"/>
  <c r="AW123" i="2"/>
  <c r="F22" i="8"/>
  <c r="G22" i="8" s="1"/>
  <c r="H22" i="8" s="1"/>
  <c r="I22" i="8" s="1"/>
  <c r="M119" i="2"/>
  <c r="AW15" i="2"/>
  <c r="AW115" i="2"/>
  <c r="F14" i="8"/>
  <c r="G14" i="8" s="1"/>
  <c r="H14" i="8" s="1"/>
  <c r="I14" i="8" s="1"/>
  <c r="M111" i="2"/>
  <c r="AW7" i="2"/>
  <c r="AW107" i="2"/>
  <c r="F8" i="8"/>
  <c r="G8" i="8" s="1"/>
  <c r="H8" i="8" s="1"/>
  <c r="I8" i="8" s="1"/>
  <c r="N5" i="2"/>
  <c r="O5" i="2" s="1"/>
  <c r="W5" i="2"/>
  <c r="AI451" i="2"/>
  <c r="AW451" i="2" s="1"/>
  <c r="AW426" i="2"/>
  <c r="AI447" i="2"/>
  <c r="AW447" i="2" s="1"/>
  <c r="AW422" i="2"/>
  <c r="AI443" i="2"/>
  <c r="AW443" i="2" s="1"/>
  <c r="AW418" i="2"/>
  <c r="AI439" i="2"/>
  <c r="AW439" i="2" s="1"/>
  <c r="AW414" i="2"/>
  <c r="AI435" i="2"/>
  <c r="AW435" i="2" s="1"/>
  <c r="AW410" i="2"/>
  <c r="AI431" i="2"/>
  <c r="AW431" i="2" s="1"/>
  <c r="AW406" i="2"/>
  <c r="AI401" i="2"/>
  <c r="AW301" i="2"/>
  <c r="AI397" i="2"/>
  <c r="AW297" i="2"/>
  <c r="AI393" i="2"/>
  <c r="AW293" i="2"/>
  <c r="AI389" i="2"/>
  <c r="AW289" i="2"/>
  <c r="AI385" i="2"/>
  <c r="AW285" i="2"/>
  <c r="AI381" i="2"/>
  <c r="AW281" i="2"/>
  <c r="AW275" i="2"/>
  <c r="AI375" i="2"/>
  <c r="AW375" i="2" s="1"/>
  <c r="AW271" i="2"/>
  <c r="AI371" i="2"/>
  <c r="AW371" i="2" s="1"/>
  <c r="AW267" i="2"/>
  <c r="AI367" i="2"/>
  <c r="AW367" i="2" s="1"/>
  <c r="AW263" i="2"/>
  <c r="AI363" i="2"/>
  <c r="AW363" i="2" s="1"/>
  <c r="AW259" i="2"/>
  <c r="AI359" i="2"/>
  <c r="AW359" i="2" s="1"/>
  <c r="AW255" i="2"/>
  <c r="AI355" i="2"/>
  <c r="AW355" i="2" s="1"/>
  <c r="AI351" i="2"/>
  <c r="AW251" i="2"/>
  <c r="AI329" i="2"/>
  <c r="AW229" i="2"/>
  <c r="AW226" i="2"/>
  <c r="AI326" i="2"/>
  <c r="AW326" i="2" s="1"/>
  <c r="AW225" i="2"/>
  <c r="AI325" i="2"/>
  <c r="AW325" i="2" s="1"/>
  <c r="AW222" i="2"/>
  <c r="AI322" i="2"/>
  <c r="AW322" i="2" s="1"/>
  <c r="AW221" i="2"/>
  <c r="AI321" i="2"/>
  <c r="AW321" i="2" s="1"/>
  <c r="AW218" i="2"/>
  <c r="AI318" i="2"/>
  <c r="AW318" i="2" s="1"/>
  <c r="AW217" i="2"/>
  <c r="AI317" i="2"/>
  <c r="AW317" i="2" s="1"/>
  <c r="AW214" i="2"/>
  <c r="AI314" i="2"/>
  <c r="AW314" i="2" s="1"/>
  <c r="AW213" i="2"/>
  <c r="AI313" i="2"/>
  <c r="AW313" i="2" s="1"/>
  <c r="AW210" i="2"/>
  <c r="AI310" i="2"/>
  <c r="AW310" i="2" s="1"/>
  <c r="AW209" i="2"/>
  <c r="AI309" i="2"/>
  <c r="AW309" i="2" s="1"/>
  <c r="AW206" i="2"/>
  <c r="AI306" i="2"/>
  <c r="AW306" i="2" s="1"/>
  <c r="AW205" i="2"/>
  <c r="AW305" i="2"/>
  <c r="AW201" i="2"/>
  <c r="AW101" i="2"/>
  <c r="AW198" i="2"/>
  <c r="AW98" i="2"/>
  <c r="AW197" i="2"/>
  <c r="AW97" i="2"/>
  <c r="AW194" i="2"/>
  <c r="AW94" i="2"/>
  <c r="AW193" i="2"/>
  <c r="AW93" i="2"/>
  <c r="AW190" i="2"/>
  <c r="AW90" i="2"/>
  <c r="AW189" i="2"/>
  <c r="AW89" i="2"/>
  <c r="AW186" i="2"/>
  <c r="AW86" i="2"/>
  <c r="AW185" i="2"/>
  <c r="AW85" i="2"/>
  <c r="AW182" i="2"/>
  <c r="AW82" i="2"/>
  <c r="AW181" i="2"/>
  <c r="AW81" i="2"/>
  <c r="AW176" i="2"/>
  <c r="AW76" i="2"/>
  <c r="AW175" i="2"/>
  <c r="AW75" i="2"/>
  <c r="AW172" i="2"/>
  <c r="AW72" i="2"/>
  <c r="AW171" i="2"/>
  <c r="AW71" i="2"/>
  <c r="AW168" i="2"/>
  <c r="AW68" i="2"/>
  <c r="AW167" i="2"/>
  <c r="AW67" i="2"/>
  <c r="AW164" i="2"/>
  <c r="AW64" i="2"/>
  <c r="AW163" i="2"/>
  <c r="AW63" i="2"/>
  <c r="AW160" i="2"/>
  <c r="AW60" i="2"/>
  <c r="AW159" i="2"/>
  <c r="AW59" i="2"/>
  <c r="AW156" i="2"/>
  <c r="AW56" i="2"/>
  <c r="AW155" i="2"/>
  <c r="AW55" i="2"/>
  <c r="AW51" i="2"/>
  <c r="AW151" i="2"/>
  <c r="AW48" i="2"/>
  <c r="AW148" i="2"/>
  <c r="AW47" i="2"/>
  <c r="AW147" i="2"/>
  <c r="AW44" i="2"/>
  <c r="AW144" i="2"/>
  <c r="AW43" i="2"/>
  <c r="AW143" i="2"/>
  <c r="AW40" i="2"/>
  <c r="AW140" i="2"/>
  <c r="AW39" i="2"/>
  <c r="AW139" i="2"/>
  <c r="AW36" i="2"/>
  <c r="AW136" i="2"/>
  <c r="AW35" i="2"/>
  <c r="AW135" i="2"/>
  <c r="AW32" i="2"/>
  <c r="AW132" i="2"/>
  <c r="AW31" i="2"/>
  <c r="AW131" i="2"/>
  <c r="F32" i="8"/>
  <c r="M129" i="2"/>
  <c r="F31" i="8"/>
  <c r="G31" i="8" s="1"/>
  <c r="H31" i="8" s="1"/>
  <c r="I31" i="8" s="1"/>
  <c r="M128" i="2"/>
  <c r="F28" i="8"/>
  <c r="G28" i="8" s="1"/>
  <c r="H28" i="8" s="1"/>
  <c r="I28" i="8" s="1"/>
  <c r="M125" i="2"/>
  <c r="F27" i="8"/>
  <c r="G27" i="8" s="1"/>
  <c r="H27" i="8" s="1"/>
  <c r="I27" i="8" s="1"/>
  <c r="M124" i="2"/>
  <c r="F24" i="8"/>
  <c r="G24" i="8" s="1"/>
  <c r="H24" i="8" s="1"/>
  <c r="I24" i="8" s="1"/>
  <c r="M121" i="2"/>
  <c r="F23" i="8"/>
  <c r="G23" i="8" s="1"/>
  <c r="H23" i="8" s="1"/>
  <c r="I23" i="8" s="1"/>
  <c r="M120" i="2"/>
  <c r="F20" i="8"/>
  <c r="G20" i="8" s="1"/>
  <c r="H20" i="8" s="1"/>
  <c r="I20" i="8" s="1"/>
  <c r="M117" i="2"/>
  <c r="F19" i="8"/>
  <c r="G19" i="8" s="1"/>
  <c r="H19" i="8" s="1"/>
  <c r="I19" i="8" s="1"/>
  <c r="M116" i="2"/>
  <c r="F16" i="8"/>
  <c r="G16" i="8" s="1"/>
  <c r="H16" i="8" s="1"/>
  <c r="I16" i="8" s="1"/>
  <c r="M113" i="2"/>
  <c r="F15" i="8"/>
  <c r="G15" i="8" s="1"/>
  <c r="H15" i="8" s="1"/>
  <c r="I15" i="8" s="1"/>
  <c r="M112" i="2"/>
  <c r="F12" i="8"/>
  <c r="G12" i="8" s="1"/>
  <c r="H12" i="8" s="1"/>
  <c r="I12" i="8" s="1"/>
  <c r="M109" i="2"/>
  <c r="F11" i="8"/>
  <c r="G11" i="8" s="1"/>
  <c r="H11" i="8" s="1"/>
  <c r="I11" i="8" s="1"/>
  <c r="M108" i="2"/>
  <c r="V5" i="5"/>
  <c r="Y5" i="5"/>
  <c r="AI445" i="2"/>
  <c r="AW445" i="2" s="1"/>
  <c r="AW420" i="2"/>
  <c r="AW430" i="2"/>
  <c r="AW405" i="2"/>
  <c r="AI387" i="2"/>
  <c r="AW287" i="2"/>
  <c r="AW261" i="2"/>
  <c r="AI361" i="2"/>
  <c r="AW361" i="2" s="1"/>
  <c r="AI340" i="2"/>
  <c r="AW340" i="2" s="1"/>
  <c r="AW240" i="2"/>
  <c r="AW215" i="2"/>
  <c r="AI315" i="2"/>
  <c r="AW315" i="2" s="1"/>
  <c r="AW195" i="2"/>
  <c r="AW95" i="2"/>
  <c r="AW169" i="2"/>
  <c r="AW69" i="2"/>
  <c r="AW49" i="2"/>
  <c r="AW149" i="2"/>
  <c r="M141" i="2"/>
  <c r="F58" i="8"/>
  <c r="AW33" i="2"/>
  <c r="AW133" i="2"/>
  <c r="AW26" i="2"/>
  <c r="AW126" i="2"/>
  <c r="F21" i="8"/>
  <c r="G21" i="8" s="1"/>
  <c r="H21" i="8" s="1"/>
  <c r="I21" i="8" s="1"/>
  <c r="M118" i="2"/>
  <c r="AW10" i="2"/>
  <c r="AW110" i="2"/>
  <c r="AI449" i="2"/>
  <c r="AW449" i="2" s="1"/>
  <c r="AW424" i="2"/>
  <c r="AI433" i="2"/>
  <c r="AW433" i="2" s="1"/>
  <c r="AW408" i="2"/>
  <c r="AI399" i="2"/>
  <c r="AW299" i="2"/>
  <c r="AI383" i="2"/>
  <c r="AW283" i="2"/>
  <c r="AW265" i="2"/>
  <c r="AI365" i="2"/>
  <c r="AW365" i="2" s="1"/>
  <c r="AI344" i="2"/>
  <c r="AW344" i="2" s="1"/>
  <c r="AW244" i="2"/>
  <c r="AW219" i="2"/>
  <c r="AI319" i="2"/>
  <c r="AW319" i="2" s="1"/>
  <c r="AW199" i="2"/>
  <c r="AW99" i="2"/>
  <c r="AW183" i="2"/>
  <c r="AW83" i="2"/>
  <c r="AW165" i="2"/>
  <c r="AW65" i="2"/>
  <c r="AW45" i="2"/>
  <c r="AW145" i="2"/>
  <c r="M137" i="2"/>
  <c r="F54" i="8"/>
  <c r="M130" i="2"/>
  <c r="F47" i="8"/>
  <c r="F25" i="8"/>
  <c r="G25" i="8" s="1"/>
  <c r="H25" i="8" s="1"/>
  <c r="I25" i="8" s="1"/>
  <c r="M122" i="2"/>
  <c r="AW14" i="2"/>
  <c r="AW114" i="2"/>
  <c r="F9" i="8"/>
  <c r="G9" i="8" s="1"/>
  <c r="H9" i="8" s="1"/>
  <c r="I9" i="8" s="1"/>
  <c r="M106" i="2"/>
  <c r="V454" i="2"/>
  <c r="AC5" i="2"/>
  <c r="AW205" i="5"/>
  <c r="AW209" i="5"/>
  <c r="AW213" i="5"/>
  <c r="AW217" i="5"/>
  <c r="AW221" i="5"/>
  <c r="AW225" i="5"/>
  <c r="AW229" i="5"/>
  <c r="AK206" i="5"/>
  <c r="AK207" i="5"/>
  <c r="AK208" i="5"/>
  <c r="AK210" i="5"/>
  <c r="AK211" i="5"/>
  <c r="AK212" i="5"/>
  <c r="AK214" i="5"/>
  <c r="AK215" i="5"/>
  <c r="AK216" i="5"/>
  <c r="AK218" i="5"/>
  <c r="AK219" i="5"/>
  <c r="AK220" i="5"/>
  <c r="AK222" i="5"/>
  <c r="AK223" i="5"/>
  <c r="AK224" i="5"/>
  <c r="AK226" i="5"/>
  <c r="AK227" i="5"/>
  <c r="AK228" i="5"/>
  <c r="AA6" i="5"/>
  <c r="AK8" i="5"/>
  <c r="AK12" i="5"/>
  <c r="AK16" i="5"/>
  <c r="AK20" i="5"/>
  <c r="AK24" i="5"/>
  <c r="AK28" i="5"/>
  <c r="AK32" i="5"/>
  <c r="AK34" i="5"/>
  <c r="AK35" i="5"/>
  <c r="AK38" i="5"/>
  <c r="AK40" i="5"/>
  <c r="AK42" i="5"/>
  <c r="AK43" i="5"/>
  <c r="AK46" i="5"/>
  <c r="AK48" i="5"/>
  <c r="AK50" i="5"/>
  <c r="AM51" i="5"/>
  <c r="AQ55" i="5"/>
  <c r="AK57" i="5"/>
  <c r="AB58" i="5"/>
  <c r="AB59" i="5"/>
  <c r="AK61" i="5"/>
  <c r="AK62" i="5"/>
  <c r="AB62" i="5"/>
  <c r="AB63" i="5"/>
  <c r="AA64" i="5"/>
  <c r="AK66" i="5"/>
  <c r="AB66" i="5"/>
  <c r="AB67" i="5"/>
  <c r="AK69" i="5"/>
  <c r="AK70" i="5"/>
  <c r="AB70" i="5"/>
  <c r="AB71" i="5"/>
  <c r="AA72" i="5"/>
  <c r="AK74" i="5"/>
  <c r="AB74" i="5"/>
  <c r="AB75" i="5"/>
  <c r="AK80" i="5"/>
  <c r="AB82" i="5"/>
  <c r="AA83" i="5"/>
  <c r="AK84" i="5"/>
  <c r="AB85" i="5"/>
  <c r="AB86" i="5"/>
  <c r="AA87" i="5"/>
  <c r="AA89" i="5"/>
  <c r="AB90" i="5"/>
  <c r="AA91" i="5"/>
  <c r="AK93" i="5"/>
  <c r="AB94" i="5"/>
  <c r="AA95" i="5"/>
  <c r="AB96" i="5"/>
  <c r="AB98" i="5"/>
  <c r="AA99" i="5"/>
  <c r="AK100" i="5"/>
  <c r="AB101" i="5"/>
  <c r="AJ5" i="2"/>
  <c r="AS5" i="2"/>
  <c r="L455" i="2"/>
  <c r="R448" i="2"/>
  <c r="V448" i="2" s="1"/>
  <c r="R397" i="2"/>
  <c r="V397" i="2" s="1"/>
  <c r="R395" i="2"/>
  <c r="V395" i="2" s="1"/>
  <c r="R388" i="2"/>
  <c r="V388" i="2" s="1"/>
  <c r="AC250" i="2"/>
  <c r="AG250" i="2" s="1"/>
  <c r="AC248" i="2"/>
  <c r="AG248" i="2" s="1"/>
  <c r="AC246" i="2"/>
  <c r="AG246" i="2" s="1"/>
  <c r="AC244" i="2"/>
  <c r="AG244" i="2" s="1"/>
  <c r="AC242" i="2"/>
  <c r="AG242" i="2" s="1"/>
  <c r="AC240" i="2"/>
  <c r="AG240" i="2" s="1"/>
  <c r="AC238" i="2"/>
  <c r="AG238" i="2" s="1"/>
  <c r="AC236" i="2"/>
  <c r="AG236" i="2" s="1"/>
  <c r="AC234" i="2"/>
  <c r="AG234" i="2" s="1"/>
  <c r="AC232" i="2"/>
  <c r="AG232" i="2" s="1"/>
  <c r="AC230" i="2"/>
  <c r="AG230" i="2" s="1"/>
  <c r="AC228" i="2"/>
  <c r="AG228" i="2" s="1"/>
  <c r="AC226" i="2"/>
  <c r="AG226" i="2" s="1"/>
  <c r="AC224" i="2"/>
  <c r="AG224" i="2" s="1"/>
  <c r="AC222" i="2"/>
  <c r="AG222" i="2" s="1"/>
  <c r="AC220" i="2"/>
  <c r="AG220" i="2" s="1"/>
  <c r="AC218" i="2"/>
  <c r="AG218" i="2" s="1"/>
  <c r="AC216" i="2"/>
  <c r="AG216" i="2" s="1"/>
  <c r="AC214" i="2"/>
  <c r="AG214" i="2" s="1"/>
  <c r="AC212" i="2"/>
  <c r="AG212" i="2" s="1"/>
  <c r="AC210" i="2"/>
  <c r="AG210" i="2" s="1"/>
  <c r="AC208" i="2"/>
  <c r="AG208" i="2" s="1"/>
  <c r="AC206" i="2"/>
  <c r="AG206" i="2" s="1"/>
  <c r="R201" i="2"/>
  <c r="V201" i="2" s="1"/>
  <c r="R199" i="2"/>
  <c r="V199" i="2" s="1"/>
  <c r="R197" i="2"/>
  <c r="V197" i="2" s="1"/>
  <c r="R195" i="2"/>
  <c r="V195" i="2" s="1"/>
  <c r="R168" i="2"/>
  <c r="V168" i="2" s="1"/>
  <c r="R166" i="2"/>
  <c r="V166" i="2" s="1"/>
  <c r="AC67" i="2"/>
  <c r="AG67" i="2" s="1"/>
  <c r="AC65" i="2"/>
  <c r="AG65" i="2" s="1"/>
  <c r="AC63" i="2"/>
  <c r="AG63" i="2" s="1"/>
  <c r="AC61" i="2"/>
  <c r="AG61" i="2" s="1"/>
  <c r="AC59" i="2"/>
  <c r="AG59" i="2" s="1"/>
  <c r="AC57" i="2"/>
  <c r="AG57" i="2" s="1"/>
  <c r="AC55" i="2"/>
  <c r="AG55" i="2" s="1"/>
  <c r="AC50" i="2"/>
  <c r="AG50" i="2" s="1"/>
  <c r="AC48" i="2"/>
  <c r="AG48" i="2" s="1"/>
  <c r="AC46" i="2"/>
  <c r="AG46" i="2" s="1"/>
  <c r="AC44" i="2"/>
  <c r="AG44" i="2" s="1"/>
  <c r="AC42" i="2"/>
  <c r="AG42" i="2" s="1"/>
  <c r="AC40" i="2"/>
  <c r="AG40" i="2" s="1"/>
  <c r="AC38" i="2"/>
  <c r="AG38" i="2" s="1"/>
  <c r="AC36" i="2"/>
  <c r="AG36" i="2" s="1"/>
  <c r="AC34" i="2"/>
  <c r="AG34" i="2" s="1"/>
  <c r="AC32" i="2"/>
  <c r="AG32" i="2" s="1"/>
  <c r="AC30" i="2"/>
  <c r="AG30" i="2" s="1"/>
  <c r="AC28" i="2"/>
  <c r="AG28" i="2" s="1"/>
  <c r="AC26" i="2"/>
  <c r="AG26" i="2" s="1"/>
  <c r="AC24" i="2"/>
  <c r="AG24" i="2" s="1"/>
  <c r="AC22" i="2"/>
  <c r="AG22" i="2" s="1"/>
  <c r="AC20" i="2"/>
  <c r="AG20" i="2" s="1"/>
  <c r="AC18" i="2"/>
  <c r="AG18" i="2" s="1"/>
  <c r="AC16" i="2"/>
  <c r="AG16" i="2" s="1"/>
  <c r="AC14" i="2"/>
  <c r="AG14" i="2" s="1"/>
  <c r="AC12" i="2"/>
  <c r="AG12" i="2" s="1"/>
  <c r="AC10" i="2"/>
  <c r="AG10" i="2" s="1"/>
  <c r="AC8" i="2"/>
  <c r="AG8" i="2" s="1"/>
  <c r="AC6" i="2"/>
  <c r="AG6" i="2" s="1"/>
  <c r="R331" i="2"/>
  <c r="V331" i="2" s="1"/>
  <c r="R329" i="2"/>
  <c r="V329" i="2" s="1"/>
  <c r="R327" i="2"/>
  <c r="V327" i="2" s="1"/>
  <c r="AM207" i="5"/>
  <c r="AW206" i="5"/>
  <c r="AA207" i="5"/>
  <c r="AA209" i="5"/>
  <c r="AA211" i="5"/>
  <c r="AA213" i="5"/>
  <c r="AW214" i="5"/>
  <c r="AA215" i="5"/>
  <c r="AB218" i="5"/>
  <c r="AA219" i="5"/>
  <c r="AW220" i="5"/>
  <c r="AW222" i="5"/>
  <c r="AA223" i="5"/>
  <c r="AA225" i="5"/>
  <c r="AA227" i="5"/>
  <c r="AA229" i="5"/>
  <c r="H33" i="5"/>
  <c r="I33" i="5" s="1"/>
  <c r="L33" i="5" s="1"/>
  <c r="H83" i="5"/>
  <c r="I83" i="5" s="1"/>
  <c r="L83" i="5" s="1"/>
  <c r="H57" i="5"/>
  <c r="I57" i="5" s="1"/>
  <c r="L57" i="5" s="1"/>
  <c r="R5" i="2"/>
  <c r="AW5" i="5"/>
  <c r="AS454" i="2"/>
  <c r="AB454" i="2"/>
  <c r="Y454" i="2"/>
  <c r="Z454" i="2" s="1"/>
  <c r="AS453" i="2"/>
  <c r="AB453" i="2"/>
  <c r="Y453" i="2"/>
  <c r="Z453" i="2" s="1"/>
  <c r="AS452" i="2"/>
  <c r="AB452" i="2"/>
  <c r="Y452" i="2"/>
  <c r="Z452" i="2" s="1"/>
  <c r="AB451" i="2"/>
  <c r="Y451" i="2"/>
  <c r="Z451" i="2" s="1"/>
  <c r="AS450" i="2"/>
  <c r="AB450" i="2"/>
  <c r="Y450" i="2"/>
  <c r="Z450" i="2" s="1"/>
  <c r="AB449" i="2"/>
  <c r="Y449" i="2"/>
  <c r="Z449" i="2" s="1"/>
  <c r="AS448" i="2"/>
  <c r="AB448" i="2"/>
  <c r="Y448" i="2"/>
  <c r="Z448" i="2" s="1"/>
  <c r="AH447" i="2"/>
  <c r="Q447" i="2"/>
  <c r="N447" i="2"/>
  <c r="O447" i="2" s="1"/>
  <c r="R447" i="2" s="1"/>
  <c r="AS446" i="2"/>
  <c r="AB446" i="2"/>
  <c r="Y446" i="2"/>
  <c r="Z446" i="2" s="1"/>
  <c r="AB445" i="2"/>
  <c r="Y445" i="2"/>
  <c r="Z445" i="2" s="1"/>
  <c r="AC445" i="2" s="1"/>
  <c r="AS444" i="2"/>
  <c r="AB444" i="2"/>
  <c r="Y444" i="2"/>
  <c r="Z444" i="2" s="1"/>
  <c r="AB443" i="2"/>
  <c r="Y443" i="2"/>
  <c r="Z443" i="2" s="1"/>
  <c r="AC443" i="2" s="1"/>
  <c r="AS442" i="2"/>
  <c r="AB442" i="2"/>
  <c r="Y442" i="2"/>
  <c r="Z442" i="2" s="1"/>
  <c r="AS441" i="2"/>
  <c r="AB441" i="2"/>
  <c r="Y441" i="2"/>
  <c r="Z441" i="2" s="1"/>
  <c r="AC441" i="2" s="1"/>
  <c r="AS440" i="2"/>
  <c r="AB440" i="2"/>
  <c r="Y440" i="2"/>
  <c r="Z440" i="2" s="1"/>
  <c r="AB439" i="2"/>
  <c r="Y439" i="2"/>
  <c r="Z439" i="2" s="1"/>
  <c r="AC439" i="2" s="1"/>
  <c r="AS438" i="2"/>
  <c r="AB438" i="2"/>
  <c r="Y438" i="2"/>
  <c r="Z438" i="2" s="1"/>
  <c r="AS437" i="2"/>
  <c r="AB437" i="2"/>
  <c r="Y437" i="2"/>
  <c r="Z437" i="2" s="1"/>
  <c r="AC437" i="2" s="1"/>
  <c r="AS436" i="2"/>
  <c r="AB436" i="2"/>
  <c r="Y436" i="2"/>
  <c r="Z436" i="2" s="1"/>
  <c r="AB435" i="2"/>
  <c r="Y435" i="2"/>
  <c r="Z435" i="2" s="1"/>
  <c r="AC435" i="2" s="1"/>
  <c r="AS434" i="2"/>
  <c r="AB434" i="2"/>
  <c r="Y434" i="2"/>
  <c r="Z434" i="2" s="1"/>
  <c r="AB433" i="2"/>
  <c r="Y433" i="2"/>
  <c r="Z433" i="2" s="1"/>
  <c r="AC433" i="2" s="1"/>
  <c r="AS432" i="2"/>
  <c r="AB432" i="2"/>
  <c r="Y432" i="2"/>
  <c r="Z432" i="2" s="1"/>
  <c r="AB431" i="2"/>
  <c r="Y431" i="2"/>
  <c r="Z431" i="2" s="1"/>
  <c r="AC431" i="2" s="1"/>
  <c r="AS430" i="2"/>
  <c r="AB430" i="2"/>
  <c r="Y430" i="2"/>
  <c r="Z430" i="2" s="1"/>
  <c r="AM429" i="2"/>
  <c r="AJ429" i="2"/>
  <c r="AK429" i="2" s="1"/>
  <c r="AM428" i="2"/>
  <c r="AJ428" i="2"/>
  <c r="AK428" i="2" s="1"/>
  <c r="AM427" i="2"/>
  <c r="AJ427" i="2"/>
  <c r="AK427" i="2" s="1"/>
  <c r="AM426" i="2"/>
  <c r="AJ426" i="2"/>
  <c r="AK426" i="2" s="1"/>
  <c r="AM425" i="2"/>
  <c r="AJ425" i="2"/>
  <c r="AK425" i="2" s="1"/>
  <c r="AM424" i="2"/>
  <c r="AJ424" i="2"/>
  <c r="AK424" i="2" s="1"/>
  <c r="AM423" i="2"/>
  <c r="AJ423" i="2"/>
  <c r="AK423" i="2" s="1"/>
  <c r="AM422" i="2"/>
  <c r="AJ422" i="2"/>
  <c r="AK422" i="2" s="1"/>
  <c r="AM421" i="2"/>
  <c r="AJ421" i="2"/>
  <c r="AK421" i="2" s="1"/>
  <c r="AM420" i="2"/>
  <c r="AJ420" i="2"/>
  <c r="AK420" i="2" s="1"/>
  <c r="AM419" i="2"/>
  <c r="AJ419" i="2"/>
  <c r="AK419" i="2" s="1"/>
  <c r="AM418" i="2"/>
  <c r="AJ418" i="2"/>
  <c r="AK418" i="2" s="1"/>
  <c r="AM417" i="2"/>
  <c r="AJ417" i="2"/>
  <c r="AK417" i="2" s="1"/>
  <c r="AM416" i="2"/>
  <c r="AJ416" i="2"/>
  <c r="AK416" i="2" s="1"/>
  <c r="AM415" i="2"/>
  <c r="AJ415" i="2"/>
  <c r="AK415" i="2" s="1"/>
  <c r="AM414" i="2"/>
  <c r="AJ414" i="2"/>
  <c r="AK414" i="2" s="1"/>
  <c r="AM413" i="2"/>
  <c r="AJ413" i="2"/>
  <c r="AK413" i="2" s="1"/>
  <c r="AM412" i="2"/>
  <c r="AJ412" i="2"/>
  <c r="AK412" i="2" s="1"/>
  <c r="AM411" i="2"/>
  <c r="AJ411" i="2"/>
  <c r="AK411" i="2" s="1"/>
  <c r="AM410" i="2"/>
  <c r="AJ410" i="2"/>
  <c r="AK410" i="2" s="1"/>
  <c r="AM409" i="2"/>
  <c r="AJ409" i="2"/>
  <c r="AK409" i="2" s="1"/>
  <c r="AM408" i="2"/>
  <c r="AJ408" i="2"/>
  <c r="AK408" i="2" s="1"/>
  <c r="AM407" i="2"/>
  <c r="AJ407" i="2"/>
  <c r="AK407" i="2" s="1"/>
  <c r="AM406" i="2"/>
  <c r="AJ406" i="2"/>
  <c r="AK406" i="2" s="1"/>
  <c r="G408" i="2"/>
  <c r="H408" i="2" s="1"/>
  <c r="K408" i="2" s="1"/>
  <c r="AM405" i="2"/>
  <c r="AJ405" i="2"/>
  <c r="AK405" i="2" s="1"/>
  <c r="AB401" i="2"/>
  <c r="Y401" i="2"/>
  <c r="Z401" i="2" s="1"/>
  <c r="AS400" i="2"/>
  <c r="AB400" i="2"/>
  <c r="Y400" i="2"/>
  <c r="Z400" i="2" s="1"/>
  <c r="AC400" i="2" s="1"/>
  <c r="AB399" i="2"/>
  <c r="Y399" i="2"/>
  <c r="Z399" i="2" s="1"/>
  <c r="AS398" i="2"/>
  <c r="AB398" i="2"/>
  <c r="Y398" i="2"/>
  <c r="Z398" i="2" s="1"/>
  <c r="AC398" i="2" s="1"/>
  <c r="AB397" i="2"/>
  <c r="Y397" i="2"/>
  <c r="Z397" i="2" s="1"/>
  <c r="AS396" i="2"/>
  <c r="AB396" i="2"/>
  <c r="Y396" i="2"/>
  <c r="Z396" i="2" s="1"/>
  <c r="AC396" i="2" s="1"/>
  <c r="AS395" i="2"/>
  <c r="AB395" i="2"/>
  <c r="Y395" i="2"/>
  <c r="Z395" i="2" s="1"/>
  <c r="AS394" i="2"/>
  <c r="AB394" i="2"/>
  <c r="Y394" i="2"/>
  <c r="Z394" i="2" s="1"/>
  <c r="AC394" i="2" s="1"/>
  <c r="AB393" i="2"/>
  <c r="Y393" i="2"/>
  <c r="Z393" i="2" s="1"/>
  <c r="AS392" i="2"/>
  <c r="AB392" i="2"/>
  <c r="Y392" i="2"/>
  <c r="Z392" i="2" s="1"/>
  <c r="AC392" i="2" s="1"/>
  <c r="AS391" i="2"/>
  <c r="AB391" i="2"/>
  <c r="Y391" i="2"/>
  <c r="Z391" i="2" s="1"/>
  <c r="AS390" i="2"/>
  <c r="AB390" i="2"/>
  <c r="Y390" i="2"/>
  <c r="Z390" i="2" s="1"/>
  <c r="AC390" i="2" s="1"/>
  <c r="AB389" i="2"/>
  <c r="Y389" i="2"/>
  <c r="Z389" i="2" s="1"/>
  <c r="AS388" i="2"/>
  <c r="AB388" i="2"/>
  <c r="Y388" i="2"/>
  <c r="Z388" i="2" s="1"/>
  <c r="AC388" i="2" s="1"/>
  <c r="AB387" i="2"/>
  <c r="Y387" i="2"/>
  <c r="Z387" i="2" s="1"/>
  <c r="AS386" i="2"/>
  <c r="AB386" i="2"/>
  <c r="Y386" i="2"/>
  <c r="Z386" i="2" s="1"/>
  <c r="AC386" i="2" s="1"/>
  <c r="AB385" i="2"/>
  <c r="Y385" i="2"/>
  <c r="Z385" i="2" s="1"/>
  <c r="AS384" i="2"/>
  <c r="AB384" i="2"/>
  <c r="Y384" i="2"/>
  <c r="Z384" i="2" s="1"/>
  <c r="AC384" i="2" s="1"/>
  <c r="AB383" i="2"/>
  <c r="Y383" i="2"/>
  <c r="Z383" i="2" s="1"/>
  <c r="AS382" i="2"/>
  <c r="AB382" i="2"/>
  <c r="Y382" i="2"/>
  <c r="Z382" i="2" s="1"/>
  <c r="AC382" i="2" s="1"/>
  <c r="AB381" i="2"/>
  <c r="Y381" i="2"/>
  <c r="Z381" i="2" s="1"/>
  <c r="AS380" i="2"/>
  <c r="AB380" i="2"/>
  <c r="Y380" i="2"/>
  <c r="Z380" i="2" s="1"/>
  <c r="AC380" i="2" s="1"/>
  <c r="AB376" i="2"/>
  <c r="Y376" i="2"/>
  <c r="Z376" i="2" s="1"/>
  <c r="AS375" i="2"/>
  <c r="AB375" i="2"/>
  <c r="Y375" i="2"/>
  <c r="Z375" i="2" s="1"/>
  <c r="AC375" i="2" s="1"/>
  <c r="AB374" i="2"/>
  <c r="Y374" i="2"/>
  <c r="Z374" i="2" s="1"/>
  <c r="AS373" i="2"/>
  <c r="AB373" i="2"/>
  <c r="Y373" i="2"/>
  <c r="Z373" i="2" s="1"/>
  <c r="AC373" i="2" s="1"/>
  <c r="AB372" i="2"/>
  <c r="Y372" i="2"/>
  <c r="Z372" i="2" s="1"/>
  <c r="AS371" i="2"/>
  <c r="AB371" i="2"/>
  <c r="Y371" i="2"/>
  <c r="Z371" i="2" s="1"/>
  <c r="AC371" i="2" s="1"/>
  <c r="AB370" i="2"/>
  <c r="Y370" i="2"/>
  <c r="Z370" i="2" s="1"/>
  <c r="AS369" i="2"/>
  <c r="AB369" i="2"/>
  <c r="Y369" i="2"/>
  <c r="Z369" i="2" s="1"/>
  <c r="AC369" i="2" s="1"/>
  <c r="AB368" i="2"/>
  <c r="Y368" i="2"/>
  <c r="Z368" i="2" s="1"/>
  <c r="AS367" i="2"/>
  <c r="AB367" i="2"/>
  <c r="Y367" i="2"/>
  <c r="Z367" i="2" s="1"/>
  <c r="AC367" i="2" s="1"/>
  <c r="AB366" i="2"/>
  <c r="Y366" i="2"/>
  <c r="Z366" i="2" s="1"/>
  <c r="AS365" i="2"/>
  <c r="AB365" i="2"/>
  <c r="Y365" i="2"/>
  <c r="Z365" i="2" s="1"/>
  <c r="AC365" i="2" s="1"/>
  <c r="AB364" i="2"/>
  <c r="Y364" i="2"/>
  <c r="Z364" i="2" s="1"/>
  <c r="AS363" i="2"/>
  <c r="AB363" i="2"/>
  <c r="Y363" i="2"/>
  <c r="Z363" i="2" s="1"/>
  <c r="AC363" i="2" s="1"/>
  <c r="AB362" i="2"/>
  <c r="Y362" i="2"/>
  <c r="Z362" i="2" s="1"/>
  <c r="AS361" i="2"/>
  <c r="AB361" i="2"/>
  <c r="Y361" i="2"/>
  <c r="Z361" i="2" s="1"/>
  <c r="AC361" i="2" s="1"/>
  <c r="AB360" i="2"/>
  <c r="Y360" i="2"/>
  <c r="Z360" i="2" s="1"/>
  <c r="AS359" i="2"/>
  <c r="AB359" i="2"/>
  <c r="Y359" i="2"/>
  <c r="Z359" i="2" s="1"/>
  <c r="AC359" i="2" s="1"/>
  <c r="AB358" i="2"/>
  <c r="Y358" i="2"/>
  <c r="Z358" i="2" s="1"/>
  <c r="AS357" i="2"/>
  <c r="AB357" i="2"/>
  <c r="Y357" i="2"/>
  <c r="Z357" i="2" s="1"/>
  <c r="AC357" i="2" s="1"/>
  <c r="AB356" i="2"/>
  <c r="Y356" i="2"/>
  <c r="Z356" i="2" s="1"/>
  <c r="AS355" i="2"/>
  <c r="AB355" i="2"/>
  <c r="Y355" i="2"/>
  <c r="Z355" i="2" s="1"/>
  <c r="AC355" i="2" s="1"/>
  <c r="AB351" i="2"/>
  <c r="Y351" i="2"/>
  <c r="Z351" i="2" s="1"/>
  <c r="AS350" i="2"/>
  <c r="AB350" i="2"/>
  <c r="Y350" i="2"/>
  <c r="Z350" i="2" s="1"/>
  <c r="AC350" i="2" s="1"/>
  <c r="AS349" i="2"/>
  <c r="AB349" i="2"/>
  <c r="Y349" i="2"/>
  <c r="Z349" i="2" s="1"/>
  <c r="AS348" i="2"/>
  <c r="AB348" i="2"/>
  <c r="Y348" i="2"/>
  <c r="Z348" i="2" s="1"/>
  <c r="AC348" i="2" s="1"/>
  <c r="AS347" i="2"/>
  <c r="AB347" i="2"/>
  <c r="Y347" i="2"/>
  <c r="Z347" i="2" s="1"/>
  <c r="AS346" i="2"/>
  <c r="AB346" i="2"/>
  <c r="Y346" i="2"/>
  <c r="Z346" i="2" s="1"/>
  <c r="AC346" i="2" s="1"/>
  <c r="AS345" i="2"/>
  <c r="AB345" i="2"/>
  <c r="Y345" i="2"/>
  <c r="Z345" i="2" s="1"/>
  <c r="AS344" i="2"/>
  <c r="AB344" i="2"/>
  <c r="Y344" i="2"/>
  <c r="Z344" i="2" s="1"/>
  <c r="AC344" i="2" s="1"/>
  <c r="AS343" i="2"/>
  <c r="AB343" i="2"/>
  <c r="Y343" i="2"/>
  <c r="Z343" i="2" s="1"/>
  <c r="AS342" i="2"/>
  <c r="AB342" i="2"/>
  <c r="Y342" i="2"/>
  <c r="Z342" i="2" s="1"/>
  <c r="AC342" i="2" s="1"/>
  <c r="AS341" i="2"/>
  <c r="AB341" i="2"/>
  <c r="Y341" i="2"/>
  <c r="Z341" i="2" s="1"/>
  <c r="AS340" i="2"/>
  <c r="AB340" i="2"/>
  <c r="Y340" i="2"/>
  <c r="Z340" i="2" s="1"/>
  <c r="AC340" i="2" s="1"/>
  <c r="AS339" i="2"/>
  <c r="AB339" i="2"/>
  <c r="Y339" i="2"/>
  <c r="Z339" i="2" s="1"/>
  <c r="AS338" i="2"/>
  <c r="AB338" i="2"/>
  <c r="Y338" i="2"/>
  <c r="Z338" i="2" s="1"/>
  <c r="AC338" i="2" s="1"/>
  <c r="AS337" i="2"/>
  <c r="AB337" i="2"/>
  <c r="Y337" i="2"/>
  <c r="Z337" i="2" s="1"/>
  <c r="AS336" i="2"/>
  <c r="AB336" i="2"/>
  <c r="Y336" i="2"/>
  <c r="Z336" i="2" s="1"/>
  <c r="AC336" i="2" s="1"/>
  <c r="AS335" i="2"/>
  <c r="AB335" i="2"/>
  <c r="Y335" i="2"/>
  <c r="Z335" i="2" s="1"/>
  <c r="AS334" i="2"/>
  <c r="AB334" i="2"/>
  <c r="Y334" i="2"/>
  <c r="Z334" i="2" s="1"/>
  <c r="AC334" i="2" s="1"/>
  <c r="AS333" i="2"/>
  <c r="AB333" i="2"/>
  <c r="Y333" i="2"/>
  <c r="Z333" i="2" s="1"/>
  <c r="AS332" i="2"/>
  <c r="AB332" i="2"/>
  <c r="Y332" i="2"/>
  <c r="Z332" i="2" s="1"/>
  <c r="AC332" i="2" s="1"/>
  <c r="AS331" i="2"/>
  <c r="AB331" i="2"/>
  <c r="Y331" i="2"/>
  <c r="Z331" i="2" s="1"/>
  <c r="AS330" i="2"/>
  <c r="AB330" i="2"/>
  <c r="Y330" i="2"/>
  <c r="Z330" i="2" s="1"/>
  <c r="AC330" i="2" s="1"/>
  <c r="AB329" i="2"/>
  <c r="Y329" i="2"/>
  <c r="Z329" i="2" s="1"/>
  <c r="AB328" i="2"/>
  <c r="Y328" i="2"/>
  <c r="Z328" i="2" s="1"/>
  <c r="AC328" i="2" s="1"/>
  <c r="AB327" i="2"/>
  <c r="Y327" i="2"/>
  <c r="Z327" i="2" s="1"/>
  <c r="AS326" i="2"/>
  <c r="AB326" i="2"/>
  <c r="Y326" i="2"/>
  <c r="Z326" i="2" s="1"/>
  <c r="AC326" i="2" s="1"/>
  <c r="AS325" i="2"/>
  <c r="AB325" i="2"/>
  <c r="Y325" i="2"/>
  <c r="Z325" i="2" s="1"/>
  <c r="AS324" i="2"/>
  <c r="AB324" i="2"/>
  <c r="Y324" i="2"/>
  <c r="Z324" i="2" s="1"/>
  <c r="AC324" i="2" s="1"/>
  <c r="AB323" i="2"/>
  <c r="Y323" i="2"/>
  <c r="Z323" i="2" s="1"/>
  <c r="AS322" i="2"/>
  <c r="AB322" i="2"/>
  <c r="Y322" i="2"/>
  <c r="Z322" i="2" s="1"/>
  <c r="AC322" i="2" s="1"/>
  <c r="AS321" i="2"/>
  <c r="AB321" i="2"/>
  <c r="Y321" i="2"/>
  <c r="Z321" i="2" s="1"/>
  <c r="AB320" i="2"/>
  <c r="Y320" i="2"/>
  <c r="Z320" i="2" s="1"/>
  <c r="AC320" i="2" s="1"/>
  <c r="AS319" i="2"/>
  <c r="AB319" i="2"/>
  <c r="Y319" i="2"/>
  <c r="Z319" i="2" s="1"/>
  <c r="AS318" i="2"/>
  <c r="AB318" i="2"/>
  <c r="Y318" i="2"/>
  <c r="Z318" i="2" s="1"/>
  <c r="AC318" i="2" s="1"/>
  <c r="AS317" i="2"/>
  <c r="AB317" i="2"/>
  <c r="Y317" i="2"/>
  <c r="Z317" i="2" s="1"/>
  <c r="AB316" i="2"/>
  <c r="Y316" i="2"/>
  <c r="Z316" i="2" s="1"/>
  <c r="AC316" i="2" s="1"/>
  <c r="AS315" i="2"/>
  <c r="AB315" i="2"/>
  <c r="Y315" i="2"/>
  <c r="Z315" i="2" s="1"/>
  <c r="AS314" i="2"/>
  <c r="AB314" i="2"/>
  <c r="Y314" i="2"/>
  <c r="Z314" i="2" s="1"/>
  <c r="AC314" i="2" s="1"/>
  <c r="AS313" i="2"/>
  <c r="AB313" i="2"/>
  <c r="Y313" i="2"/>
  <c r="Z313" i="2" s="1"/>
  <c r="AB312" i="2"/>
  <c r="Y312" i="2"/>
  <c r="Z312" i="2" s="1"/>
  <c r="AC312" i="2" s="1"/>
  <c r="AB311" i="2"/>
  <c r="Y311" i="2"/>
  <c r="Z311" i="2" s="1"/>
  <c r="AS310" i="2"/>
  <c r="AB310" i="2"/>
  <c r="Y310" i="2"/>
  <c r="Z310" i="2" s="1"/>
  <c r="AC310" i="2" s="1"/>
  <c r="AS309" i="2"/>
  <c r="AB309" i="2"/>
  <c r="Y309" i="2"/>
  <c r="Z309" i="2" s="1"/>
  <c r="AS308" i="2"/>
  <c r="AB308" i="2"/>
  <c r="Y308" i="2"/>
  <c r="Z308" i="2" s="1"/>
  <c r="AC308" i="2" s="1"/>
  <c r="AB307" i="2"/>
  <c r="Y307" i="2"/>
  <c r="Z307" i="2" s="1"/>
  <c r="AS306" i="2"/>
  <c r="AB306" i="2"/>
  <c r="Y306" i="2"/>
  <c r="Z306" i="2" s="1"/>
  <c r="AC306" i="2" s="1"/>
  <c r="AS305" i="2"/>
  <c r="AB305" i="2"/>
  <c r="Y305" i="2"/>
  <c r="Z305" i="2" s="1"/>
  <c r="AM301" i="2"/>
  <c r="AJ301" i="2"/>
  <c r="AK301" i="2" s="1"/>
  <c r="AM300" i="2"/>
  <c r="AJ300" i="2"/>
  <c r="AK300" i="2" s="1"/>
  <c r="AM299" i="2"/>
  <c r="AJ299" i="2"/>
  <c r="AK299" i="2" s="1"/>
  <c r="AM298" i="2"/>
  <c r="AJ298" i="2"/>
  <c r="AK298" i="2"/>
  <c r="AN298" i="2" s="1"/>
  <c r="AR298" i="2" s="1"/>
  <c r="AM297" i="2"/>
  <c r="AJ297" i="2"/>
  <c r="AK297" i="2" s="1"/>
  <c r="AN297" i="2" s="1"/>
  <c r="AR297" i="2" s="1"/>
  <c r="AM296" i="2"/>
  <c r="AJ296" i="2"/>
  <c r="AK296" i="2" s="1"/>
  <c r="AN296" i="2" s="1"/>
  <c r="AR296" i="2" s="1"/>
  <c r="AM295" i="2"/>
  <c r="AJ295" i="2"/>
  <c r="AK295" i="2" s="1"/>
  <c r="AM294" i="2"/>
  <c r="AJ294" i="2"/>
  <c r="AK294" i="2" s="1"/>
  <c r="AN294" i="2" s="1"/>
  <c r="AR294" i="2" s="1"/>
  <c r="AM293" i="2"/>
  <c r="AJ293" i="2"/>
  <c r="AK293" i="2" s="1"/>
  <c r="AM292" i="2"/>
  <c r="AJ292" i="2"/>
  <c r="AK292" i="2" s="1"/>
  <c r="AM291" i="2"/>
  <c r="AJ291" i="2"/>
  <c r="AK291" i="2" s="1"/>
  <c r="AM290" i="2"/>
  <c r="AJ290" i="2"/>
  <c r="AK290" i="2" s="1"/>
  <c r="AN290" i="2" s="1"/>
  <c r="AR290" i="2" s="1"/>
  <c r="AM289" i="2"/>
  <c r="AJ289" i="2"/>
  <c r="AK289" i="2" s="1"/>
  <c r="AM288" i="2"/>
  <c r="AJ288" i="2"/>
  <c r="AK288" i="2" s="1"/>
  <c r="AM287" i="2"/>
  <c r="AJ287" i="2"/>
  <c r="AK287" i="2" s="1"/>
  <c r="AM286" i="2"/>
  <c r="AJ286" i="2"/>
  <c r="AK286" i="2" s="1"/>
  <c r="AM285" i="2"/>
  <c r="AJ285" i="2"/>
  <c r="AK285" i="2" s="1"/>
  <c r="AM284" i="2"/>
  <c r="AJ284" i="2"/>
  <c r="AK284" i="2" s="1"/>
  <c r="AM283" i="2"/>
  <c r="AJ283" i="2"/>
  <c r="AK283" i="2" s="1"/>
  <c r="AM282" i="2"/>
  <c r="AJ282" i="2"/>
  <c r="AK282" i="2" s="1"/>
  <c r="AN282" i="2" s="1"/>
  <c r="AR282" i="2" s="1"/>
  <c r="AM281" i="2"/>
  <c r="AJ281" i="2"/>
  <c r="AK281" i="2" s="1"/>
  <c r="G283" i="2"/>
  <c r="H283" i="2" s="1"/>
  <c r="K283" i="2" s="1"/>
  <c r="AM280" i="2"/>
  <c r="AJ280" i="2"/>
  <c r="AK280" i="2" s="1"/>
  <c r="AM276" i="2"/>
  <c r="AJ276" i="2"/>
  <c r="AK276" i="2" s="1"/>
  <c r="AM275" i="2"/>
  <c r="AJ275" i="2"/>
  <c r="AK275" i="2" s="1"/>
  <c r="AN275" i="2" s="1"/>
  <c r="AR275" i="2" s="1"/>
  <c r="H454" i="2"/>
  <c r="S454" i="2" s="1"/>
  <c r="H453" i="2"/>
  <c r="H452" i="2"/>
  <c r="H451" i="2"/>
  <c r="H450" i="2"/>
  <c r="H449" i="2"/>
  <c r="H448" i="2"/>
  <c r="H446" i="2"/>
  <c r="H445" i="2"/>
  <c r="H444" i="2"/>
  <c r="H443" i="2"/>
  <c r="H442" i="2"/>
  <c r="H441" i="2"/>
  <c r="H440" i="2"/>
  <c r="H439" i="2"/>
  <c r="H438" i="2"/>
  <c r="H437" i="2"/>
  <c r="H436" i="2"/>
  <c r="H435" i="2"/>
  <c r="H434" i="2"/>
  <c r="H433" i="2"/>
  <c r="H432" i="2"/>
  <c r="H431" i="2"/>
  <c r="H430" i="2"/>
  <c r="R429" i="2"/>
  <c r="V429" i="2" s="1"/>
  <c r="R428" i="2"/>
  <c r="V428" i="2" s="1"/>
  <c r="R427" i="2"/>
  <c r="V427" i="2" s="1"/>
  <c r="R426" i="2"/>
  <c r="V426" i="2" s="1"/>
  <c r="R425" i="2"/>
  <c r="V425" i="2" s="1"/>
  <c r="R424" i="2"/>
  <c r="V424" i="2" s="1"/>
  <c r="R423" i="2"/>
  <c r="V423" i="2" s="1"/>
  <c r="R422" i="2"/>
  <c r="V422" i="2" s="1"/>
  <c r="R421" i="2"/>
  <c r="V421" i="2" s="1"/>
  <c r="R420" i="2"/>
  <c r="V420" i="2" s="1"/>
  <c r="R419" i="2"/>
  <c r="V419" i="2" s="1"/>
  <c r="R418" i="2"/>
  <c r="V418" i="2" s="1"/>
  <c r="R417" i="2"/>
  <c r="V417" i="2" s="1"/>
  <c r="R416" i="2"/>
  <c r="V416" i="2" s="1"/>
  <c r="R415" i="2"/>
  <c r="V415" i="2" s="1"/>
  <c r="R414" i="2"/>
  <c r="V414" i="2" s="1"/>
  <c r="R413" i="2"/>
  <c r="V413" i="2" s="1"/>
  <c r="R412" i="2"/>
  <c r="V412" i="2" s="1"/>
  <c r="R411" i="2"/>
  <c r="V411" i="2" s="1"/>
  <c r="R410" i="2"/>
  <c r="V410" i="2" s="1"/>
  <c r="R409" i="2"/>
  <c r="V409" i="2" s="1"/>
  <c r="R408" i="2"/>
  <c r="R407" i="2"/>
  <c r="R406" i="2"/>
  <c r="R405" i="2"/>
  <c r="H401" i="2"/>
  <c r="H400" i="2"/>
  <c r="H399" i="2"/>
  <c r="H398" i="2"/>
  <c r="H397" i="2"/>
  <c r="H396" i="2"/>
  <c r="H395" i="2"/>
  <c r="H394" i="2"/>
  <c r="H393" i="2"/>
  <c r="H392" i="2"/>
  <c r="H391" i="2"/>
  <c r="H390" i="2"/>
  <c r="H389" i="2"/>
  <c r="H388" i="2"/>
  <c r="H387" i="2"/>
  <c r="H386" i="2"/>
  <c r="H385" i="2"/>
  <c r="H384" i="2"/>
  <c r="H383" i="2"/>
  <c r="H382" i="2"/>
  <c r="H381" i="2"/>
  <c r="H380" i="2"/>
  <c r="H376" i="2"/>
  <c r="H375" i="2"/>
  <c r="H374" i="2"/>
  <c r="H373" i="2"/>
  <c r="H372" i="2"/>
  <c r="H371" i="2"/>
  <c r="H370" i="2"/>
  <c r="H369" i="2"/>
  <c r="H368" i="2"/>
  <c r="H367" i="2"/>
  <c r="H366" i="2"/>
  <c r="H365" i="2"/>
  <c r="H364" i="2"/>
  <c r="H363" i="2"/>
  <c r="H362" i="2"/>
  <c r="H361" i="2"/>
  <c r="H360" i="2"/>
  <c r="H359" i="2"/>
  <c r="H358" i="2"/>
  <c r="H357" i="2"/>
  <c r="H356" i="2"/>
  <c r="H355"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R301" i="2"/>
  <c r="V301" i="2" s="1"/>
  <c r="R300" i="2"/>
  <c r="V300" i="2" s="1"/>
  <c r="R299" i="2"/>
  <c r="V299" i="2" s="1"/>
  <c r="R298" i="2"/>
  <c r="V298" i="2" s="1"/>
  <c r="R297" i="2"/>
  <c r="V297" i="2" s="1"/>
  <c r="R296" i="2"/>
  <c r="V296" i="2" s="1"/>
  <c r="R295" i="2"/>
  <c r="V295" i="2" s="1"/>
  <c r="R294" i="2"/>
  <c r="V294" i="2" s="1"/>
  <c r="R293" i="2"/>
  <c r="V293" i="2" s="1"/>
  <c r="R292" i="2"/>
  <c r="V292" i="2" s="1"/>
  <c r="R291" i="2"/>
  <c r="V291" i="2" s="1"/>
  <c r="R290" i="2"/>
  <c r="V290" i="2" s="1"/>
  <c r="R289" i="2"/>
  <c r="V289" i="2" s="1"/>
  <c r="R288" i="2"/>
  <c r="V288" i="2" s="1"/>
  <c r="R287" i="2"/>
  <c r="V287" i="2" s="1"/>
  <c r="R286" i="2"/>
  <c r="V286" i="2" s="1"/>
  <c r="R285" i="2"/>
  <c r="V285" i="2" s="1"/>
  <c r="R284" i="2"/>
  <c r="V284" i="2" s="1"/>
  <c r="R283" i="2"/>
  <c r="R282" i="2"/>
  <c r="R281" i="2"/>
  <c r="R280" i="2"/>
  <c r="R276" i="2"/>
  <c r="V276" i="2" s="1"/>
  <c r="R275" i="2"/>
  <c r="V275" i="2" s="1"/>
  <c r="R274" i="2"/>
  <c r="V274" i="2" s="1"/>
  <c r="R273" i="2"/>
  <c r="V273" i="2" s="1"/>
  <c r="R272" i="2"/>
  <c r="R271" i="2"/>
  <c r="V271" i="2" s="1"/>
  <c r="R270" i="2"/>
  <c r="V270" i="2" s="1"/>
  <c r="R269" i="2"/>
  <c r="V269" i="2" s="1"/>
  <c r="R268" i="2"/>
  <c r="R267" i="2"/>
  <c r="V267" i="2" s="1"/>
  <c r="R266" i="2"/>
  <c r="V266" i="2" s="1"/>
  <c r="R265" i="2"/>
  <c r="V265" i="2" s="1"/>
  <c r="R264" i="2"/>
  <c r="R263" i="2"/>
  <c r="V263" i="2" s="1"/>
  <c r="R262" i="2"/>
  <c r="V262" i="2" s="1"/>
  <c r="R261" i="2"/>
  <c r="V261" i="2" s="1"/>
  <c r="R260" i="2"/>
  <c r="R259" i="2"/>
  <c r="V259" i="2" s="1"/>
  <c r="R258" i="2"/>
  <c r="V258" i="2" s="1"/>
  <c r="R257" i="2"/>
  <c r="R256" i="2"/>
  <c r="AD256" i="2" s="1"/>
  <c r="R255" i="2"/>
  <c r="R251" i="2"/>
  <c r="R250" i="2"/>
  <c r="V250" i="2" s="1"/>
  <c r="R249" i="2"/>
  <c r="R248" i="2"/>
  <c r="V248" i="2" s="1"/>
  <c r="R247" i="2"/>
  <c r="R246" i="2"/>
  <c r="V246" i="2" s="1"/>
  <c r="R245" i="2"/>
  <c r="R244" i="2"/>
  <c r="V244" i="2" s="1"/>
  <c r="R243" i="2"/>
  <c r="R242" i="2"/>
  <c r="V242" i="2" s="1"/>
  <c r="R241" i="2"/>
  <c r="R240" i="2"/>
  <c r="V240" i="2" s="1"/>
  <c r="R239" i="2"/>
  <c r="R238" i="2"/>
  <c r="V238" i="2" s="1"/>
  <c r="R237" i="2"/>
  <c r="R236" i="2"/>
  <c r="V236" i="2" s="1"/>
  <c r="R235" i="2"/>
  <c r="R234" i="2"/>
  <c r="V234" i="2" s="1"/>
  <c r="R233" i="2"/>
  <c r="V233" i="2" s="1"/>
  <c r="R232" i="2"/>
  <c r="R231" i="2"/>
  <c r="AD231" i="2" s="1"/>
  <c r="R230" i="2"/>
  <c r="R229" i="2"/>
  <c r="R228" i="2"/>
  <c r="V228" i="2" s="1"/>
  <c r="R227" i="2"/>
  <c r="R226" i="2"/>
  <c r="V226" i="2" s="1"/>
  <c r="R225" i="2"/>
  <c r="R224" i="2"/>
  <c r="V224" i="2" s="1"/>
  <c r="R223" i="2"/>
  <c r="R222" i="2"/>
  <c r="V222" i="2" s="1"/>
  <c r="R221" i="2"/>
  <c r="R220" i="2"/>
  <c r="V220" i="2" s="1"/>
  <c r="R219" i="2"/>
  <c r="R218" i="2"/>
  <c r="V218" i="2" s="1"/>
  <c r="R217" i="2"/>
  <c r="R216" i="2"/>
  <c r="V216" i="2" s="1"/>
  <c r="R215" i="2"/>
  <c r="R214" i="2"/>
  <c r="V214" i="2" s="1"/>
  <c r="R213" i="2"/>
  <c r="R212" i="2"/>
  <c r="V212" i="2" s="1"/>
  <c r="R211" i="2"/>
  <c r="R210" i="2"/>
  <c r="V210" i="2" s="1"/>
  <c r="R209" i="2"/>
  <c r="R208" i="2"/>
  <c r="V208" i="2" s="1"/>
  <c r="R207" i="2"/>
  <c r="R206" i="2"/>
  <c r="R205" i="2"/>
  <c r="H201" i="2"/>
  <c r="K201" i="2" s="1"/>
  <c r="H200" i="2"/>
  <c r="K200" i="2" s="1"/>
  <c r="H199" i="2"/>
  <c r="K199" i="2" s="1"/>
  <c r="H198" i="2"/>
  <c r="K198" i="2" s="1"/>
  <c r="H197" i="2"/>
  <c r="K197" i="2" s="1"/>
  <c r="H196" i="2"/>
  <c r="K196" i="2" s="1"/>
  <c r="H195" i="2"/>
  <c r="K195" i="2" s="1"/>
  <c r="H194" i="2"/>
  <c r="K194" i="2" s="1"/>
  <c r="H193" i="2"/>
  <c r="K193" i="2" s="1"/>
  <c r="H192" i="2"/>
  <c r="K192" i="2" s="1"/>
  <c r="H191" i="2"/>
  <c r="K191" i="2" s="1"/>
  <c r="H190" i="2"/>
  <c r="K190" i="2" s="1"/>
  <c r="H189" i="2"/>
  <c r="K189" i="2" s="1"/>
  <c r="H188" i="2"/>
  <c r="K188" i="2" s="1"/>
  <c r="H187" i="2"/>
  <c r="K187" i="2" s="1"/>
  <c r="H186" i="2"/>
  <c r="K186" i="2" s="1"/>
  <c r="H185" i="2"/>
  <c r="K185" i="2" s="1"/>
  <c r="H184" i="2"/>
  <c r="K184" i="2" s="1"/>
  <c r="H183" i="2"/>
  <c r="K183" i="2" s="1"/>
  <c r="H182" i="2"/>
  <c r="K182" i="2" s="1"/>
  <c r="H181" i="2"/>
  <c r="K181" i="2" s="1"/>
  <c r="H180" i="2"/>
  <c r="K180" i="2" s="1"/>
  <c r="K176" i="2"/>
  <c r="H175" i="2"/>
  <c r="K175" i="2" s="1"/>
  <c r="H174" i="2"/>
  <c r="K174" i="2" s="1"/>
  <c r="H173" i="2"/>
  <c r="K173" i="2" s="1"/>
  <c r="H172" i="2"/>
  <c r="K172" i="2" s="1"/>
  <c r="H171" i="2"/>
  <c r="K171" i="2" s="1"/>
  <c r="H170" i="2"/>
  <c r="K170" i="2" s="1"/>
  <c r="H169" i="2"/>
  <c r="K169" i="2" s="1"/>
  <c r="H168" i="2"/>
  <c r="K168" i="2" s="1"/>
  <c r="H167" i="2"/>
  <c r="K167" i="2" s="1"/>
  <c r="H166" i="2"/>
  <c r="K166" i="2" s="1"/>
  <c r="H165" i="2"/>
  <c r="K165" i="2" s="1"/>
  <c r="H164" i="2"/>
  <c r="K164" i="2" s="1"/>
  <c r="H163" i="2"/>
  <c r="K163" i="2" s="1"/>
  <c r="H162" i="2"/>
  <c r="K162" i="2" s="1"/>
  <c r="H161" i="2"/>
  <c r="K161" i="2" s="1"/>
  <c r="H160" i="2"/>
  <c r="K160" i="2" s="1"/>
  <c r="H159" i="2"/>
  <c r="K159" i="2" s="1"/>
  <c r="H158" i="2"/>
  <c r="K158" i="2" s="1"/>
  <c r="H157" i="2"/>
  <c r="K157" i="2" s="1"/>
  <c r="H156" i="2"/>
  <c r="K156" i="2" s="1"/>
  <c r="H155" i="2"/>
  <c r="K155" i="2" s="1"/>
  <c r="H151" i="2"/>
  <c r="K151" i="2" s="1"/>
  <c r="H150" i="2"/>
  <c r="K150" i="2" s="1"/>
  <c r="H149" i="2"/>
  <c r="K149" i="2" s="1"/>
  <c r="H148" i="2"/>
  <c r="K148" i="2" s="1"/>
  <c r="H147" i="2"/>
  <c r="K147" i="2" s="1"/>
  <c r="H146" i="2"/>
  <c r="K146" i="2" s="1"/>
  <c r="H145" i="2"/>
  <c r="K145" i="2" s="1"/>
  <c r="H144" i="2"/>
  <c r="K144" i="2" s="1"/>
  <c r="H143" i="2"/>
  <c r="K143" i="2" s="1"/>
  <c r="H142" i="2"/>
  <c r="K142" i="2" s="1"/>
  <c r="H141" i="2"/>
  <c r="K141" i="2" s="1"/>
  <c r="H140" i="2"/>
  <c r="K140" i="2" s="1"/>
  <c r="H139" i="2"/>
  <c r="K139" i="2" s="1"/>
  <c r="H138" i="2"/>
  <c r="K138" i="2" s="1"/>
  <c r="H137" i="2"/>
  <c r="K137" i="2" s="1"/>
  <c r="H136" i="2"/>
  <c r="K136" i="2" s="1"/>
  <c r="H135" i="2"/>
  <c r="K135" i="2" s="1"/>
  <c r="H134" i="2"/>
  <c r="K134" i="2" s="1"/>
  <c r="H133" i="2"/>
  <c r="K133" i="2" s="1"/>
  <c r="H132" i="2"/>
  <c r="K132" i="2" s="1"/>
  <c r="H131" i="2"/>
  <c r="K131" i="2" s="1"/>
  <c r="H130" i="2"/>
  <c r="K130" i="2" s="1"/>
  <c r="H129" i="2"/>
  <c r="K129" i="2" s="1"/>
  <c r="H128" i="2"/>
  <c r="K128" i="2" s="1"/>
  <c r="H127" i="2"/>
  <c r="K127" i="2" s="1"/>
  <c r="H126" i="2"/>
  <c r="K126" i="2" s="1"/>
  <c r="H125" i="2"/>
  <c r="K125" i="2" s="1"/>
  <c r="H124" i="2"/>
  <c r="K124" i="2" s="1"/>
  <c r="H123" i="2"/>
  <c r="K123" i="2" s="1"/>
  <c r="H122" i="2"/>
  <c r="K122" i="2" s="1"/>
  <c r="H121" i="2"/>
  <c r="K121" i="2" s="1"/>
  <c r="H120" i="2"/>
  <c r="K120" i="2" s="1"/>
  <c r="H119" i="2"/>
  <c r="K119" i="2" s="1"/>
  <c r="H118" i="2"/>
  <c r="K118" i="2" s="1"/>
  <c r="H117" i="2"/>
  <c r="K117" i="2" s="1"/>
  <c r="H116" i="2"/>
  <c r="K116" i="2" s="1"/>
  <c r="H115" i="2"/>
  <c r="K115" i="2" s="1"/>
  <c r="H114" i="2"/>
  <c r="K114" i="2" s="1"/>
  <c r="H113" i="2"/>
  <c r="K113" i="2" s="1"/>
  <c r="H112" i="2"/>
  <c r="K112" i="2" s="1"/>
  <c r="H111" i="2"/>
  <c r="K111" i="2" s="1"/>
  <c r="H110" i="2"/>
  <c r="K110" i="2" s="1"/>
  <c r="H109" i="2"/>
  <c r="K109" i="2" s="1"/>
  <c r="H108" i="2"/>
  <c r="K108" i="2" s="1"/>
  <c r="H107" i="2"/>
  <c r="K107" i="2" s="1"/>
  <c r="H106" i="2"/>
  <c r="K106" i="2" s="1"/>
  <c r="H105" i="2"/>
  <c r="K105" i="2" s="1"/>
  <c r="R101" i="2"/>
  <c r="V101" i="2" s="1"/>
  <c r="R100" i="2"/>
  <c r="V100" i="2" s="1"/>
  <c r="R99" i="2"/>
  <c r="V99" i="2" s="1"/>
  <c r="R98" i="2"/>
  <c r="V98" i="2" s="1"/>
  <c r="R97" i="2"/>
  <c r="V97" i="2" s="1"/>
  <c r="R96" i="2"/>
  <c r="V96" i="2" s="1"/>
  <c r="R95" i="2"/>
  <c r="V95" i="2" s="1"/>
  <c r="R94" i="2"/>
  <c r="V94" i="2" s="1"/>
  <c r="R93" i="2"/>
  <c r="V93" i="2" s="1"/>
  <c r="R92" i="2"/>
  <c r="V92" i="2" s="1"/>
  <c r="R91" i="2"/>
  <c r="V91" i="2" s="1"/>
  <c r="R90" i="2"/>
  <c r="V90" i="2" s="1"/>
  <c r="R89" i="2"/>
  <c r="V89" i="2" s="1"/>
  <c r="R88" i="2"/>
  <c r="V88" i="2" s="1"/>
  <c r="R87" i="2"/>
  <c r="V87" i="2" s="1"/>
  <c r="R86" i="2"/>
  <c r="V86" i="2" s="1"/>
  <c r="R85" i="2"/>
  <c r="V85" i="2" s="1"/>
  <c r="R84" i="2"/>
  <c r="V84" i="2" s="1"/>
  <c r="R83" i="2"/>
  <c r="V83" i="2" s="1"/>
  <c r="R82" i="2"/>
  <c r="R81" i="2"/>
  <c r="R80" i="2"/>
  <c r="R76" i="2"/>
  <c r="V76" i="2" s="1"/>
  <c r="R75" i="2"/>
  <c r="V75" i="2" s="1"/>
  <c r="R74" i="2"/>
  <c r="V74" i="2" s="1"/>
  <c r="R73" i="2"/>
  <c r="V73" i="2" s="1"/>
  <c r="R72" i="2"/>
  <c r="V72" i="2" s="1"/>
  <c r="R71" i="2"/>
  <c r="V71" i="2" s="1"/>
  <c r="R70" i="2"/>
  <c r="V70" i="2" s="1"/>
  <c r="R69" i="2"/>
  <c r="V69" i="2" s="1"/>
  <c r="R68" i="2"/>
  <c r="V68" i="2" s="1"/>
  <c r="R67" i="2"/>
  <c r="V67" i="2" s="1"/>
  <c r="R66" i="2"/>
  <c r="V66" i="2" s="1"/>
  <c r="R65" i="2"/>
  <c r="V65" i="2" s="1"/>
  <c r="R64" i="2"/>
  <c r="V64" i="2" s="1"/>
  <c r="R63" i="2"/>
  <c r="V63" i="2" s="1"/>
  <c r="R62" i="2"/>
  <c r="V62" i="2" s="1"/>
  <c r="R61" i="2"/>
  <c r="V61" i="2" s="1"/>
  <c r="R60" i="2"/>
  <c r="V60" i="2" s="1"/>
  <c r="R59" i="2"/>
  <c r="V59" i="2" s="1"/>
  <c r="R58" i="2"/>
  <c r="V58" i="2" s="1"/>
  <c r="R57" i="2"/>
  <c r="R56" i="2"/>
  <c r="R55" i="2"/>
  <c r="R51" i="2"/>
  <c r="V51" i="2" s="1"/>
  <c r="R50" i="2"/>
  <c r="V50" i="2" s="1"/>
  <c r="R49" i="2"/>
  <c r="V49" i="2" s="1"/>
  <c r="R48" i="2"/>
  <c r="V48" i="2" s="1"/>
  <c r="R47" i="2"/>
  <c r="V47" i="2" s="1"/>
  <c r="R46" i="2"/>
  <c r="V46" i="2" s="1"/>
  <c r="R45" i="2"/>
  <c r="V45" i="2" s="1"/>
  <c r="R44" i="2"/>
  <c r="V44" i="2" s="1"/>
  <c r="R43" i="2"/>
  <c r="V43" i="2" s="1"/>
  <c r="R42" i="2"/>
  <c r="V42" i="2" s="1"/>
  <c r="R41" i="2"/>
  <c r="V41" i="2" s="1"/>
  <c r="R40" i="2"/>
  <c r="V40" i="2" s="1"/>
  <c r="R39" i="2"/>
  <c r="V39" i="2" s="1"/>
  <c r="R38" i="2"/>
  <c r="V38" i="2" s="1"/>
  <c r="R37" i="2"/>
  <c r="V37" i="2" s="1"/>
  <c r="R36" i="2"/>
  <c r="V36" i="2" s="1"/>
  <c r="R35" i="2"/>
  <c r="V35" i="2" s="1"/>
  <c r="R34" i="2"/>
  <c r="V34" i="2" s="1"/>
  <c r="R33" i="2"/>
  <c r="V33" i="2" s="1"/>
  <c r="R32" i="2"/>
  <c r="R31" i="2"/>
  <c r="R30" i="2"/>
  <c r="R29" i="2"/>
  <c r="V29" i="2" s="1"/>
  <c r="R28" i="2"/>
  <c r="V28" i="2" s="1"/>
  <c r="R27" i="2"/>
  <c r="V27" i="2" s="1"/>
  <c r="R26" i="2"/>
  <c r="V26" i="2" s="1"/>
  <c r="R25" i="2"/>
  <c r="V25" i="2" s="1"/>
  <c r="R24" i="2"/>
  <c r="V24" i="2" s="1"/>
  <c r="R23" i="2"/>
  <c r="V23" i="2" s="1"/>
  <c r="R22" i="2"/>
  <c r="V22" i="2" s="1"/>
  <c r="R21" i="2"/>
  <c r="V21" i="2" s="1"/>
  <c r="R20" i="2"/>
  <c r="V20" i="2" s="1"/>
  <c r="R19" i="2"/>
  <c r="V19" i="2" s="1"/>
  <c r="R18" i="2"/>
  <c r="V18" i="2" s="1"/>
  <c r="R17" i="2"/>
  <c r="V17" i="2" s="1"/>
  <c r="R16" i="2"/>
  <c r="V16" i="2" s="1"/>
  <c r="R15" i="2"/>
  <c r="V15" i="2" s="1"/>
  <c r="R14" i="2"/>
  <c r="V14" i="2" s="1"/>
  <c r="R13" i="2"/>
  <c r="V13" i="2" s="1"/>
  <c r="R12" i="2"/>
  <c r="V12" i="2" s="1"/>
  <c r="R11" i="2"/>
  <c r="V11" i="2" s="1"/>
  <c r="R10" i="2"/>
  <c r="V10" i="2" s="1"/>
  <c r="R9" i="2"/>
  <c r="V9" i="2" s="1"/>
  <c r="R8" i="2"/>
  <c r="V8" i="2" s="1"/>
  <c r="R7" i="2"/>
  <c r="R6" i="2"/>
  <c r="AD273" i="2"/>
  <c r="AD271" i="2"/>
  <c r="AD269" i="2"/>
  <c r="AD267" i="2"/>
  <c r="AD265" i="2"/>
  <c r="AD263" i="2"/>
  <c r="AD261" i="2"/>
  <c r="AD259" i="2"/>
  <c r="AD257" i="2"/>
  <c r="AD255" i="2"/>
  <c r="AD248" i="2"/>
  <c r="AD244" i="2"/>
  <c r="AD240" i="2"/>
  <c r="AD236" i="2"/>
  <c r="AD232" i="2"/>
  <c r="AD228" i="2"/>
  <c r="AD224" i="2"/>
  <c r="AD220" i="2"/>
  <c r="AD216" i="2"/>
  <c r="AD212" i="2"/>
  <c r="AD208" i="2"/>
  <c r="AD206" i="2"/>
  <c r="AD205" i="2"/>
  <c r="S201" i="2"/>
  <c r="S200" i="2"/>
  <c r="S199" i="2"/>
  <c r="S198" i="2"/>
  <c r="S197" i="2"/>
  <c r="S196" i="2"/>
  <c r="S195" i="2"/>
  <c r="S194" i="2"/>
  <c r="S193" i="2"/>
  <c r="S192" i="2"/>
  <c r="S191" i="2"/>
  <c r="S190" i="2"/>
  <c r="S189" i="2"/>
  <c r="S188" i="2"/>
  <c r="S187" i="2"/>
  <c r="S186" i="2"/>
  <c r="S185" i="2"/>
  <c r="S184" i="2"/>
  <c r="S183" i="2"/>
  <c r="S182" i="2"/>
  <c r="S181" i="2"/>
  <c r="S180" i="2"/>
  <c r="S176" i="2"/>
  <c r="S175" i="2"/>
  <c r="S174" i="2"/>
  <c r="S173" i="2"/>
  <c r="S172" i="2"/>
  <c r="S171" i="2"/>
  <c r="S170" i="2"/>
  <c r="S169" i="2"/>
  <c r="S168" i="2"/>
  <c r="S167" i="2"/>
  <c r="S166" i="2"/>
  <c r="S165" i="2"/>
  <c r="S164" i="2"/>
  <c r="S162" i="2"/>
  <c r="S161" i="2"/>
  <c r="S160" i="2"/>
  <c r="S158" i="2"/>
  <c r="S157" i="2"/>
  <c r="S156" i="2"/>
  <c r="AD101" i="2"/>
  <c r="AD100" i="2"/>
  <c r="AD99" i="2"/>
  <c r="AD98" i="2"/>
  <c r="AD97" i="2"/>
  <c r="AD95" i="2"/>
  <c r="AD94" i="2"/>
  <c r="AD93" i="2"/>
  <c r="AD91" i="2"/>
  <c r="AD90" i="2"/>
  <c r="AD89" i="2"/>
  <c r="AD87" i="2"/>
  <c r="AD86" i="2"/>
  <c r="AD85" i="2"/>
  <c r="AD83" i="2"/>
  <c r="AD81" i="2"/>
  <c r="AD76" i="2"/>
  <c r="AD75" i="2"/>
  <c r="AD74" i="2"/>
  <c r="AD72" i="2"/>
  <c r="AD71" i="2"/>
  <c r="AD70" i="2"/>
  <c r="AD68" i="2"/>
  <c r="AD67" i="2"/>
  <c r="AD66" i="2"/>
  <c r="AD64" i="2"/>
  <c r="AD63" i="2"/>
  <c r="AD62" i="2"/>
  <c r="AD60" i="2"/>
  <c r="AD59" i="2"/>
  <c r="AD58" i="2"/>
  <c r="AD56" i="2"/>
  <c r="AD55" i="2"/>
  <c r="AD51" i="2"/>
  <c r="AD49" i="2"/>
  <c r="AD48" i="2"/>
  <c r="AD47" i="2"/>
  <c r="AD45" i="2"/>
  <c r="AD44" i="2"/>
  <c r="AD43" i="2"/>
  <c r="AD41" i="2"/>
  <c r="AD40" i="2"/>
  <c r="AD39" i="2"/>
  <c r="AD37" i="2"/>
  <c r="AD36" i="2"/>
  <c r="AD35" i="2"/>
  <c r="AD33" i="2"/>
  <c r="AD32" i="2"/>
  <c r="AD31" i="2"/>
  <c r="AD29" i="2"/>
  <c r="AD28" i="2"/>
  <c r="AD27" i="2"/>
  <c r="AD25" i="2"/>
  <c r="AD24" i="2"/>
  <c r="AD23" i="2"/>
  <c r="AD21" i="2"/>
  <c r="AD20" i="2"/>
  <c r="AD19" i="2"/>
  <c r="AD17" i="2"/>
  <c r="AD16" i="2"/>
  <c r="AD15" i="2"/>
  <c r="AD13" i="2"/>
  <c r="AD12" i="2"/>
  <c r="AD11" i="2"/>
  <c r="AD9" i="2"/>
  <c r="AD8" i="2"/>
  <c r="AD7" i="2"/>
  <c r="AM274" i="2"/>
  <c r="AJ274" i="2"/>
  <c r="AK274" i="2" s="1"/>
  <c r="AM273" i="2"/>
  <c r="AJ273" i="2"/>
  <c r="AK273" i="2" s="1"/>
  <c r="AM272" i="2"/>
  <c r="AJ272" i="2"/>
  <c r="AK272" i="2" s="1"/>
  <c r="AM271" i="2"/>
  <c r="AJ271" i="2"/>
  <c r="AK271" i="2" s="1"/>
  <c r="AM270" i="2"/>
  <c r="AJ270" i="2"/>
  <c r="AK270" i="2" s="1"/>
  <c r="AM269" i="2"/>
  <c r="AJ269" i="2"/>
  <c r="AK269" i="2" s="1"/>
  <c r="AM268" i="2"/>
  <c r="AJ268" i="2"/>
  <c r="AK268" i="2" s="1"/>
  <c r="AM267" i="2"/>
  <c r="AJ267" i="2"/>
  <c r="AK267" i="2" s="1"/>
  <c r="AM266" i="2"/>
  <c r="AJ266" i="2"/>
  <c r="AK266" i="2" s="1"/>
  <c r="AM265" i="2"/>
  <c r="AJ265" i="2"/>
  <c r="AK265" i="2" s="1"/>
  <c r="AM264" i="2"/>
  <c r="AJ264" i="2"/>
  <c r="AK264" i="2" s="1"/>
  <c r="AM263" i="2"/>
  <c r="AJ263" i="2"/>
  <c r="AK263" i="2" s="1"/>
  <c r="AM262" i="2"/>
  <c r="AJ262" i="2"/>
  <c r="AK262" i="2" s="1"/>
  <c r="AM261" i="2"/>
  <c r="AJ261" i="2"/>
  <c r="AK261" i="2" s="1"/>
  <c r="AM260" i="2"/>
  <c r="AJ260" i="2"/>
  <c r="AK260" i="2" s="1"/>
  <c r="AM259" i="2"/>
  <c r="AJ259" i="2"/>
  <c r="AK259" i="2" s="1"/>
  <c r="AM258" i="2"/>
  <c r="AJ258" i="2"/>
  <c r="AK258" i="2" s="1"/>
  <c r="AM257" i="2"/>
  <c r="AJ257" i="2"/>
  <c r="AK257" i="2" s="1"/>
  <c r="AM256" i="2"/>
  <c r="AJ256" i="2"/>
  <c r="AK256" i="2" s="1"/>
  <c r="G258" i="2"/>
  <c r="H258" i="2" s="1"/>
  <c r="K258" i="2" s="1"/>
  <c r="AM255" i="2"/>
  <c r="AJ255" i="2"/>
  <c r="AK255" i="2" s="1"/>
  <c r="AM251" i="2"/>
  <c r="AJ251" i="2"/>
  <c r="AK251" i="2" s="1"/>
  <c r="AM250" i="2"/>
  <c r="AJ250" i="2"/>
  <c r="AK250" i="2" s="1"/>
  <c r="AM249" i="2"/>
  <c r="AJ249" i="2"/>
  <c r="AK249" i="2" s="1"/>
  <c r="AM248" i="2"/>
  <c r="AJ248" i="2"/>
  <c r="AK248" i="2" s="1"/>
  <c r="AM247" i="2"/>
  <c r="AJ247" i="2"/>
  <c r="AK247" i="2" s="1"/>
  <c r="AM246" i="2"/>
  <c r="AJ246" i="2"/>
  <c r="AK246" i="2" s="1"/>
  <c r="AM245" i="2"/>
  <c r="AJ245" i="2"/>
  <c r="AK245" i="2" s="1"/>
  <c r="AN245" i="2" s="1"/>
  <c r="AR245" i="2" s="1"/>
  <c r="AM244" i="2"/>
  <c r="AJ244" i="2"/>
  <c r="AK244" i="2" s="1"/>
  <c r="AN244" i="2" s="1"/>
  <c r="AR244" i="2" s="1"/>
  <c r="AM243" i="2"/>
  <c r="AJ243" i="2"/>
  <c r="AK243" i="2" s="1"/>
  <c r="AN243" i="2" s="1"/>
  <c r="AR243" i="2" s="1"/>
  <c r="AM242" i="2"/>
  <c r="AJ242" i="2"/>
  <c r="AK242" i="2" s="1"/>
  <c r="AM241" i="2"/>
  <c r="AJ241" i="2"/>
  <c r="AK241" i="2" s="1"/>
  <c r="AN241" i="2" s="1"/>
  <c r="AR241" i="2" s="1"/>
  <c r="AM240" i="2"/>
  <c r="AJ240" i="2"/>
  <c r="AK240" i="2" s="1"/>
  <c r="AM239" i="2"/>
  <c r="AJ239" i="2"/>
  <c r="AK239" i="2" s="1"/>
  <c r="AM238" i="2"/>
  <c r="AJ238" i="2"/>
  <c r="AK238" i="2" s="1"/>
  <c r="AM237" i="2"/>
  <c r="AJ237" i="2"/>
  <c r="AK237" i="2" s="1"/>
  <c r="AN237" i="2" s="1"/>
  <c r="AR237" i="2" s="1"/>
  <c r="AM236" i="2"/>
  <c r="AJ236" i="2"/>
  <c r="AK236" i="2" s="1"/>
  <c r="AM235" i="2"/>
  <c r="AJ235" i="2"/>
  <c r="AK235" i="2" s="1"/>
  <c r="AM234" i="2"/>
  <c r="AJ234" i="2"/>
  <c r="AK234" i="2" s="1"/>
  <c r="AM233" i="2"/>
  <c r="AJ233" i="2"/>
  <c r="AK233" i="2" s="1"/>
  <c r="AM232" i="2"/>
  <c r="AJ232" i="2"/>
  <c r="AK232" i="2" s="1"/>
  <c r="AM231" i="2"/>
  <c r="AJ231" i="2"/>
  <c r="AK231" i="2" s="1"/>
  <c r="G233" i="2"/>
  <c r="H233" i="2" s="1"/>
  <c r="K233" i="2" s="1"/>
  <c r="AM230" i="2"/>
  <c r="AJ230" i="2"/>
  <c r="AK230" i="2" s="1"/>
  <c r="AM229" i="2"/>
  <c r="AJ229" i="2"/>
  <c r="AK229" i="2" s="1"/>
  <c r="AM228" i="2"/>
  <c r="AJ228" i="2"/>
  <c r="AK228" i="2" s="1"/>
  <c r="AM227" i="2"/>
  <c r="AJ227" i="2"/>
  <c r="AK227" i="2" s="1"/>
  <c r="AM226" i="2"/>
  <c r="AJ226" i="2"/>
  <c r="AK226" i="2" s="1"/>
  <c r="AM225" i="2"/>
  <c r="AJ225" i="2"/>
  <c r="AK225" i="2" s="1"/>
  <c r="AM224" i="2"/>
  <c r="AJ224" i="2"/>
  <c r="AK224" i="2" s="1"/>
  <c r="AM223" i="2"/>
  <c r="AJ223" i="2"/>
  <c r="AK223" i="2" s="1"/>
  <c r="AM222" i="2"/>
  <c r="AJ222" i="2"/>
  <c r="AK222" i="2" s="1"/>
  <c r="AM221" i="2"/>
  <c r="AJ221" i="2"/>
  <c r="AK221" i="2" s="1"/>
  <c r="AM220" i="2"/>
  <c r="AJ220" i="2"/>
  <c r="AK220" i="2" s="1"/>
  <c r="AM219" i="2"/>
  <c r="AJ219" i="2"/>
  <c r="AK219" i="2" s="1"/>
  <c r="AM218" i="2"/>
  <c r="AJ218" i="2"/>
  <c r="AK218" i="2" s="1"/>
  <c r="AM217" i="2"/>
  <c r="AJ217" i="2"/>
  <c r="AK217" i="2" s="1"/>
  <c r="AM216" i="2"/>
  <c r="AJ216" i="2"/>
  <c r="AK216" i="2" s="1"/>
  <c r="AM215" i="2"/>
  <c r="AJ215" i="2"/>
  <c r="AK215" i="2" s="1"/>
  <c r="AM214" i="2"/>
  <c r="AJ214" i="2"/>
  <c r="AK214" i="2" s="1"/>
  <c r="AM213" i="2"/>
  <c r="AJ213" i="2"/>
  <c r="AK213" i="2" s="1"/>
  <c r="AM212" i="2"/>
  <c r="AJ212" i="2"/>
  <c r="AK212" i="2" s="1"/>
  <c r="AM211" i="2"/>
  <c r="AJ211" i="2"/>
  <c r="AK211" i="2" s="1"/>
  <c r="AM210" i="2"/>
  <c r="AJ210" i="2"/>
  <c r="AK210" i="2" s="1"/>
  <c r="AM209" i="2"/>
  <c r="AJ209" i="2"/>
  <c r="AK209" i="2" s="1"/>
  <c r="AM208" i="2"/>
  <c r="AJ208" i="2"/>
  <c r="AK208" i="2" s="1"/>
  <c r="AM207" i="2"/>
  <c r="AJ207" i="2"/>
  <c r="AK207" i="2" s="1"/>
  <c r="AM206" i="2"/>
  <c r="AJ206" i="2"/>
  <c r="AK206" i="2" s="1"/>
  <c r="G208" i="2"/>
  <c r="H208" i="2" s="1"/>
  <c r="K208" i="2" s="1"/>
  <c r="AM205" i="2"/>
  <c r="AJ205" i="2"/>
  <c r="AK205" i="2" s="1"/>
  <c r="AN205" i="2" s="1"/>
  <c r="AR205" i="2" s="1"/>
  <c r="AS201" i="2"/>
  <c r="AB201" i="2"/>
  <c r="Y201" i="2"/>
  <c r="Z201" i="2" s="1"/>
  <c r="AS200" i="2"/>
  <c r="AB200" i="2"/>
  <c r="Y200" i="2"/>
  <c r="Z200" i="2" s="1"/>
  <c r="AC200" i="2" s="1"/>
  <c r="AS199" i="2"/>
  <c r="AB199" i="2"/>
  <c r="Y199" i="2"/>
  <c r="Z199" i="2" s="1"/>
  <c r="AS198" i="2"/>
  <c r="AB198" i="2"/>
  <c r="Y198" i="2"/>
  <c r="Z198" i="2" s="1"/>
  <c r="AC198" i="2" s="1"/>
  <c r="AS197" i="2"/>
  <c r="AB197" i="2"/>
  <c r="Y197" i="2"/>
  <c r="Z197" i="2" s="1"/>
  <c r="AS196" i="2"/>
  <c r="AB196" i="2"/>
  <c r="Y196" i="2"/>
  <c r="Z196" i="2" s="1"/>
  <c r="AC196" i="2" s="1"/>
  <c r="AS195" i="2"/>
  <c r="AB195" i="2"/>
  <c r="Y195" i="2"/>
  <c r="Z195" i="2" s="1"/>
  <c r="AS194" i="2"/>
  <c r="AB194" i="2"/>
  <c r="Y194" i="2"/>
  <c r="Z194" i="2" s="1"/>
  <c r="AC194" i="2" s="1"/>
  <c r="AS193" i="2"/>
  <c r="AB193" i="2"/>
  <c r="Y193" i="2"/>
  <c r="Z193" i="2"/>
  <c r="AC193" i="2" s="1"/>
  <c r="AS192" i="2"/>
  <c r="AB192" i="2"/>
  <c r="Y192" i="2"/>
  <c r="Z192" i="2"/>
  <c r="AC192" i="2" s="1"/>
  <c r="AS191" i="2"/>
  <c r="AB191" i="2"/>
  <c r="Y191" i="2"/>
  <c r="Z191" i="2"/>
  <c r="AC191" i="2" s="1"/>
  <c r="AS190" i="2"/>
  <c r="AB190" i="2"/>
  <c r="Y190" i="2"/>
  <c r="Z190" i="2"/>
  <c r="AC190" i="2" s="1"/>
  <c r="AS189" i="2"/>
  <c r="AB189" i="2"/>
  <c r="Y189" i="2"/>
  <c r="Z189" i="2"/>
  <c r="AC189" i="2" s="1"/>
  <c r="AS188" i="2"/>
  <c r="AB188" i="2"/>
  <c r="Y188" i="2"/>
  <c r="Z188" i="2"/>
  <c r="AC188" i="2" s="1"/>
  <c r="AS187" i="2"/>
  <c r="AB187" i="2"/>
  <c r="Y187" i="2"/>
  <c r="Z187" i="2"/>
  <c r="AC187" i="2" s="1"/>
  <c r="AS186" i="2"/>
  <c r="AB186" i="2"/>
  <c r="Y186" i="2"/>
  <c r="Z186" i="2"/>
  <c r="AC186" i="2" s="1"/>
  <c r="AS185" i="2"/>
  <c r="AB185" i="2"/>
  <c r="Y185" i="2"/>
  <c r="Z185" i="2"/>
  <c r="AC185" i="2" s="1"/>
  <c r="AS184" i="2"/>
  <c r="AB184" i="2"/>
  <c r="Y184" i="2"/>
  <c r="Z184" i="2"/>
  <c r="AC184" i="2" s="1"/>
  <c r="AS183" i="2"/>
  <c r="AB183" i="2"/>
  <c r="Y183" i="2"/>
  <c r="Z183" i="2"/>
  <c r="AC183" i="2" s="1"/>
  <c r="AS182" i="2"/>
  <c r="AB182" i="2"/>
  <c r="Y182" i="2"/>
  <c r="Z182" i="2"/>
  <c r="AC182" i="2" s="1"/>
  <c r="AS181" i="2"/>
  <c r="AB181" i="2"/>
  <c r="Y181" i="2"/>
  <c r="Z181" i="2"/>
  <c r="AC181" i="2" s="1"/>
  <c r="AS180" i="2"/>
  <c r="AB180" i="2"/>
  <c r="Y180" i="2"/>
  <c r="Z180" i="2"/>
  <c r="AC180" i="2" s="1"/>
  <c r="AS176" i="2"/>
  <c r="AB176" i="2"/>
  <c r="Y176" i="2"/>
  <c r="Z176" i="2"/>
  <c r="AC176" i="2" s="1"/>
  <c r="AS175" i="2"/>
  <c r="AB175" i="2"/>
  <c r="Y175" i="2"/>
  <c r="Z175" i="2"/>
  <c r="AC175" i="2" s="1"/>
  <c r="AS174" i="2"/>
  <c r="AB174" i="2"/>
  <c r="Y174" i="2"/>
  <c r="Z174" i="2"/>
  <c r="AC174" i="2" s="1"/>
  <c r="AS173" i="2"/>
  <c r="AB173" i="2"/>
  <c r="Y173" i="2"/>
  <c r="Z173" i="2"/>
  <c r="AC173" i="2" s="1"/>
  <c r="AS172" i="2"/>
  <c r="AB172" i="2"/>
  <c r="Y172" i="2"/>
  <c r="Z172" i="2"/>
  <c r="AC172" i="2" s="1"/>
  <c r="AS171" i="2"/>
  <c r="AB171" i="2"/>
  <c r="Y171" i="2"/>
  <c r="Z171" i="2"/>
  <c r="AC171" i="2" s="1"/>
  <c r="AS170" i="2"/>
  <c r="AB170" i="2"/>
  <c r="Y170" i="2"/>
  <c r="Z170" i="2"/>
  <c r="AC170" i="2" s="1"/>
  <c r="AS169" i="2"/>
  <c r="AB169" i="2"/>
  <c r="Y169" i="2"/>
  <c r="Z169" i="2"/>
  <c r="AC169" i="2" s="1"/>
  <c r="AS168" i="2"/>
  <c r="AB168" i="2"/>
  <c r="Y168" i="2"/>
  <c r="Z168" i="2"/>
  <c r="AC168" i="2" s="1"/>
  <c r="AS167" i="2"/>
  <c r="AB167" i="2"/>
  <c r="Y167" i="2"/>
  <c r="Z167" i="2"/>
  <c r="AC167" i="2" s="1"/>
  <c r="AS166" i="2"/>
  <c r="AB166" i="2"/>
  <c r="Y166" i="2"/>
  <c r="Z166" i="2"/>
  <c r="AC166" i="2" s="1"/>
  <c r="AS165" i="2"/>
  <c r="AB165" i="2"/>
  <c r="Y165" i="2"/>
  <c r="Z165" i="2"/>
  <c r="AC165" i="2" s="1"/>
  <c r="AS164" i="2"/>
  <c r="AB164" i="2"/>
  <c r="Y164" i="2"/>
  <c r="Z164" i="2"/>
  <c r="AC164" i="2" s="1"/>
  <c r="AS163" i="2"/>
  <c r="AB163" i="2"/>
  <c r="Y163" i="2"/>
  <c r="Z163" i="2"/>
  <c r="AC163" i="2" s="1"/>
  <c r="AS162" i="2"/>
  <c r="AB162" i="2"/>
  <c r="Y162" i="2"/>
  <c r="Z162" i="2"/>
  <c r="AC162" i="2" s="1"/>
  <c r="AS161" i="2"/>
  <c r="AB161" i="2"/>
  <c r="Y161" i="2"/>
  <c r="Z161" i="2"/>
  <c r="AC161" i="2" s="1"/>
  <c r="AS160" i="2"/>
  <c r="AB160" i="2"/>
  <c r="Y160" i="2"/>
  <c r="Z160" i="2"/>
  <c r="AC160" i="2" s="1"/>
  <c r="AS159" i="2"/>
  <c r="AB159" i="2"/>
  <c r="Y159" i="2"/>
  <c r="Z159" i="2"/>
  <c r="AC159" i="2" s="1"/>
  <c r="AS158" i="2"/>
  <c r="AB158" i="2"/>
  <c r="Y158" i="2"/>
  <c r="Z158" i="2"/>
  <c r="AC158" i="2" s="1"/>
  <c r="AS157" i="2"/>
  <c r="AB157" i="2"/>
  <c r="Y157" i="2"/>
  <c r="Z157" i="2"/>
  <c r="AC157" i="2" s="1"/>
  <c r="AS156" i="2"/>
  <c r="AB156" i="2"/>
  <c r="Y156" i="2"/>
  <c r="Z156" i="2"/>
  <c r="AC156" i="2" s="1"/>
  <c r="AS155" i="2"/>
  <c r="AB155" i="2"/>
  <c r="Y155" i="2"/>
  <c r="Z155" i="2"/>
  <c r="AC155" i="2" s="1"/>
  <c r="AS151" i="2"/>
  <c r="AB151" i="2"/>
  <c r="Y151" i="2"/>
  <c r="Z151" i="2"/>
  <c r="AC151" i="2" s="1"/>
  <c r="AS150" i="2"/>
  <c r="AB150" i="2"/>
  <c r="Y150" i="2"/>
  <c r="Z150" i="2"/>
  <c r="AC150" i="2" s="1"/>
  <c r="AS149" i="2"/>
  <c r="AB149" i="2"/>
  <c r="Y149" i="2"/>
  <c r="Z149" i="2"/>
  <c r="AC149" i="2" s="1"/>
  <c r="AS148" i="2"/>
  <c r="AB148" i="2"/>
  <c r="Y148" i="2"/>
  <c r="Z148" i="2"/>
  <c r="AC148" i="2" s="1"/>
  <c r="AS147" i="2"/>
  <c r="AB147" i="2"/>
  <c r="Y147" i="2"/>
  <c r="Z147" i="2"/>
  <c r="AC147" i="2" s="1"/>
  <c r="AS146" i="2"/>
  <c r="AB146" i="2"/>
  <c r="Y146" i="2"/>
  <c r="Z146" i="2"/>
  <c r="AC146" i="2" s="1"/>
  <c r="AS145" i="2"/>
  <c r="AB145" i="2"/>
  <c r="Y145" i="2"/>
  <c r="Z145" i="2"/>
  <c r="AC145" i="2" s="1"/>
  <c r="AS144" i="2"/>
  <c r="AB144" i="2"/>
  <c r="Y144" i="2"/>
  <c r="Z144" i="2"/>
  <c r="AC144" i="2" s="1"/>
  <c r="AS143" i="2"/>
  <c r="AB143" i="2"/>
  <c r="Y143" i="2"/>
  <c r="Z143" i="2"/>
  <c r="AC143" i="2" s="1"/>
  <c r="AS142" i="2"/>
  <c r="AB142" i="2"/>
  <c r="Y142" i="2"/>
  <c r="Z142" i="2"/>
  <c r="AC142" i="2" s="1"/>
  <c r="AS141" i="2"/>
  <c r="AB141" i="2"/>
  <c r="Y141" i="2"/>
  <c r="Z141" i="2"/>
  <c r="AC141" i="2" s="1"/>
  <c r="AS140" i="2"/>
  <c r="AB140" i="2"/>
  <c r="Y140" i="2"/>
  <c r="Z140" i="2"/>
  <c r="AC140" i="2" s="1"/>
  <c r="AS139" i="2"/>
  <c r="AB139" i="2"/>
  <c r="Y139" i="2"/>
  <c r="Z139" i="2"/>
  <c r="AC139" i="2" s="1"/>
  <c r="AS138" i="2"/>
  <c r="AB138" i="2"/>
  <c r="Y138" i="2"/>
  <c r="Z138" i="2"/>
  <c r="AC138" i="2" s="1"/>
  <c r="AS137" i="2"/>
  <c r="AB137" i="2"/>
  <c r="Y137" i="2"/>
  <c r="Z137" i="2"/>
  <c r="AC137" i="2" s="1"/>
  <c r="AS136" i="2"/>
  <c r="AB136" i="2"/>
  <c r="Y136" i="2"/>
  <c r="Z136" i="2"/>
  <c r="AC136" i="2" s="1"/>
  <c r="AS135" i="2"/>
  <c r="AB135" i="2"/>
  <c r="Y135" i="2"/>
  <c r="Z135" i="2"/>
  <c r="AC135" i="2" s="1"/>
  <c r="AS134" i="2"/>
  <c r="AB134" i="2"/>
  <c r="Y134" i="2"/>
  <c r="Z134" i="2"/>
  <c r="AC134" i="2" s="1"/>
  <c r="AS133" i="2"/>
  <c r="AB133" i="2"/>
  <c r="Y133" i="2"/>
  <c r="Z133" i="2"/>
  <c r="AC133" i="2" s="1"/>
  <c r="AS132" i="2"/>
  <c r="AB132" i="2"/>
  <c r="Y132" i="2"/>
  <c r="Z132" i="2"/>
  <c r="AC132" i="2" s="1"/>
  <c r="AS131" i="2"/>
  <c r="AB131" i="2"/>
  <c r="Y131" i="2"/>
  <c r="Z131" i="2"/>
  <c r="AC131" i="2" s="1"/>
  <c r="AS130" i="2"/>
  <c r="AB130" i="2"/>
  <c r="Y130" i="2"/>
  <c r="Z130" i="2"/>
  <c r="AC130" i="2" s="1"/>
  <c r="AS129" i="2"/>
  <c r="AB129" i="2"/>
  <c r="Y129" i="2"/>
  <c r="Z129" i="2"/>
  <c r="AC129" i="2" s="1"/>
  <c r="AS128" i="2"/>
  <c r="AB128" i="2"/>
  <c r="Y128" i="2"/>
  <c r="Z128" i="2"/>
  <c r="AC128" i="2" s="1"/>
  <c r="AB127" i="2"/>
  <c r="Y127" i="2"/>
  <c r="Z127" i="2"/>
  <c r="AC127" i="2" s="1"/>
  <c r="AS126" i="2"/>
  <c r="AB126" i="2"/>
  <c r="Y126" i="2"/>
  <c r="Z126" i="2"/>
  <c r="AC126" i="2" s="1"/>
  <c r="AS125" i="2"/>
  <c r="AB125" i="2"/>
  <c r="Y125" i="2"/>
  <c r="Z125" i="2"/>
  <c r="AC125" i="2" s="1"/>
  <c r="AS124" i="2"/>
  <c r="AB124" i="2"/>
  <c r="Y124" i="2"/>
  <c r="Z124" i="2"/>
  <c r="AC124" i="2" s="1"/>
  <c r="AS123" i="2"/>
  <c r="AB123" i="2"/>
  <c r="Y123" i="2"/>
  <c r="Z123" i="2"/>
  <c r="AC123" i="2" s="1"/>
  <c r="AS122" i="2"/>
  <c r="AB122" i="2"/>
  <c r="Y122" i="2"/>
  <c r="Z122" i="2"/>
  <c r="AC122" i="2" s="1"/>
  <c r="AS121" i="2"/>
  <c r="AB121" i="2"/>
  <c r="Y121" i="2"/>
  <c r="Z121" i="2"/>
  <c r="AC121" i="2" s="1"/>
  <c r="AS120" i="2"/>
  <c r="AB120" i="2"/>
  <c r="Y120" i="2"/>
  <c r="Z120" i="2"/>
  <c r="AC120" i="2" s="1"/>
  <c r="AB119" i="2"/>
  <c r="Y119" i="2"/>
  <c r="Z119" i="2"/>
  <c r="AC119" i="2" s="1"/>
  <c r="AS118" i="2"/>
  <c r="AB118" i="2"/>
  <c r="Y118" i="2"/>
  <c r="Z118" i="2"/>
  <c r="AC118" i="2" s="1"/>
  <c r="AS117" i="2"/>
  <c r="AB117" i="2"/>
  <c r="Y117" i="2"/>
  <c r="Z117" i="2"/>
  <c r="AC117" i="2" s="1"/>
  <c r="AS116" i="2"/>
  <c r="AB116" i="2"/>
  <c r="Y116" i="2"/>
  <c r="Z116" i="2"/>
  <c r="AC116" i="2" s="1"/>
  <c r="AS115" i="2"/>
  <c r="AB115" i="2"/>
  <c r="Y115" i="2"/>
  <c r="Z115" i="2"/>
  <c r="AC115" i="2" s="1"/>
  <c r="AS114" i="2"/>
  <c r="AB114" i="2"/>
  <c r="Y114" i="2"/>
  <c r="Z114" i="2"/>
  <c r="AC114" i="2" s="1"/>
  <c r="AS113" i="2"/>
  <c r="AB113" i="2"/>
  <c r="Y113" i="2"/>
  <c r="Z113" i="2"/>
  <c r="AC113" i="2" s="1"/>
  <c r="AS112" i="2"/>
  <c r="AB112" i="2"/>
  <c r="Y112" i="2"/>
  <c r="Z112" i="2"/>
  <c r="AC112" i="2" s="1"/>
  <c r="AB111" i="2"/>
  <c r="Y111" i="2"/>
  <c r="Z111" i="2"/>
  <c r="AC111" i="2" s="1"/>
  <c r="AS110" i="2"/>
  <c r="AB110" i="2"/>
  <c r="Y110" i="2"/>
  <c r="Z110" i="2"/>
  <c r="AC110" i="2" s="1"/>
  <c r="AS109" i="2"/>
  <c r="AB109" i="2"/>
  <c r="Y109" i="2"/>
  <c r="Z109" i="2"/>
  <c r="AC109" i="2" s="1"/>
  <c r="AS108" i="2"/>
  <c r="AB108" i="2"/>
  <c r="Y108" i="2"/>
  <c r="Z108" i="2"/>
  <c r="AC108" i="2" s="1"/>
  <c r="AS107" i="2"/>
  <c r="AB107" i="2"/>
  <c r="Y107" i="2"/>
  <c r="Z107" i="2"/>
  <c r="AC107" i="2" s="1"/>
  <c r="AS106" i="2"/>
  <c r="AB106" i="2"/>
  <c r="Y106" i="2"/>
  <c r="Z106" i="2"/>
  <c r="AC106" i="2" s="1"/>
  <c r="AB105" i="2"/>
  <c r="Y105" i="2"/>
  <c r="Z105" i="2"/>
  <c r="AC105" i="2" s="1"/>
  <c r="AM101" i="2"/>
  <c r="AJ101" i="2"/>
  <c r="AK101" i="2" s="1"/>
  <c r="AN101" i="2" s="1"/>
  <c r="AR101" i="2" s="1"/>
  <c r="AM100" i="2"/>
  <c r="AJ100" i="2"/>
  <c r="AK100" i="2" s="1"/>
  <c r="AN100" i="2" s="1"/>
  <c r="AR100" i="2" s="1"/>
  <c r="AM99" i="2"/>
  <c r="AJ99" i="2"/>
  <c r="AK99" i="2" s="1"/>
  <c r="AM98" i="2"/>
  <c r="AJ98" i="2"/>
  <c r="AK98" i="2" s="1"/>
  <c r="AN98" i="2" s="1"/>
  <c r="AR98" i="2" s="1"/>
  <c r="AM97" i="2"/>
  <c r="AJ97" i="2"/>
  <c r="AK97" i="2" s="1"/>
  <c r="AM96" i="2"/>
  <c r="AJ96" i="2"/>
  <c r="AK96" i="2" s="1"/>
  <c r="AM95" i="2"/>
  <c r="AJ95" i="2"/>
  <c r="AK95" i="2" s="1"/>
  <c r="AM94" i="2"/>
  <c r="AJ94" i="2"/>
  <c r="AK94" i="2" s="1"/>
  <c r="AN94" i="2" s="1"/>
  <c r="AR94" i="2" s="1"/>
  <c r="AM93" i="2"/>
  <c r="AJ93" i="2"/>
  <c r="AK93" i="2" s="1"/>
  <c r="AM92" i="2"/>
  <c r="AJ92" i="2"/>
  <c r="AK92" i="2" s="1"/>
  <c r="AM91" i="2"/>
  <c r="AJ91" i="2"/>
  <c r="AK91" i="2" s="1"/>
  <c r="AM90" i="2"/>
  <c r="AJ90" i="2"/>
  <c r="AK90" i="2" s="1"/>
  <c r="AM89" i="2"/>
  <c r="AJ89" i="2"/>
  <c r="AK89" i="2" s="1"/>
  <c r="AM88" i="2"/>
  <c r="AJ88" i="2"/>
  <c r="AK88" i="2" s="1"/>
  <c r="AM87" i="2"/>
  <c r="AJ87" i="2"/>
  <c r="AK87" i="2" s="1"/>
  <c r="AM86" i="2"/>
  <c r="AJ86" i="2"/>
  <c r="AK86" i="2" s="1"/>
  <c r="AN86" i="2" s="1"/>
  <c r="AR86" i="2" s="1"/>
  <c r="AM85" i="2"/>
  <c r="AJ85" i="2"/>
  <c r="AK85" i="2" s="1"/>
  <c r="AM84" i="2"/>
  <c r="AJ84" i="2"/>
  <c r="AK84" i="2" s="1"/>
  <c r="AM83" i="2"/>
  <c r="AJ83" i="2"/>
  <c r="AK83" i="2" s="1"/>
  <c r="AM82" i="2"/>
  <c r="AJ82" i="2"/>
  <c r="AK82" i="2" s="1"/>
  <c r="AM81" i="2"/>
  <c r="AJ81" i="2"/>
  <c r="AK81" i="2" s="1"/>
  <c r="G83" i="2"/>
  <c r="H83" i="2" s="1"/>
  <c r="K83" i="2" s="1"/>
  <c r="AM80" i="2"/>
  <c r="AJ80" i="2"/>
  <c r="AK80" i="2" s="1"/>
  <c r="AM76" i="2"/>
  <c r="AJ76" i="2"/>
  <c r="AK76" i="2" s="1"/>
  <c r="AM75" i="2"/>
  <c r="AJ75" i="2"/>
  <c r="AK75" i="2" s="1"/>
  <c r="AM74" i="2"/>
  <c r="AJ74" i="2"/>
  <c r="AK74" i="2" s="1"/>
  <c r="AM73" i="2"/>
  <c r="AJ73" i="2"/>
  <c r="AK73" i="2" s="1"/>
  <c r="AM72" i="2"/>
  <c r="AJ72" i="2"/>
  <c r="AK72" i="2" s="1"/>
  <c r="AM71" i="2"/>
  <c r="AJ71" i="2"/>
  <c r="AK71" i="2" s="1"/>
  <c r="AN71" i="2" s="1"/>
  <c r="AR71" i="2" s="1"/>
  <c r="AM70" i="2"/>
  <c r="AJ70" i="2"/>
  <c r="AK70" i="2" s="1"/>
  <c r="AM69" i="2"/>
  <c r="AJ69" i="2"/>
  <c r="AK69" i="2" s="1"/>
  <c r="AM68" i="2"/>
  <c r="AJ68" i="2"/>
  <c r="AK68" i="2" s="1"/>
  <c r="AM67" i="2"/>
  <c r="AJ67" i="2"/>
  <c r="AK67" i="2" s="1"/>
  <c r="AM66" i="2"/>
  <c r="AJ66" i="2"/>
  <c r="AK66" i="2" s="1"/>
  <c r="AM65" i="2"/>
  <c r="AJ65" i="2"/>
  <c r="AK65" i="2" s="1"/>
  <c r="AM64" i="2"/>
  <c r="AJ64" i="2"/>
  <c r="AK64" i="2" s="1"/>
  <c r="AM63" i="2"/>
  <c r="AJ63" i="2"/>
  <c r="AK63" i="2" s="1"/>
  <c r="AM62" i="2"/>
  <c r="AJ62" i="2"/>
  <c r="AK62" i="2" s="1"/>
  <c r="AM61" i="2"/>
  <c r="AJ61" i="2"/>
  <c r="AK61" i="2" s="1"/>
  <c r="AM60" i="2"/>
  <c r="AJ60" i="2"/>
  <c r="AK60" i="2" s="1"/>
  <c r="AM59" i="2"/>
  <c r="AJ59" i="2"/>
  <c r="AK59" i="2" s="1"/>
  <c r="AM58" i="2"/>
  <c r="AJ58" i="2"/>
  <c r="AK58" i="2" s="1"/>
  <c r="AM57" i="2"/>
  <c r="AJ57" i="2"/>
  <c r="AK57" i="2" s="1"/>
  <c r="AM56" i="2"/>
  <c r="AJ56" i="2"/>
  <c r="AK56" i="2" s="1"/>
  <c r="G58" i="2"/>
  <c r="H58" i="2" s="1"/>
  <c r="K58" i="2" s="1"/>
  <c r="AM55" i="2"/>
  <c r="AJ55" i="2"/>
  <c r="AK55" i="2" s="1"/>
  <c r="AN55" i="2" s="1"/>
  <c r="AR55" i="2" s="1"/>
  <c r="AM51" i="2"/>
  <c r="AJ51" i="2"/>
  <c r="AK51" i="2" s="1"/>
  <c r="AM50" i="2"/>
  <c r="AJ50" i="2"/>
  <c r="AK50" i="2" s="1"/>
  <c r="AM49" i="2"/>
  <c r="AJ49" i="2"/>
  <c r="AK49" i="2" s="1"/>
  <c r="AM48" i="2"/>
  <c r="AJ48" i="2"/>
  <c r="AK48" i="2" s="1"/>
  <c r="AN48" i="2" s="1"/>
  <c r="AR48" i="2" s="1"/>
  <c r="AM47" i="2"/>
  <c r="AJ47" i="2"/>
  <c r="AK47" i="2" s="1"/>
  <c r="AM46" i="2"/>
  <c r="AJ46" i="2"/>
  <c r="AK46" i="2" s="1"/>
  <c r="AM45" i="2"/>
  <c r="AJ45" i="2"/>
  <c r="AK45" i="2" s="1"/>
  <c r="AM44" i="2"/>
  <c r="AJ44" i="2"/>
  <c r="AK44" i="2" s="1"/>
  <c r="AM43" i="2"/>
  <c r="AJ43" i="2"/>
  <c r="AK43" i="2" s="1"/>
  <c r="AM42" i="2"/>
  <c r="AJ42" i="2"/>
  <c r="AK42" i="2" s="1"/>
  <c r="AM41" i="2"/>
  <c r="AJ41" i="2"/>
  <c r="AK41" i="2" s="1"/>
  <c r="AM40" i="2"/>
  <c r="AJ40" i="2"/>
  <c r="AK40" i="2" s="1"/>
  <c r="AM39" i="2"/>
  <c r="AJ39" i="2"/>
  <c r="AK39" i="2" s="1"/>
  <c r="AM38" i="2"/>
  <c r="AJ38" i="2"/>
  <c r="AK38" i="2" s="1"/>
  <c r="AN38" i="2" s="1"/>
  <c r="AR38" i="2" s="1"/>
  <c r="AM37" i="2"/>
  <c r="AJ37" i="2"/>
  <c r="AK37" i="2" s="1"/>
  <c r="AM36" i="2"/>
  <c r="AJ36" i="2"/>
  <c r="AK36" i="2" s="1"/>
  <c r="AM35" i="2"/>
  <c r="AJ35" i="2"/>
  <c r="AK35" i="2" s="1"/>
  <c r="AM34" i="2"/>
  <c r="AJ34" i="2"/>
  <c r="AK34" i="2" s="1"/>
  <c r="AM33" i="2"/>
  <c r="AJ33" i="2"/>
  <c r="AK33" i="2" s="1"/>
  <c r="AM32" i="2"/>
  <c r="AJ32" i="2"/>
  <c r="AK32" i="2" s="1"/>
  <c r="AM31" i="2"/>
  <c r="AJ31" i="2"/>
  <c r="AK31" i="2" s="1"/>
  <c r="G33" i="2"/>
  <c r="H33" i="2" s="1"/>
  <c r="K33" i="2" s="1"/>
  <c r="AM30" i="2"/>
  <c r="AJ30" i="2"/>
  <c r="AK30" i="2" s="1"/>
  <c r="AM29" i="2"/>
  <c r="AJ29" i="2"/>
  <c r="AK29" i="2" s="1"/>
  <c r="AM28" i="2"/>
  <c r="AJ28" i="2"/>
  <c r="AK28" i="2" s="1"/>
  <c r="AM27" i="2"/>
  <c r="AJ27" i="2"/>
  <c r="AK27" i="2" s="1"/>
  <c r="AM26" i="2"/>
  <c r="AJ26" i="2"/>
  <c r="AK26" i="2" s="1"/>
  <c r="AN26" i="2" s="1"/>
  <c r="AR26" i="2" s="1"/>
  <c r="AM25" i="2"/>
  <c r="AJ25" i="2"/>
  <c r="AK25" i="2" s="1"/>
  <c r="AM24" i="2"/>
  <c r="AJ24" i="2"/>
  <c r="AK24" i="2" s="1"/>
  <c r="AM23" i="2"/>
  <c r="AJ23" i="2"/>
  <c r="AK23" i="2" s="1"/>
  <c r="AM22" i="2"/>
  <c r="AJ22" i="2"/>
  <c r="AK22" i="2" s="1"/>
  <c r="AM21" i="2"/>
  <c r="AJ21" i="2"/>
  <c r="AK21" i="2" s="1"/>
  <c r="AM20" i="2"/>
  <c r="AJ20" i="2"/>
  <c r="AK20" i="2" s="1"/>
  <c r="AM19" i="2"/>
  <c r="AJ19" i="2"/>
  <c r="AK19" i="2" s="1"/>
  <c r="AM18" i="2"/>
  <c r="AJ18" i="2"/>
  <c r="AK18" i="2" s="1"/>
  <c r="AM17" i="2"/>
  <c r="AJ17" i="2"/>
  <c r="AK17" i="2" s="1"/>
  <c r="AM16" i="2"/>
  <c r="AJ16" i="2"/>
  <c r="AK16" i="2" s="1"/>
  <c r="AM15" i="2"/>
  <c r="AJ15" i="2"/>
  <c r="AK15" i="2" s="1"/>
  <c r="AM14" i="2"/>
  <c r="AJ14" i="2"/>
  <c r="AK14" i="2" s="1"/>
  <c r="AM13" i="2"/>
  <c r="AJ13" i="2"/>
  <c r="AK13" i="2" s="1"/>
  <c r="AM12" i="2"/>
  <c r="AJ12" i="2"/>
  <c r="AK12" i="2" s="1"/>
  <c r="AM11" i="2"/>
  <c r="AJ11" i="2"/>
  <c r="AK11" i="2" s="1"/>
  <c r="AM10" i="2"/>
  <c r="AJ10" i="2"/>
  <c r="AK10" i="2"/>
  <c r="AN10" i="2" s="1"/>
  <c r="AR10" i="2" s="1"/>
  <c r="AM9" i="2"/>
  <c r="AJ9" i="2"/>
  <c r="AK9" i="2" s="1"/>
  <c r="AN9" i="2" s="1"/>
  <c r="AR9" i="2" s="1"/>
  <c r="AM8" i="2"/>
  <c r="AJ8" i="2"/>
  <c r="AK8" i="2" s="1"/>
  <c r="AN8" i="2" s="1"/>
  <c r="AR8" i="2" s="1"/>
  <c r="AM7" i="2"/>
  <c r="AJ7" i="2"/>
  <c r="AK7" i="2" s="1"/>
  <c r="AM6" i="2"/>
  <c r="AJ6" i="2"/>
  <c r="AK6" i="2" s="1"/>
  <c r="AN6" i="2" s="1"/>
  <c r="AR6" i="2" s="1"/>
  <c r="G8" i="2"/>
  <c r="H8" i="2" s="1"/>
  <c r="K8" i="2" s="1"/>
  <c r="AM5" i="2"/>
  <c r="AK5" i="2"/>
  <c r="AQ208" i="5"/>
  <c r="AQ83" i="5"/>
  <c r="AQ58" i="5"/>
  <c r="AQ33" i="5"/>
  <c r="AQ8" i="5"/>
  <c r="AA105" i="5"/>
  <c r="AE106" i="5"/>
  <c r="AB106" i="5"/>
  <c r="AA107" i="5"/>
  <c r="AE108" i="5"/>
  <c r="AB108" i="5"/>
  <c r="AE109" i="5"/>
  <c r="AB109" i="5"/>
  <c r="AA110" i="5"/>
  <c r="AW111" i="5"/>
  <c r="AE111" i="5"/>
  <c r="AB111" i="5"/>
  <c r="AE112" i="5"/>
  <c r="AB112" i="5"/>
  <c r="AE113" i="5"/>
  <c r="AB113" i="5"/>
  <c r="AA114" i="5"/>
  <c r="AW115" i="5"/>
  <c r="AE115" i="5"/>
  <c r="AB115" i="5"/>
  <c r="AE116" i="5"/>
  <c r="AB116" i="5"/>
  <c r="AE117" i="5"/>
  <c r="AB117" i="5"/>
  <c r="AA118" i="5"/>
  <c r="AW119" i="5"/>
  <c r="AE119" i="5"/>
  <c r="AB119" i="5"/>
  <c r="AE120" i="5"/>
  <c r="AB120" i="5"/>
  <c r="AE121" i="5"/>
  <c r="AB121" i="5"/>
  <c r="AA122" i="5"/>
  <c r="AW123" i="5"/>
  <c r="AE123" i="5"/>
  <c r="AB123" i="5"/>
  <c r="AE124" i="5"/>
  <c r="AB124" i="5"/>
  <c r="AE125" i="5"/>
  <c r="AB125" i="5"/>
  <c r="AA126" i="5"/>
  <c r="AW127" i="5"/>
  <c r="AE127" i="5"/>
  <c r="AB127" i="5"/>
  <c r="AE128" i="5"/>
  <c r="AB128" i="5"/>
  <c r="AE129" i="5"/>
  <c r="AB129" i="5"/>
  <c r="AA130" i="5"/>
  <c r="AE131" i="5"/>
  <c r="AB131" i="5"/>
  <c r="AE132" i="5"/>
  <c r="AB132" i="5"/>
  <c r="AA133" i="5"/>
  <c r="AW134" i="5"/>
  <c r="AE134" i="5"/>
  <c r="AB134" i="5"/>
  <c r="AE135" i="5"/>
  <c r="AB135" i="5"/>
  <c r="AW136" i="5"/>
  <c r="AA136" i="5"/>
  <c r="AW137" i="5"/>
  <c r="AA137" i="5"/>
  <c r="AW138" i="5"/>
  <c r="AE138" i="5"/>
  <c r="AB138" i="5"/>
  <c r="AE139" i="5"/>
  <c r="AB139" i="5"/>
  <c r="AW140" i="5"/>
  <c r="AA140" i="5"/>
  <c r="AW141" i="5"/>
  <c r="AA141" i="5"/>
  <c r="AW142" i="5"/>
  <c r="AE142" i="5"/>
  <c r="AB142" i="5"/>
  <c r="AE143" i="5"/>
  <c r="AB143" i="5"/>
  <c r="AW144" i="5"/>
  <c r="AA144" i="5"/>
  <c r="AW145" i="5"/>
  <c r="AA145" i="5"/>
  <c r="AW146" i="5"/>
  <c r="AE146" i="5"/>
  <c r="AB146" i="5"/>
  <c r="AE147" i="5"/>
  <c r="AB147" i="5"/>
  <c r="AW148" i="5"/>
  <c r="AA148" i="5"/>
  <c r="AW149" i="5"/>
  <c r="AA149" i="5"/>
  <c r="AW150" i="5"/>
  <c r="AE150" i="5"/>
  <c r="AB150" i="5"/>
  <c r="AE151" i="5"/>
  <c r="AB151" i="5"/>
  <c r="AE155" i="5"/>
  <c r="AB155" i="5"/>
  <c r="AE156" i="5"/>
  <c r="AB156" i="5"/>
  <c r="AE157" i="5"/>
  <c r="AA157" i="5"/>
  <c r="AB157" i="5"/>
  <c r="AE158" i="5"/>
  <c r="AB158" i="5"/>
  <c r="AA159" i="5"/>
  <c r="AW160" i="5"/>
  <c r="AE160" i="5"/>
  <c r="AA160" i="5"/>
  <c r="AB160" i="5"/>
  <c r="AW161" i="5"/>
  <c r="AE161" i="5"/>
  <c r="AA161" i="5"/>
  <c r="AB161" i="5"/>
  <c r="AE162" i="5"/>
  <c r="AB162" i="5"/>
  <c r="AA163" i="5"/>
  <c r="AW164" i="5"/>
  <c r="AE164" i="5"/>
  <c r="AA164" i="5"/>
  <c r="AB164" i="5"/>
  <c r="AW165" i="5"/>
  <c r="AE165" i="5"/>
  <c r="AA165" i="5"/>
  <c r="AB165" i="5"/>
  <c r="AE166" i="5"/>
  <c r="AB166" i="5"/>
  <c r="AA167" i="5"/>
  <c r="AW168" i="5"/>
  <c r="AE168" i="5"/>
  <c r="AA168" i="5"/>
  <c r="AB168" i="5"/>
  <c r="AW169" i="5"/>
  <c r="AE169" i="5"/>
  <c r="AA169" i="5"/>
  <c r="AB169" i="5"/>
  <c r="AE170" i="5"/>
  <c r="AB170" i="5"/>
  <c r="AA171" i="5"/>
  <c r="AW172" i="5"/>
  <c r="AE172" i="5"/>
  <c r="AA172" i="5"/>
  <c r="AB172" i="5"/>
  <c r="AW173" i="5"/>
  <c r="AE173" i="5"/>
  <c r="AA173" i="5"/>
  <c r="AB173" i="5"/>
  <c r="AE174" i="5"/>
  <c r="AB174" i="5"/>
  <c r="AA175" i="5"/>
  <c r="AW176" i="5"/>
  <c r="AE176" i="5"/>
  <c r="AA176" i="5"/>
  <c r="AB176" i="5"/>
  <c r="AE180" i="5"/>
  <c r="AA180" i="5"/>
  <c r="AB180" i="5"/>
  <c r="AE181" i="5"/>
  <c r="AA181" i="5"/>
  <c r="AB181" i="5"/>
  <c r="AE182" i="5"/>
  <c r="AB182" i="5"/>
  <c r="AA183" i="5"/>
  <c r="AW184" i="5"/>
  <c r="AE184" i="5"/>
  <c r="AA184" i="5"/>
  <c r="AB184" i="5"/>
  <c r="AW185" i="5"/>
  <c r="AE185" i="5"/>
  <c r="AA185" i="5"/>
  <c r="AB185" i="5"/>
  <c r="AE186" i="5"/>
  <c r="AB186" i="5"/>
  <c r="AA187" i="5"/>
  <c r="AW188" i="5"/>
  <c r="AE188" i="5"/>
  <c r="AA188" i="5"/>
  <c r="AB188" i="5"/>
  <c r="AW189" i="5"/>
  <c r="AE189" i="5"/>
  <c r="AA189" i="5"/>
  <c r="AB189" i="5"/>
  <c r="AE190" i="5"/>
  <c r="AB190" i="5"/>
  <c r="AA191" i="5"/>
  <c r="AW192" i="5"/>
  <c r="AE192" i="5"/>
  <c r="AA192" i="5"/>
  <c r="AB192" i="5"/>
  <c r="AW193" i="5"/>
  <c r="AE193" i="5"/>
  <c r="AA193" i="5"/>
  <c r="AB193" i="5"/>
  <c r="AE194" i="5"/>
  <c r="AB194" i="5"/>
  <c r="AA195" i="5"/>
  <c r="AW196" i="5"/>
  <c r="AE196" i="5"/>
  <c r="AA196" i="5"/>
  <c r="AB196" i="5"/>
  <c r="AW197" i="5"/>
  <c r="AE197" i="5"/>
  <c r="AA197" i="5"/>
  <c r="AB197" i="5"/>
  <c r="AE198" i="5"/>
  <c r="AB198" i="5"/>
  <c r="AA199" i="5"/>
  <c r="AW200" i="5"/>
  <c r="AE200" i="5"/>
  <c r="AA200" i="5"/>
  <c r="AB200" i="5"/>
  <c r="AW201" i="5"/>
  <c r="AE201" i="5"/>
  <c r="AA201" i="5"/>
  <c r="AB201" i="5"/>
  <c r="S84" i="5"/>
  <c r="S34" i="5"/>
  <c r="H8" i="5"/>
  <c r="I8" i="5" s="1"/>
  <c r="L8" i="5" s="1"/>
  <c r="AA344" i="6"/>
  <c r="Z344" i="6"/>
  <c r="AE303" i="6"/>
  <c r="AD303" i="6"/>
  <c r="AC303" i="6"/>
  <c r="AB303" i="6"/>
  <c r="AA303" i="6"/>
  <c r="Z303" i="6"/>
  <c r="AC344" i="6"/>
  <c r="AB344" i="6"/>
  <c r="AE344" i="6"/>
  <c r="AD344" i="6"/>
  <c r="AE262" i="6"/>
  <c r="AD262" i="6"/>
  <c r="AC262" i="6"/>
  <c r="AB262" i="6"/>
  <c r="AA262" i="6"/>
  <c r="Z262" i="6"/>
  <c r="AE221" i="6"/>
  <c r="AD221" i="6"/>
  <c r="AC221" i="6"/>
  <c r="AB221" i="6"/>
  <c r="AA221" i="6"/>
  <c r="Z221" i="6"/>
  <c r="AE181" i="6"/>
  <c r="AD181" i="6"/>
  <c r="AC181" i="6"/>
  <c r="AB181" i="6"/>
  <c r="AA181" i="6"/>
  <c r="Z181" i="6"/>
  <c r="AE141" i="6"/>
  <c r="AD141" i="6"/>
  <c r="AC141" i="6"/>
  <c r="AB141" i="6"/>
  <c r="AA141" i="6"/>
  <c r="Z141" i="6"/>
  <c r="AE102" i="6"/>
  <c r="AD102" i="6"/>
  <c r="AC102" i="6"/>
  <c r="AB102" i="6"/>
  <c r="AA102" i="6"/>
  <c r="Z102" i="6"/>
  <c r="AE63" i="6"/>
  <c r="AD63" i="6"/>
  <c r="AC63" i="6"/>
  <c r="AB63" i="6"/>
  <c r="AA63" i="6"/>
  <c r="Z63" i="6"/>
  <c r="AE22" i="6"/>
  <c r="AD22" i="6"/>
  <c r="AC22" i="6"/>
  <c r="AB22" i="6"/>
  <c r="AA22" i="6"/>
  <c r="Z22" i="6"/>
  <c r="AC361" i="6"/>
  <c r="AB361" i="6"/>
  <c r="S346" i="6"/>
  <c r="V345" i="6"/>
  <c r="Y345" i="6" s="1"/>
  <c r="U345" i="6"/>
  <c r="X345" i="6" s="1"/>
  <c r="T345" i="6"/>
  <c r="W345" i="6" s="1"/>
  <c r="AE304" i="6"/>
  <c r="AD304" i="6"/>
  <c r="AC304" i="6"/>
  <c r="AB304" i="6"/>
  <c r="AA304" i="6"/>
  <c r="Z304" i="6"/>
  <c r="S306" i="6"/>
  <c r="V305" i="6"/>
  <c r="Y305" i="6" s="1"/>
  <c r="U305" i="6"/>
  <c r="X305" i="6" s="1"/>
  <c r="T305" i="6"/>
  <c r="W305" i="6" s="1"/>
  <c r="AE263" i="6"/>
  <c r="AD263" i="6"/>
  <c r="AC263" i="6"/>
  <c r="AB263" i="6"/>
  <c r="AA263" i="6"/>
  <c r="Z263" i="6"/>
  <c r="AE222" i="6"/>
  <c r="AD222" i="6"/>
  <c r="AC222" i="6"/>
  <c r="AB222" i="6"/>
  <c r="AA222" i="6"/>
  <c r="Z222" i="6"/>
  <c r="AE182" i="6"/>
  <c r="AD182" i="6"/>
  <c r="AC182" i="6"/>
  <c r="AB182" i="6"/>
  <c r="AA182" i="6"/>
  <c r="Z182" i="6"/>
  <c r="AC39" i="6"/>
  <c r="AB39" i="6"/>
  <c r="S265" i="6"/>
  <c r="V264" i="6"/>
  <c r="Y264" i="6" s="1"/>
  <c r="U264" i="6"/>
  <c r="X264" i="6" s="1"/>
  <c r="T264" i="6"/>
  <c r="W264" i="6" s="1"/>
  <c r="S224" i="6"/>
  <c r="V223" i="6"/>
  <c r="Y223" i="6" s="1"/>
  <c r="U223" i="6"/>
  <c r="X223" i="6" s="1"/>
  <c r="T223" i="6"/>
  <c r="W223" i="6" s="1"/>
  <c r="S184" i="6"/>
  <c r="V183" i="6"/>
  <c r="Y183" i="6" s="1"/>
  <c r="U183" i="6"/>
  <c r="X183" i="6" s="1"/>
  <c r="T183" i="6"/>
  <c r="W183" i="6" s="1"/>
  <c r="AE142" i="6"/>
  <c r="AD142" i="6"/>
  <c r="AC142" i="6"/>
  <c r="AB142" i="6"/>
  <c r="AA142" i="6"/>
  <c r="Z142" i="6"/>
  <c r="AE103" i="6"/>
  <c r="AD103" i="6"/>
  <c r="AC103" i="6"/>
  <c r="AB103" i="6"/>
  <c r="AA103" i="6"/>
  <c r="Z103" i="6"/>
  <c r="AC64" i="6"/>
  <c r="AB64" i="6"/>
  <c r="AA64" i="6"/>
  <c r="Z64" i="6"/>
  <c r="AE23" i="6"/>
  <c r="AD23" i="6"/>
  <c r="AC23" i="6"/>
  <c r="AB23" i="6"/>
  <c r="AA23" i="6"/>
  <c r="Z23" i="6"/>
  <c r="S144" i="6"/>
  <c r="V143" i="6"/>
  <c r="Y143" i="6" s="1"/>
  <c r="U143" i="6"/>
  <c r="X143" i="6" s="1"/>
  <c r="T143" i="6"/>
  <c r="W143" i="6" s="1"/>
  <c r="S105" i="6"/>
  <c r="V104" i="6"/>
  <c r="Y104" i="6" s="1"/>
  <c r="U104" i="6"/>
  <c r="X104" i="6" s="1"/>
  <c r="T104" i="6"/>
  <c r="W104" i="6" s="1"/>
  <c r="AE77" i="6"/>
  <c r="AD77" i="6"/>
  <c r="AE76" i="6"/>
  <c r="AD76" i="6"/>
  <c r="AE75" i="6"/>
  <c r="AD75" i="6"/>
  <c r="AE74" i="6"/>
  <c r="AD74" i="6"/>
  <c r="AE73" i="6"/>
  <c r="AD73" i="6"/>
  <c r="AE72" i="6"/>
  <c r="AD72" i="6"/>
  <c r="AE64" i="6"/>
  <c r="AD64" i="6"/>
  <c r="S66" i="6"/>
  <c r="V65" i="6"/>
  <c r="Y65" i="6" s="1"/>
  <c r="U65" i="6"/>
  <c r="X65" i="6" s="1"/>
  <c r="T65" i="6"/>
  <c r="W65" i="6" s="1"/>
  <c r="AE62" i="6"/>
  <c r="AD62" i="6"/>
  <c r="AE61" i="6"/>
  <c r="AD61" i="6"/>
  <c r="AE60" i="6"/>
  <c r="AD60" i="6"/>
  <c r="AE59" i="6"/>
  <c r="AD59" i="6"/>
  <c r="AE58" i="6"/>
  <c r="AD58" i="6"/>
  <c r="AE57" i="6"/>
  <c r="AD57" i="6"/>
  <c r="AE56" i="6"/>
  <c r="AD56" i="6"/>
  <c r="S25" i="6"/>
  <c r="V24" i="6"/>
  <c r="Y24" i="6" s="1"/>
  <c r="U24" i="6"/>
  <c r="X24" i="6" s="1"/>
  <c r="T24" i="6"/>
  <c r="W24" i="6" s="1"/>
  <c r="H45" i="4"/>
  <c r="H41" i="4"/>
  <c r="H31" i="4"/>
  <c r="H27" i="4"/>
  <c r="H17" i="4"/>
  <c r="AW383" i="2" l="1"/>
  <c r="AS383" i="2"/>
  <c r="AW399" i="2"/>
  <c r="AS399" i="2"/>
  <c r="AW387" i="2"/>
  <c r="AS387" i="2"/>
  <c r="AW329" i="2"/>
  <c r="AS329" i="2"/>
  <c r="AW351" i="2"/>
  <c r="AS351" i="2"/>
  <c r="AW381" i="2"/>
  <c r="AS381" i="2"/>
  <c r="AW385" i="2"/>
  <c r="AS385" i="2"/>
  <c r="AW389" i="2"/>
  <c r="AS389" i="2"/>
  <c r="AW393" i="2"/>
  <c r="AS393" i="2"/>
  <c r="AW397" i="2"/>
  <c r="AS397" i="2"/>
  <c r="AW401" i="2"/>
  <c r="AS401" i="2"/>
  <c r="AW362" i="2"/>
  <c r="AS362" i="2"/>
  <c r="AW370" i="2"/>
  <c r="AS370" i="2"/>
  <c r="AG258" i="2"/>
  <c r="AD258" i="2"/>
  <c r="AG262" i="2"/>
  <c r="AD262" i="2"/>
  <c r="AG266" i="2"/>
  <c r="AD266" i="2"/>
  <c r="AG270" i="2"/>
  <c r="AD270" i="2"/>
  <c r="AW311" i="2"/>
  <c r="AS311" i="2"/>
  <c r="AW327" i="2"/>
  <c r="AS327" i="2"/>
  <c r="AW307" i="2"/>
  <c r="AS307" i="2"/>
  <c r="AW323" i="2"/>
  <c r="AS323" i="2"/>
  <c r="AW356" i="2"/>
  <c r="AS356" i="2"/>
  <c r="AW360" i="2"/>
  <c r="AS360" i="2"/>
  <c r="AW364" i="2"/>
  <c r="AS364" i="2"/>
  <c r="AW368" i="2"/>
  <c r="AS368" i="2"/>
  <c r="AW372" i="2"/>
  <c r="AS372" i="2"/>
  <c r="AW376" i="2"/>
  <c r="AS376" i="2"/>
  <c r="AW358" i="2"/>
  <c r="AS358" i="2"/>
  <c r="AW366" i="2"/>
  <c r="AS366" i="2"/>
  <c r="AW374" i="2"/>
  <c r="AS374" i="2"/>
  <c r="AG233" i="2"/>
  <c r="AD233" i="2"/>
  <c r="AK7" i="5"/>
  <c r="AB7" i="5"/>
  <c r="AE221" i="5"/>
  <c r="AA221" i="5"/>
  <c r="AE217" i="5"/>
  <c r="AA217" i="5"/>
  <c r="AK97" i="5"/>
  <c r="AB97" i="5"/>
  <c r="AK89" i="5"/>
  <c r="AB89" i="5"/>
  <c r="AK81" i="5"/>
  <c r="AB81" i="5"/>
  <c r="AK76" i="5"/>
  <c r="AB76" i="5"/>
  <c r="AK72" i="5"/>
  <c r="AB72" i="5"/>
  <c r="AK68" i="5"/>
  <c r="AB68" i="5"/>
  <c r="AK64" i="5"/>
  <c r="AB64" i="5"/>
  <c r="AK60" i="5"/>
  <c r="AB60" i="5"/>
  <c r="AE226" i="5"/>
  <c r="AB226" i="5"/>
  <c r="AE214" i="5"/>
  <c r="AB214" i="5"/>
  <c r="AE210" i="5"/>
  <c r="AB210" i="5"/>
  <c r="AE205" i="5"/>
  <c r="AA205" i="5"/>
  <c r="AK5" i="5"/>
  <c r="AB5" i="5"/>
  <c r="AB199" i="5"/>
  <c r="AB195" i="5"/>
  <c r="AB191" i="5"/>
  <c r="AB187" i="5"/>
  <c r="AB183" i="5"/>
  <c r="AB175" i="5"/>
  <c r="AB171" i="5"/>
  <c r="AB167" i="5"/>
  <c r="AB163" i="5"/>
  <c r="AB159" i="5"/>
  <c r="AB149" i="5"/>
  <c r="AB148" i="5"/>
  <c r="AB145" i="5"/>
  <c r="AB144" i="5"/>
  <c r="AB141" i="5"/>
  <c r="AB140" i="5"/>
  <c r="AB137" i="5"/>
  <c r="AB136" i="5"/>
  <c r="AB133" i="5"/>
  <c r="AB126" i="5"/>
  <c r="AB122" i="5"/>
  <c r="AB118" i="5"/>
  <c r="AB114" i="5"/>
  <c r="AB110" i="5"/>
  <c r="AB105" i="5"/>
  <c r="AN18" i="2"/>
  <c r="AR18" i="2" s="1"/>
  <c r="AN22" i="2"/>
  <c r="AR22" i="2" s="1"/>
  <c r="AN24" i="2"/>
  <c r="AR24" i="2" s="1"/>
  <c r="AN25" i="2"/>
  <c r="AR25" i="2" s="1"/>
  <c r="AN34" i="2"/>
  <c r="AR34" i="2" s="1"/>
  <c r="AN36" i="2"/>
  <c r="AR36" i="2" s="1"/>
  <c r="AN37" i="2"/>
  <c r="AR37" i="2" s="1"/>
  <c r="AN63" i="2"/>
  <c r="AR63" i="2" s="1"/>
  <c r="AN67" i="2"/>
  <c r="AR67" i="2" s="1"/>
  <c r="AN69" i="2"/>
  <c r="AR69" i="2" s="1"/>
  <c r="AN70" i="2"/>
  <c r="AR70" i="2" s="1"/>
  <c r="AN82" i="2"/>
  <c r="AR82" i="2" s="1"/>
  <c r="AN84" i="2"/>
  <c r="AR84" i="2" s="1"/>
  <c r="AN85" i="2"/>
  <c r="AR85" i="2" s="1"/>
  <c r="AS105" i="2"/>
  <c r="AC195" i="2"/>
  <c r="AC197" i="2"/>
  <c r="AC199" i="2"/>
  <c r="AC201" i="2"/>
  <c r="AN209" i="2"/>
  <c r="AR209" i="2" s="1"/>
  <c r="AN213" i="2"/>
  <c r="AR213" i="2" s="1"/>
  <c r="AN215" i="2"/>
  <c r="AR215" i="2" s="1"/>
  <c r="AN217" i="2"/>
  <c r="AR217" i="2" s="1"/>
  <c r="AN221" i="2"/>
  <c r="AR221" i="2" s="1"/>
  <c r="AN225" i="2"/>
  <c r="AR225" i="2" s="1"/>
  <c r="AN229" i="2"/>
  <c r="AR229" i="2" s="1"/>
  <c r="AD6" i="2"/>
  <c r="AD10" i="2"/>
  <c r="AD14" i="2"/>
  <c r="AD18" i="2"/>
  <c r="AD22" i="2"/>
  <c r="AD26" i="2"/>
  <c r="AD30" i="2"/>
  <c r="AD34" i="2"/>
  <c r="AD38" i="2"/>
  <c r="AD42" i="2"/>
  <c r="AD46" i="2"/>
  <c r="AD50" i="2"/>
  <c r="AD57" i="2"/>
  <c r="AD61" i="2"/>
  <c r="AD65" i="2"/>
  <c r="AD69" i="2"/>
  <c r="AD73" i="2"/>
  <c r="AD80" i="2"/>
  <c r="AD82" i="2"/>
  <c r="AD84" i="2"/>
  <c r="AD88" i="2"/>
  <c r="AD92" i="2"/>
  <c r="AD96" i="2"/>
  <c r="S155" i="2"/>
  <c r="S159" i="2"/>
  <c r="S163" i="2"/>
  <c r="AD207" i="2"/>
  <c r="AD210" i="2"/>
  <c r="AD214" i="2"/>
  <c r="AD218" i="2"/>
  <c r="AD222" i="2"/>
  <c r="AD226" i="2"/>
  <c r="AD230" i="2"/>
  <c r="AD234" i="2"/>
  <c r="AD238" i="2"/>
  <c r="AD242" i="2"/>
  <c r="AD246" i="2"/>
  <c r="AD250" i="2"/>
  <c r="V209" i="2"/>
  <c r="AD209" i="2"/>
  <c r="V211" i="2"/>
  <c r="AD211" i="2"/>
  <c r="V213" i="2"/>
  <c r="AD213" i="2"/>
  <c r="V215" i="2"/>
  <c r="AD215" i="2"/>
  <c r="V217" i="2"/>
  <c r="AD217" i="2"/>
  <c r="V219" i="2"/>
  <c r="AD219" i="2"/>
  <c r="V221" i="2"/>
  <c r="AD221" i="2"/>
  <c r="V223" i="2"/>
  <c r="AD223" i="2"/>
  <c r="V225" i="2"/>
  <c r="AD225" i="2"/>
  <c r="V227" i="2"/>
  <c r="AD227" i="2"/>
  <c r="V229" i="2"/>
  <c r="AD229" i="2"/>
  <c r="V235" i="2"/>
  <c r="AD235" i="2"/>
  <c r="V237" i="2"/>
  <c r="AD237" i="2"/>
  <c r="V239" i="2"/>
  <c r="AD239" i="2"/>
  <c r="V241" i="2"/>
  <c r="AD241" i="2"/>
  <c r="V243" i="2"/>
  <c r="AD243" i="2"/>
  <c r="V245" i="2"/>
  <c r="AD245" i="2"/>
  <c r="V247" i="2"/>
  <c r="AD247" i="2"/>
  <c r="V249" i="2"/>
  <c r="AD249" i="2"/>
  <c r="V251" i="2"/>
  <c r="AD251" i="2"/>
  <c r="V260" i="2"/>
  <c r="AD260" i="2"/>
  <c r="V264" i="2"/>
  <c r="AD264" i="2"/>
  <c r="V268" i="2"/>
  <c r="AD268" i="2"/>
  <c r="V272" i="2"/>
  <c r="AD272" i="2"/>
  <c r="AS312" i="2"/>
  <c r="AS316" i="2"/>
  <c r="AS320" i="2"/>
  <c r="AS328" i="2"/>
  <c r="AS431" i="2"/>
  <c r="AS433" i="2"/>
  <c r="AS435" i="2"/>
  <c r="AS439" i="2"/>
  <c r="AS443" i="2"/>
  <c r="AS445" i="2"/>
  <c r="AH455" i="2"/>
  <c r="AS449" i="2"/>
  <c r="AS451" i="2"/>
  <c r="AE5" i="5"/>
  <c r="AA5" i="5"/>
  <c r="AB222" i="5"/>
  <c r="AB206" i="5"/>
  <c r="AK101" i="5"/>
  <c r="AA97" i="5"/>
  <c r="AB93" i="5"/>
  <c r="AK92" i="5"/>
  <c r="AB88" i="5"/>
  <c r="AK85" i="5"/>
  <c r="AA81" i="5"/>
  <c r="AA76" i="5"/>
  <c r="AK73" i="5"/>
  <c r="AA68" i="5"/>
  <c r="AK65" i="5"/>
  <c r="AA60" i="5"/>
  <c r="AA7" i="5"/>
  <c r="AK229" i="5"/>
  <c r="AK225" i="5"/>
  <c r="AK221" i="5"/>
  <c r="AK217" i="5"/>
  <c r="AK213" i="5"/>
  <c r="AK209" i="5"/>
  <c r="AK205" i="5"/>
  <c r="AM227" i="5"/>
  <c r="AW223" i="5"/>
  <c r="AM219" i="5"/>
  <c r="AW215" i="5"/>
  <c r="AM211" i="5"/>
  <c r="AW207" i="5"/>
  <c r="AN281" i="2"/>
  <c r="AR281" i="2" s="1"/>
  <c r="AC311" i="2"/>
  <c r="AC313" i="2"/>
  <c r="AC315" i="2"/>
  <c r="AC317" i="2"/>
  <c r="AC319" i="2"/>
  <c r="AC321" i="2"/>
  <c r="AC323" i="2"/>
  <c r="AC325" i="2"/>
  <c r="AC327" i="2"/>
  <c r="AC329" i="2"/>
  <c r="AC331" i="2"/>
  <c r="AC333" i="2"/>
  <c r="AC335" i="2"/>
  <c r="AC337" i="2"/>
  <c r="AC339" i="2"/>
  <c r="AC341" i="2"/>
  <c r="AC343" i="2"/>
  <c r="AN406" i="2"/>
  <c r="AR406" i="2" s="1"/>
  <c r="AN408" i="2"/>
  <c r="AR408" i="2" s="1"/>
  <c r="AN410" i="2"/>
  <c r="AR410" i="2" s="1"/>
  <c r="AN414" i="2"/>
  <c r="AR414" i="2" s="1"/>
  <c r="AN418" i="2"/>
  <c r="AR418" i="2" s="1"/>
  <c r="AN422" i="2"/>
  <c r="AR422" i="2" s="1"/>
  <c r="AN424" i="2"/>
  <c r="AR424" i="2" s="1"/>
  <c r="AN426" i="2"/>
  <c r="AR426" i="2" s="1"/>
  <c r="AC430" i="2"/>
  <c r="AC432" i="2"/>
  <c r="AC434" i="2"/>
  <c r="AC436" i="2"/>
  <c r="AC438" i="2"/>
  <c r="AC440" i="2"/>
  <c r="AC442" i="2"/>
  <c r="AC444" i="2"/>
  <c r="AC446" i="2"/>
  <c r="AC448" i="2"/>
  <c r="AC450" i="2"/>
  <c r="AC452" i="2"/>
  <c r="AN14" i="2"/>
  <c r="AR14" i="2" s="1"/>
  <c r="AN16" i="2"/>
  <c r="AR16" i="2" s="1"/>
  <c r="AN17" i="2"/>
  <c r="AR17" i="2" s="1"/>
  <c r="AN30" i="2"/>
  <c r="AR30" i="2" s="1"/>
  <c r="AN44" i="2"/>
  <c r="AR44" i="2" s="1"/>
  <c r="AN46" i="2"/>
  <c r="AR46" i="2" s="1"/>
  <c r="AN47" i="2"/>
  <c r="AR47" i="2" s="1"/>
  <c r="AN59" i="2"/>
  <c r="AR59" i="2" s="1"/>
  <c r="AN61" i="2"/>
  <c r="AR61" i="2" s="1"/>
  <c r="AN62" i="2"/>
  <c r="AR62" i="2" s="1"/>
  <c r="AN75" i="2"/>
  <c r="AR75" i="2" s="1"/>
  <c r="AN80" i="2"/>
  <c r="AR80" i="2" s="1"/>
  <c r="AN90" i="2"/>
  <c r="AR90" i="2" s="1"/>
  <c r="AN92" i="2"/>
  <c r="AR92" i="2" s="1"/>
  <c r="AN93" i="2"/>
  <c r="AR93" i="2" s="1"/>
  <c r="AN216" i="2"/>
  <c r="AR216" i="2" s="1"/>
  <c r="AN405" i="2"/>
  <c r="AR405" i="2" s="1"/>
  <c r="AN416" i="2"/>
  <c r="AR416" i="2" s="1"/>
  <c r="AN417" i="2"/>
  <c r="AR417" i="2" s="1"/>
  <c r="J8" i="8"/>
  <c r="K8" i="8" s="1"/>
  <c r="L8" i="8" s="1"/>
  <c r="O5" i="5"/>
  <c r="S5" i="5"/>
  <c r="P5" i="5"/>
  <c r="AN207" i="2"/>
  <c r="AR207" i="2" s="1"/>
  <c r="AN208" i="2"/>
  <c r="AR208" i="2" s="1"/>
  <c r="AN223" i="2"/>
  <c r="AR223" i="2" s="1"/>
  <c r="AN224" i="2"/>
  <c r="AR224" i="2" s="1"/>
  <c r="AN233" i="2"/>
  <c r="AR233" i="2" s="1"/>
  <c r="AN235" i="2"/>
  <c r="AR235" i="2" s="1"/>
  <c r="AN236" i="2"/>
  <c r="AR236" i="2" s="1"/>
  <c r="AN249" i="2"/>
  <c r="AR249" i="2" s="1"/>
  <c r="AN250" i="2"/>
  <c r="AR250" i="2" s="1"/>
  <c r="AN251" i="2"/>
  <c r="AR251" i="2" s="1"/>
  <c r="AN255" i="2"/>
  <c r="AR255" i="2" s="1"/>
  <c r="AN286" i="2"/>
  <c r="AR286" i="2" s="1"/>
  <c r="AN288" i="2"/>
  <c r="AR288" i="2" s="1"/>
  <c r="AN289" i="2"/>
  <c r="AR289" i="2" s="1"/>
  <c r="AC305" i="2"/>
  <c r="AC307" i="2"/>
  <c r="AC309" i="2"/>
  <c r="AC345" i="2"/>
  <c r="AC347" i="2"/>
  <c r="AC349" i="2"/>
  <c r="AN409" i="2"/>
  <c r="AR409" i="2" s="1"/>
  <c r="AN425" i="2"/>
  <c r="AR425" i="2" s="1"/>
  <c r="AC449" i="2"/>
  <c r="AC451" i="2"/>
  <c r="AC453" i="2"/>
  <c r="AM205" i="5"/>
  <c r="AC5" i="5"/>
  <c r="AE107" i="5"/>
  <c r="AB107" i="5"/>
  <c r="AC107" i="5" s="1"/>
  <c r="AE130" i="5"/>
  <c r="AB130" i="5"/>
  <c r="AK99" i="5"/>
  <c r="AB99" i="5"/>
  <c r="AC99" i="5" s="1"/>
  <c r="AK95" i="5"/>
  <c r="AB95" i="5"/>
  <c r="AC95" i="5" s="1"/>
  <c r="AK91" i="5"/>
  <c r="AB91" i="5"/>
  <c r="AC91" i="5" s="1"/>
  <c r="AK87" i="5"/>
  <c r="AB87" i="5"/>
  <c r="AC87" i="5" s="1"/>
  <c r="AK83" i="5"/>
  <c r="AB83" i="5"/>
  <c r="AC83" i="5" s="1"/>
  <c r="AE228" i="5"/>
  <c r="AB228" i="5"/>
  <c r="AE224" i="5"/>
  <c r="AB224" i="5"/>
  <c r="AE220" i="5"/>
  <c r="AB220" i="5"/>
  <c r="AE216" i="5"/>
  <c r="AB216" i="5"/>
  <c r="AE212" i="5"/>
  <c r="AB212" i="5"/>
  <c r="AE208" i="5"/>
  <c r="AB208" i="5"/>
  <c r="AC105" i="5"/>
  <c r="AC76" i="5"/>
  <c r="AC72" i="5"/>
  <c r="S9" i="5"/>
  <c r="AC132" i="5"/>
  <c r="AC182" i="5"/>
  <c r="AC180" i="5"/>
  <c r="AC157" i="5"/>
  <c r="AC155" i="5"/>
  <c r="AC130" i="5"/>
  <c r="B9" i="8"/>
  <c r="C9" i="8" s="1"/>
  <c r="D9" i="8" s="1"/>
  <c r="E9" i="8" s="1"/>
  <c r="Q106" i="2"/>
  <c r="W106" i="2"/>
  <c r="N106" i="2"/>
  <c r="O106" i="2" s="1"/>
  <c r="R106" i="2" s="1"/>
  <c r="B25" i="8"/>
  <c r="C25" i="8" s="1"/>
  <c r="D25" i="8" s="1"/>
  <c r="E25" i="8" s="1"/>
  <c r="Q122" i="2"/>
  <c r="W122" i="2"/>
  <c r="N122" i="2"/>
  <c r="O122" i="2" s="1"/>
  <c r="R122" i="2" s="1"/>
  <c r="G47" i="8"/>
  <c r="H47" i="8" s="1"/>
  <c r="G54" i="8"/>
  <c r="H54" i="8" s="1"/>
  <c r="B21" i="8"/>
  <c r="C21" i="8" s="1"/>
  <c r="D21" i="8" s="1"/>
  <c r="E21" i="8" s="1"/>
  <c r="Q118" i="2"/>
  <c r="W118" i="2"/>
  <c r="N118" i="2"/>
  <c r="O118" i="2" s="1"/>
  <c r="R118" i="2" s="1"/>
  <c r="G58" i="8"/>
  <c r="H58" i="8" s="1"/>
  <c r="B11" i="8"/>
  <c r="C11" i="8" s="1"/>
  <c r="D11" i="8" s="1"/>
  <c r="E11" i="8" s="1"/>
  <c r="Q108" i="2"/>
  <c r="W108" i="2"/>
  <c r="N108" i="2"/>
  <c r="O108" i="2" s="1"/>
  <c r="R108" i="2" s="1"/>
  <c r="B12" i="8"/>
  <c r="C12" i="8" s="1"/>
  <c r="D12" i="8" s="1"/>
  <c r="E12" i="8" s="1"/>
  <c r="N109" i="2"/>
  <c r="O109" i="2" s="1"/>
  <c r="W109" i="2"/>
  <c r="Q109" i="2"/>
  <c r="B15" i="8"/>
  <c r="C15" i="8" s="1"/>
  <c r="D15" i="8" s="1"/>
  <c r="E15" i="8" s="1"/>
  <c r="Q112" i="2"/>
  <c r="W112" i="2"/>
  <c r="N112" i="2"/>
  <c r="O112" i="2" s="1"/>
  <c r="R112" i="2" s="1"/>
  <c r="B16" i="8"/>
  <c r="C16" i="8" s="1"/>
  <c r="D16" i="8" s="1"/>
  <c r="E16" i="8" s="1"/>
  <c r="N113" i="2"/>
  <c r="O113" i="2" s="1"/>
  <c r="W113" i="2"/>
  <c r="Q113" i="2"/>
  <c r="B19" i="8"/>
  <c r="C19" i="8" s="1"/>
  <c r="D19" i="8" s="1"/>
  <c r="E19" i="8" s="1"/>
  <c r="Q116" i="2"/>
  <c r="W116" i="2"/>
  <c r="N116" i="2"/>
  <c r="O116" i="2" s="1"/>
  <c r="R116" i="2" s="1"/>
  <c r="B20" i="8"/>
  <c r="C20" i="8" s="1"/>
  <c r="D20" i="8" s="1"/>
  <c r="E20" i="8" s="1"/>
  <c r="N117" i="2"/>
  <c r="O117" i="2" s="1"/>
  <c r="W117" i="2"/>
  <c r="Q117" i="2"/>
  <c r="B23" i="8"/>
  <c r="C23" i="8" s="1"/>
  <c r="D23" i="8" s="1"/>
  <c r="E23" i="8" s="1"/>
  <c r="Q120" i="2"/>
  <c r="W120" i="2"/>
  <c r="N120" i="2"/>
  <c r="O120" i="2" s="1"/>
  <c r="R120" i="2" s="1"/>
  <c r="B24" i="8"/>
  <c r="C24" i="8" s="1"/>
  <c r="D24" i="8" s="1"/>
  <c r="E24" i="8" s="1"/>
  <c r="N121" i="2"/>
  <c r="O121" i="2" s="1"/>
  <c r="W121" i="2"/>
  <c r="Q121" i="2"/>
  <c r="B27" i="8"/>
  <c r="C27" i="8" s="1"/>
  <c r="D27" i="8" s="1"/>
  <c r="E27" i="8" s="1"/>
  <c r="Q124" i="2"/>
  <c r="W124" i="2"/>
  <c r="N124" i="2"/>
  <c r="O124" i="2" s="1"/>
  <c r="R124" i="2" s="1"/>
  <c r="B28" i="8"/>
  <c r="C28" i="8" s="1"/>
  <c r="D28" i="8" s="1"/>
  <c r="E28" i="8" s="1"/>
  <c r="N125" i="2"/>
  <c r="O125" i="2" s="1"/>
  <c r="W125" i="2"/>
  <c r="Q125" i="2"/>
  <c r="B31" i="8"/>
  <c r="C31" i="8" s="1"/>
  <c r="D31" i="8" s="1"/>
  <c r="E31" i="8" s="1"/>
  <c r="Q128" i="2"/>
  <c r="W128" i="2"/>
  <c r="N128" i="2"/>
  <c r="O128" i="2" s="1"/>
  <c r="R128" i="2" s="1"/>
  <c r="B32" i="8"/>
  <c r="C32" i="8" s="1"/>
  <c r="D32" i="8" s="1"/>
  <c r="E32" i="8" s="1"/>
  <c r="N129" i="2"/>
  <c r="O129" i="2" s="1"/>
  <c r="W129" i="2"/>
  <c r="Q129" i="2"/>
  <c r="B8" i="8"/>
  <c r="C8" i="8" s="1"/>
  <c r="D8" i="8" s="1"/>
  <c r="E8" i="8" s="1"/>
  <c r="N105" i="2"/>
  <c r="O105" i="2" s="1"/>
  <c r="W105" i="2"/>
  <c r="Q105" i="2"/>
  <c r="B14" i="8"/>
  <c r="C14" i="8" s="1"/>
  <c r="D14" i="8" s="1"/>
  <c r="E14" i="8" s="1"/>
  <c r="N111" i="2"/>
  <c r="O111" i="2" s="1"/>
  <c r="W111" i="2"/>
  <c r="Q111" i="2"/>
  <c r="B22" i="8"/>
  <c r="C22" i="8" s="1"/>
  <c r="D22" i="8" s="1"/>
  <c r="E22" i="8" s="1"/>
  <c r="N119" i="2"/>
  <c r="O119" i="2" s="1"/>
  <c r="W119" i="2"/>
  <c r="Q119" i="2"/>
  <c r="B30" i="8"/>
  <c r="C30" i="8" s="1"/>
  <c r="D30" i="8" s="1"/>
  <c r="E30" i="8" s="1"/>
  <c r="N127" i="2"/>
  <c r="O127" i="2" s="1"/>
  <c r="W127" i="2"/>
  <c r="Q127" i="2"/>
  <c r="G51" i="8"/>
  <c r="H51" i="8" s="1"/>
  <c r="G59" i="8"/>
  <c r="H59" i="8" s="1"/>
  <c r="G67" i="8"/>
  <c r="H67" i="8" s="1"/>
  <c r="B17" i="8"/>
  <c r="C17" i="8" s="1"/>
  <c r="D17" i="8" s="1"/>
  <c r="E17" i="8" s="1"/>
  <c r="Q114" i="2"/>
  <c r="W114" i="2"/>
  <c r="N114" i="2"/>
  <c r="O114" i="2" s="1"/>
  <c r="R114" i="2" s="1"/>
  <c r="G62" i="8"/>
  <c r="H62" i="8" s="1"/>
  <c r="B13" i="8"/>
  <c r="C13" i="8" s="1"/>
  <c r="D13" i="8" s="1"/>
  <c r="E13" i="8" s="1"/>
  <c r="Q110" i="2"/>
  <c r="W110" i="2"/>
  <c r="N110" i="2"/>
  <c r="O110" i="2" s="1"/>
  <c r="R110" i="2" s="1"/>
  <c r="B29" i="8"/>
  <c r="C29" i="8" s="1"/>
  <c r="D29" i="8" s="1"/>
  <c r="E29" i="8" s="1"/>
  <c r="Q126" i="2"/>
  <c r="W126" i="2"/>
  <c r="N126" i="2"/>
  <c r="O126" i="2" s="1"/>
  <c r="R126" i="2" s="1"/>
  <c r="G50" i="8"/>
  <c r="H50" i="8" s="1"/>
  <c r="G66" i="8"/>
  <c r="H66" i="8" s="1"/>
  <c r="G48" i="8"/>
  <c r="H48" i="8" s="1"/>
  <c r="G49" i="8"/>
  <c r="H49" i="8" s="1"/>
  <c r="G52" i="8"/>
  <c r="H52" i="8" s="1"/>
  <c r="G53" i="8"/>
  <c r="H53" i="8" s="1"/>
  <c r="G56" i="8"/>
  <c r="H56" i="8" s="1"/>
  <c r="G57" i="8"/>
  <c r="H57" i="8" s="1"/>
  <c r="G60" i="8"/>
  <c r="H60" i="8" s="1"/>
  <c r="G61" i="8"/>
  <c r="H61" i="8" s="1"/>
  <c r="G64" i="8"/>
  <c r="H64" i="8" s="1"/>
  <c r="G65" i="8"/>
  <c r="H65" i="8" s="1"/>
  <c r="G68" i="8"/>
  <c r="H68" i="8" s="1"/>
  <c r="B10" i="8"/>
  <c r="C10" i="8" s="1"/>
  <c r="D10" i="8" s="1"/>
  <c r="E10" i="8" s="1"/>
  <c r="N107" i="2"/>
  <c r="O107" i="2" s="1"/>
  <c r="W107" i="2"/>
  <c r="Q107" i="2"/>
  <c r="B18" i="8"/>
  <c r="C18" i="8" s="1"/>
  <c r="D18" i="8" s="1"/>
  <c r="E18" i="8" s="1"/>
  <c r="N115" i="2"/>
  <c r="O115" i="2" s="1"/>
  <c r="W115" i="2"/>
  <c r="Q115" i="2"/>
  <c r="B26" i="8"/>
  <c r="C26" i="8" s="1"/>
  <c r="D26" i="8" s="1"/>
  <c r="E26" i="8" s="1"/>
  <c r="N123" i="2"/>
  <c r="O123" i="2" s="1"/>
  <c r="W123" i="2"/>
  <c r="Q123" i="2"/>
  <c r="G55" i="8"/>
  <c r="H55" i="8" s="1"/>
  <c r="G63" i="8"/>
  <c r="H63" i="8" s="1"/>
  <c r="V29" i="5"/>
  <c r="P29" i="5"/>
  <c r="O29" i="5"/>
  <c r="Y29" i="5"/>
  <c r="AH27" i="5"/>
  <c r="AE27" i="5"/>
  <c r="AA27" i="5"/>
  <c r="AB27" i="5"/>
  <c r="BA27" i="5"/>
  <c r="AT27" i="5"/>
  <c r="V25" i="5"/>
  <c r="P25" i="5"/>
  <c r="O25" i="5"/>
  <c r="Y25" i="5"/>
  <c r="AH23" i="5"/>
  <c r="AE23" i="5"/>
  <c r="AA23" i="5"/>
  <c r="AB23" i="5"/>
  <c r="BA23" i="5"/>
  <c r="AT23" i="5"/>
  <c r="V21" i="5"/>
  <c r="P21" i="5"/>
  <c r="O21" i="5"/>
  <c r="Y21" i="5"/>
  <c r="AH19" i="5"/>
  <c r="AE19" i="5"/>
  <c r="AA19" i="5"/>
  <c r="AB19" i="5"/>
  <c r="BA19" i="5"/>
  <c r="AT19" i="5"/>
  <c r="V17" i="5"/>
  <c r="P17" i="5"/>
  <c r="O17" i="5"/>
  <c r="Y17" i="5"/>
  <c r="AH15" i="5"/>
  <c r="AE15" i="5"/>
  <c r="AA15" i="5"/>
  <c r="AB15" i="5"/>
  <c r="BA15" i="5"/>
  <c r="AT15" i="5"/>
  <c r="V13" i="5"/>
  <c r="P13" i="5"/>
  <c r="O13" i="5"/>
  <c r="Y13" i="5"/>
  <c r="AH11" i="5"/>
  <c r="AE11" i="5"/>
  <c r="AA11" i="5"/>
  <c r="AB11" i="5"/>
  <c r="BA11" i="5"/>
  <c r="AT11" i="5"/>
  <c r="V9" i="5"/>
  <c r="P9" i="5"/>
  <c r="O9" i="5"/>
  <c r="Y9" i="5"/>
  <c r="AH7" i="5"/>
  <c r="AE7" i="5"/>
  <c r="BA7" i="5"/>
  <c r="AT7" i="5"/>
  <c r="BA201" i="5"/>
  <c r="AT201" i="5"/>
  <c r="AH199" i="5"/>
  <c r="AK199" i="5"/>
  <c r="V199" i="5"/>
  <c r="P199" i="5"/>
  <c r="Y199" i="5"/>
  <c r="O199" i="5"/>
  <c r="S199" i="5"/>
  <c r="Q199" i="5"/>
  <c r="BA197" i="5"/>
  <c r="AT197" i="5"/>
  <c r="AH195" i="5"/>
  <c r="AK195" i="5"/>
  <c r="V195" i="5"/>
  <c r="P195" i="5"/>
  <c r="Y195" i="5"/>
  <c r="O195" i="5"/>
  <c r="S195" i="5"/>
  <c r="Q195" i="5"/>
  <c r="BA193" i="5"/>
  <c r="AT193" i="5"/>
  <c r="AH191" i="5"/>
  <c r="AK191" i="5"/>
  <c r="V191" i="5"/>
  <c r="P191" i="5"/>
  <c r="Y191" i="5"/>
  <c r="O191" i="5"/>
  <c r="S191" i="5"/>
  <c r="Q191" i="5"/>
  <c r="BA189" i="5"/>
  <c r="AT189" i="5"/>
  <c r="AH187" i="5"/>
  <c r="AK187" i="5"/>
  <c r="V187" i="5"/>
  <c r="P187" i="5"/>
  <c r="Y187" i="5"/>
  <c r="O187" i="5"/>
  <c r="S187" i="5"/>
  <c r="Q187" i="5"/>
  <c r="BA185" i="5"/>
  <c r="AT185" i="5"/>
  <c r="AH183" i="5"/>
  <c r="AK183" i="5"/>
  <c r="V183" i="5"/>
  <c r="P183" i="5"/>
  <c r="Y183" i="5"/>
  <c r="O183" i="5"/>
  <c r="S183" i="5"/>
  <c r="Q183" i="5"/>
  <c r="BA181" i="5"/>
  <c r="AT181" i="5"/>
  <c r="V176" i="5"/>
  <c r="P176" i="5"/>
  <c r="Y176" i="5"/>
  <c r="O176" i="5"/>
  <c r="S176" i="5"/>
  <c r="Q176" i="5"/>
  <c r="BA176" i="5"/>
  <c r="AT176" i="5"/>
  <c r="AH174" i="5"/>
  <c r="AK174" i="5"/>
  <c r="V172" i="5"/>
  <c r="P172" i="5"/>
  <c r="Y172" i="5"/>
  <c r="O172" i="5"/>
  <c r="S172" i="5"/>
  <c r="Q172" i="5"/>
  <c r="BA172" i="5"/>
  <c r="AT172" i="5"/>
  <c r="AH170" i="5"/>
  <c r="AK170" i="5"/>
  <c r="V168" i="5"/>
  <c r="P168" i="5"/>
  <c r="Y168" i="5"/>
  <c r="O168" i="5"/>
  <c r="S168" i="5"/>
  <c r="Q168" i="5"/>
  <c r="BA168" i="5"/>
  <c r="AT168" i="5"/>
  <c r="AH166" i="5"/>
  <c r="AK166" i="5"/>
  <c r="V164" i="5"/>
  <c r="P164" i="5"/>
  <c r="Y164" i="5"/>
  <c r="O164" i="5"/>
  <c r="S164" i="5"/>
  <c r="Q164" i="5"/>
  <c r="BA164" i="5"/>
  <c r="AT164" i="5"/>
  <c r="AH162" i="5"/>
  <c r="AK162" i="5"/>
  <c r="V160" i="5"/>
  <c r="P160" i="5"/>
  <c r="Y160" i="5"/>
  <c r="O160" i="5"/>
  <c r="S160" i="5"/>
  <c r="Q160" i="5"/>
  <c r="BA160" i="5"/>
  <c r="AT160" i="5"/>
  <c r="AH158" i="5"/>
  <c r="AK158" i="5"/>
  <c r="V156" i="5"/>
  <c r="P156" i="5"/>
  <c r="Y156" i="5"/>
  <c r="O156" i="5"/>
  <c r="S156" i="5"/>
  <c r="Q156" i="5"/>
  <c r="BA156" i="5"/>
  <c r="AT156" i="5"/>
  <c r="BA151" i="5"/>
  <c r="AT151" i="5"/>
  <c r="AH149" i="5"/>
  <c r="AK149" i="5"/>
  <c r="V149" i="5"/>
  <c r="P149" i="5"/>
  <c r="Y149" i="5"/>
  <c r="O149" i="5"/>
  <c r="S149" i="5"/>
  <c r="Q149" i="5"/>
  <c r="BA147" i="5"/>
  <c r="AT147" i="5"/>
  <c r="AH145" i="5"/>
  <c r="AK145" i="5"/>
  <c r="V145" i="5"/>
  <c r="P145" i="5"/>
  <c r="Y145" i="5"/>
  <c r="O145" i="5"/>
  <c r="S145" i="5"/>
  <c r="Q145" i="5"/>
  <c r="BA143" i="5"/>
  <c r="AT143" i="5"/>
  <c r="AH141" i="5"/>
  <c r="AK141" i="5"/>
  <c r="V141" i="5"/>
  <c r="P141" i="5"/>
  <c r="Y141" i="5"/>
  <c r="O141" i="5"/>
  <c r="S141" i="5"/>
  <c r="Q141" i="5"/>
  <c r="BA139" i="5"/>
  <c r="AT139" i="5"/>
  <c r="AH137" i="5"/>
  <c r="AK137" i="5"/>
  <c r="V137" i="5"/>
  <c r="P137" i="5"/>
  <c r="Y137" i="5"/>
  <c r="O137" i="5"/>
  <c r="S137" i="5"/>
  <c r="Q137" i="5"/>
  <c r="AT135" i="5"/>
  <c r="BA135" i="5"/>
  <c r="AH133" i="5"/>
  <c r="AK133" i="5"/>
  <c r="V133" i="5"/>
  <c r="P133" i="5"/>
  <c r="Y133" i="5"/>
  <c r="O133" i="5"/>
  <c r="S133" i="5"/>
  <c r="Q133" i="5"/>
  <c r="AT131" i="5"/>
  <c r="BA131" i="5"/>
  <c r="AH129" i="5"/>
  <c r="AK129" i="5"/>
  <c r="V129" i="5"/>
  <c r="P129" i="5"/>
  <c r="Y129" i="5"/>
  <c r="O129" i="5"/>
  <c r="S129" i="5"/>
  <c r="Q129" i="5"/>
  <c r="AT127" i="5"/>
  <c r="BA127" i="5"/>
  <c r="AH125" i="5"/>
  <c r="AK125" i="5"/>
  <c r="V125" i="5"/>
  <c r="P125" i="5"/>
  <c r="Y125" i="5"/>
  <c r="O125" i="5"/>
  <c r="S125" i="5"/>
  <c r="Q125" i="5"/>
  <c r="AT123" i="5"/>
  <c r="BA123" i="5"/>
  <c r="AH121" i="5"/>
  <c r="AK121" i="5"/>
  <c r="V121" i="5"/>
  <c r="P121" i="5"/>
  <c r="Y121" i="5"/>
  <c r="O121" i="5"/>
  <c r="S121" i="5"/>
  <c r="Q121" i="5"/>
  <c r="AT119" i="5"/>
  <c r="BA119" i="5"/>
  <c r="AH117" i="5"/>
  <c r="AK117" i="5"/>
  <c r="V117" i="5"/>
  <c r="P117" i="5"/>
  <c r="Y117" i="5"/>
  <c r="O117" i="5"/>
  <c r="S117" i="5"/>
  <c r="Q117" i="5"/>
  <c r="AT115" i="5"/>
  <c r="BA115" i="5"/>
  <c r="AH113" i="5"/>
  <c r="AK113" i="5"/>
  <c r="V113" i="5"/>
  <c r="P113" i="5"/>
  <c r="Y113" i="5"/>
  <c r="O113" i="5"/>
  <c r="S113" i="5"/>
  <c r="Q113" i="5"/>
  <c r="AT111" i="5"/>
  <c r="BA111" i="5"/>
  <c r="AH109" i="5"/>
  <c r="AK109" i="5"/>
  <c r="V109" i="5"/>
  <c r="P109" i="5"/>
  <c r="Y109" i="5"/>
  <c r="O109" i="5"/>
  <c r="S109" i="5"/>
  <c r="Q109" i="5"/>
  <c r="AT107" i="5"/>
  <c r="BA107" i="5"/>
  <c r="AH105" i="5"/>
  <c r="AK105" i="5"/>
  <c r="V105" i="5"/>
  <c r="P105" i="5"/>
  <c r="Y105" i="5"/>
  <c r="O105" i="5"/>
  <c r="S105" i="5"/>
  <c r="Q105" i="5"/>
  <c r="V100" i="5"/>
  <c r="P100" i="5"/>
  <c r="Y100" i="5"/>
  <c r="O100" i="5"/>
  <c r="Q100" i="5" s="1"/>
  <c r="AH100" i="5"/>
  <c r="AA100" i="5"/>
  <c r="AC100" i="5" s="1"/>
  <c r="AE100" i="5"/>
  <c r="BA98" i="5"/>
  <c r="AT98" i="5"/>
  <c r="V96" i="5"/>
  <c r="P96" i="5"/>
  <c r="Y96" i="5"/>
  <c r="O96" i="5"/>
  <c r="Q96" i="5" s="1"/>
  <c r="AH96" i="5"/>
  <c r="AA96" i="5"/>
  <c r="AE96" i="5"/>
  <c r="BA94" i="5"/>
  <c r="AT94" i="5"/>
  <c r="V92" i="5"/>
  <c r="P92" i="5"/>
  <c r="Y92" i="5"/>
  <c r="O92" i="5"/>
  <c r="Q92" i="5" s="1"/>
  <c r="AH92" i="5"/>
  <c r="AA92" i="5"/>
  <c r="AC92" i="5" s="1"/>
  <c r="AE92" i="5"/>
  <c r="BA90" i="5"/>
  <c r="AT90" i="5"/>
  <c r="V88" i="5"/>
  <c r="P88" i="5"/>
  <c r="Y88" i="5"/>
  <c r="O88" i="5"/>
  <c r="Q88" i="5" s="1"/>
  <c r="AH88" i="5"/>
  <c r="AA88" i="5"/>
  <c r="AE88" i="5"/>
  <c r="BA86" i="5"/>
  <c r="AT86" i="5"/>
  <c r="V84" i="5"/>
  <c r="P84" i="5"/>
  <c r="Y84" i="5"/>
  <c r="O84" i="5"/>
  <c r="Q84" i="5" s="1"/>
  <c r="T84" i="5" s="1"/>
  <c r="AH84" i="5"/>
  <c r="AA84" i="5"/>
  <c r="AE84" i="5"/>
  <c r="BA82" i="5"/>
  <c r="AT82" i="5"/>
  <c r="BA80" i="5"/>
  <c r="AT80" i="5"/>
  <c r="V75" i="5"/>
  <c r="P75" i="5"/>
  <c r="Y75" i="5"/>
  <c r="O75" i="5"/>
  <c r="Q75" i="5" s="1"/>
  <c r="AH73" i="5"/>
  <c r="AA73" i="5"/>
  <c r="AC73" i="5" s="1"/>
  <c r="AE73" i="5"/>
  <c r="BA73" i="5"/>
  <c r="AT73" i="5"/>
  <c r="V71" i="5"/>
  <c r="P71" i="5"/>
  <c r="Y71" i="5"/>
  <c r="O71" i="5"/>
  <c r="Q71" i="5" s="1"/>
  <c r="AH69" i="5"/>
  <c r="AA69" i="5"/>
  <c r="AE69" i="5"/>
  <c r="BA69" i="5"/>
  <c r="AT69" i="5"/>
  <c r="V67" i="5"/>
  <c r="P67" i="5"/>
  <c r="Y67" i="5"/>
  <c r="O67" i="5"/>
  <c r="Q67" i="5" s="1"/>
  <c r="AH65" i="5"/>
  <c r="AA65" i="5"/>
  <c r="AE65" i="5"/>
  <c r="BA65" i="5"/>
  <c r="AT65" i="5"/>
  <c r="V63" i="5"/>
  <c r="P63" i="5"/>
  <c r="Y63" i="5"/>
  <c r="O63" i="5"/>
  <c r="Q63" i="5" s="1"/>
  <c r="AH61" i="5"/>
  <c r="AA61" i="5"/>
  <c r="AE61" i="5"/>
  <c r="BA61" i="5"/>
  <c r="AT61" i="5"/>
  <c r="V59" i="5"/>
  <c r="P59" i="5"/>
  <c r="Y59" i="5"/>
  <c r="O59" i="5"/>
  <c r="Q59" i="5" s="1"/>
  <c r="AH57" i="5"/>
  <c r="AE57" i="5"/>
  <c r="AA57" i="5"/>
  <c r="AB57" i="5"/>
  <c r="BA57" i="5"/>
  <c r="AT57" i="5"/>
  <c r="V55" i="5"/>
  <c r="Y55" i="5"/>
  <c r="P55" i="5"/>
  <c r="O55" i="5"/>
  <c r="S55" i="5"/>
  <c r="AT50" i="5"/>
  <c r="BA50" i="5"/>
  <c r="V48" i="5"/>
  <c r="P48" i="5"/>
  <c r="Y48" i="5"/>
  <c r="O48" i="5"/>
  <c r="Q48" i="5" s="1"/>
  <c r="AH48" i="5"/>
  <c r="AE48" i="5"/>
  <c r="AA48" i="5"/>
  <c r="AB48" i="5"/>
  <c r="AT46" i="5"/>
  <c r="BA46" i="5"/>
  <c r="V44" i="5"/>
  <c r="P44" i="5"/>
  <c r="Y44" i="5"/>
  <c r="O44" i="5"/>
  <c r="Q44" i="5" s="1"/>
  <c r="AH44" i="5"/>
  <c r="AE44" i="5"/>
  <c r="AA44" i="5"/>
  <c r="AB44" i="5"/>
  <c r="AT42" i="5"/>
  <c r="BA42" i="5"/>
  <c r="V40" i="5"/>
  <c r="P40" i="5"/>
  <c r="Y40" i="5"/>
  <c r="O40" i="5"/>
  <c r="Q40" i="5" s="1"/>
  <c r="AH40" i="5"/>
  <c r="AE40" i="5"/>
  <c r="AA40" i="5"/>
  <c r="AB40" i="5"/>
  <c r="AT38" i="5"/>
  <c r="BA38" i="5"/>
  <c r="V36" i="5"/>
  <c r="P36" i="5"/>
  <c r="Y36" i="5"/>
  <c r="O36" i="5"/>
  <c r="Q36" i="5" s="1"/>
  <c r="AH36" i="5"/>
  <c r="AE36" i="5"/>
  <c r="AA36" i="5"/>
  <c r="AB36" i="5"/>
  <c r="AT34" i="5"/>
  <c r="BA34" i="5"/>
  <c r="V32" i="5"/>
  <c r="P32" i="5"/>
  <c r="Y32" i="5"/>
  <c r="O32" i="5"/>
  <c r="Q32" i="5" s="1"/>
  <c r="S32" i="5"/>
  <c r="AH32" i="5"/>
  <c r="AE32" i="5"/>
  <c r="AA32" i="5"/>
  <c r="AB32" i="5"/>
  <c r="V30" i="5"/>
  <c r="P30" i="5"/>
  <c r="Y30" i="5"/>
  <c r="O30" i="5"/>
  <c r="S30" i="5"/>
  <c r="Q30" i="5"/>
  <c r="AH30" i="5"/>
  <c r="AE30" i="5"/>
  <c r="AA30" i="5"/>
  <c r="AB30" i="5"/>
  <c r="AH229" i="5"/>
  <c r="AB229" i="5"/>
  <c r="AC229" i="5" s="1"/>
  <c r="AF229" i="5" s="1"/>
  <c r="AJ229" i="5" s="1"/>
  <c r="V229" i="5"/>
  <c r="O229" i="5"/>
  <c r="Y229" i="5"/>
  <c r="P229" i="5"/>
  <c r="S229" i="5"/>
  <c r="BA227" i="5"/>
  <c r="AT227" i="5"/>
  <c r="AN227" i="5"/>
  <c r="AO227" i="5" s="1"/>
  <c r="AH225" i="5"/>
  <c r="AB225" i="5"/>
  <c r="AC225" i="5" s="1"/>
  <c r="AF225" i="5" s="1"/>
  <c r="AJ225" i="5" s="1"/>
  <c r="V225" i="5"/>
  <c r="O225" i="5"/>
  <c r="Y225" i="5"/>
  <c r="P225" i="5"/>
  <c r="S225" i="5"/>
  <c r="BA223" i="5"/>
  <c r="AT223" i="5"/>
  <c r="AN223" i="5"/>
  <c r="AO223" i="5" s="1"/>
  <c r="AH221" i="5"/>
  <c r="AB221" i="5"/>
  <c r="AC221" i="5" s="1"/>
  <c r="AF221" i="5" s="1"/>
  <c r="AJ221" i="5" s="1"/>
  <c r="V221" i="5"/>
  <c r="O221" i="5"/>
  <c r="Y221" i="5"/>
  <c r="P221" i="5"/>
  <c r="S221" i="5"/>
  <c r="BA219" i="5"/>
  <c r="AT219" i="5"/>
  <c r="AN219" i="5"/>
  <c r="AO219" i="5" s="1"/>
  <c r="AH217" i="5"/>
  <c r="AB217" i="5"/>
  <c r="AC217" i="5" s="1"/>
  <c r="AF217" i="5" s="1"/>
  <c r="AJ217" i="5" s="1"/>
  <c r="V217" i="5"/>
  <c r="O217" i="5"/>
  <c r="Y217" i="5"/>
  <c r="P217" i="5"/>
  <c r="S217" i="5"/>
  <c r="BA215" i="5"/>
  <c r="AT215" i="5"/>
  <c r="AN215" i="5"/>
  <c r="AO215" i="5" s="1"/>
  <c r="AH213" i="5"/>
  <c r="AB213" i="5"/>
  <c r="AC213" i="5" s="1"/>
  <c r="AF213" i="5" s="1"/>
  <c r="AJ213" i="5" s="1"/>
  <c r="V213" i="5"/>
  <c r="O213" i="5"/>
  <c r="Y213" i="5"/>
  <c r="P213" i="5"/>
  <c r="S213" i="5"/>
  <c r="BA211" i="5"/>
  <c r="AT211" i="5"/>
  <c r="AN211" i="5"/>
  <c r="AO211" i="5" s="1"/>
  <c r="AH209" i="5"/>
  <c r="AB209" i="5"/>
  <c r="AC209" i="5" s="1"/>
  <c r="AF209" i="5" s="1"/>
  <c r="AJ209" i="5" s="1"/>
  <c r="V209" i="5"/>
  <c r="O209" i="5"/>
  <c r="Y209" i="5"/>
  <c r="P209" i="5"/>
  <c r="S209" i="5"/>
  <c r="BA207" i="5"/>
  <c r="AT207" i="5"/>
  <c r="AN207" i="5"/>
  <c r="AO207" i="5" s="1"/>
  <c r="AR207" i="5" s="1"/>
  <c r="AV207" i="5" s="1"/>
  <c r="AT28" i="5"/>
  <c r="BA28" i="5"/>
  <c r="V26" i="5"/>
  <c r="P26" i="5"/>
  <c r="Y26" i="5"/>
  <c r="O26" i="5"/>
  <c r="Q26" i="5" s="1"/>
  <c r="AH26" i="5"/>
  <c r="AE26" i="5"/>
  <c r="AA26" i="5"/>
  <c r="AB26" i="5"/>
  <c r="AT24" i="5"/>
  <c r="BA24" i="5"/>
  <c r="V22" i="5"/>
  <c r="P22" i="5"/>
  <c r="Y22" i="5"/>
  <c r="O22" i="5"/>
  <c r="Q22" i="5" s="1"/>
  <c r="AH22" i="5"/>
  <c r="AE22" i="5"/>
  <c r="AA22" i="5"/>
  <c r="AB22" i="5"/>
  <c r="AT20" i="5"/>
  <c r="BA20" i="5"/>
  <c r="V18" i="5"/>
  <c r="P18" i="5"/>
  <c r="Y18" i="5"/>
  <c r="O18" i="5"/>
  <c r="Q18" i="5" s="1"/>
  <c r="AH18" i="5"/>
  <c r="AE18" i="5"/>
  <c r="AA18" i="5"/>
  <c r="AB18" i="5"/>
  <c r="AT16" i="5"/>
  <c r="BA16" i="5"/>
  <c r="V14" i="5"/>
  <c r="P14" i="5"/>
  <c r="Y14" i="5"/>
  <c r="O14" i="5"/>
  <c r="Q14" i="5" s="1"/>
  <c r="AH14" i="5"/>
  <c r="AE14" i="5"/>
  <c r="AA14" i="5"/>
  <c r="AB14" i="5"/>
  <c r="AT12" i="5"/>
  <c r="BA12" i="5"/>
  <c r="V10" i="5"/>
  <c r="P10" i="5"/>
  <c r="Y10" i="5"/>
  <c r="O10" i="5"/>
  <c r="Q10" i="5" s="1"/>
  <c r="AH10" i="5"/>
  <c r="AE10" i="5"/>
  <c r="AA10" i="5"/>
  <c r="AB10" i="5"/>
  <c r="AT8" i="5"/>
  <c r="BA8" i="5"/>
  <c r="V6" i="5"/>
  <c r="P6" i="5"/>
  <c r="Y6" i="5"/>
  <c r="S6" i="5"/>
  <c r="O6" i="5"/>
  <c r="AH6" i="5"/>
  <c r="AB6" i="5"/>
  <c r="AC6" i="5" s="1"/>
  <c r="AE6" i="5"/>
  <c r="V200" i="5"/>
  <c r="Y200" i="5"/>
  <c r="P200" i="5"/>
  <c r="O200" i="5"/>
  <c r="Q200" i="5" s="1"/>
  <c r="T200" i="5" s="1"/>
  <c r="X200" i="5" s="1"/>
  <c r="S200" i="5"/>
  <c r="BA200" i="5"/>
  <c r="AT200" i="5"/>
  <c r="AH198" i="5"/>
  <c r="AK198" i="5"/>
  <c r="V196" i="5"/>
  <c r="Y196" i="5"/>
  <c r="P196" i="5"/>
  <c r="O196" i="5"/>
  <c r="S196" i="5"/>
  <c r="BA196" i="5"/>
  <c r="AT196" i="5"/>
  <c r="AH194" i="5"/>
  <c r="AK194" i="5"/>
  <c r="V192" i="5"/>
  <c r="Y192" i="5"/>
  <c r="P192" i="5"/>
  <c r="O192" i="5"/>
  <c r="Q192" i="5" s="1"/>
  <c r="S192" i="5"/>
  <c r="BA192" i="5"/>
  <c r="AT192" i="5"/>
  <c r="AH190" i="5"/>
  <c r="AK190" i="5"/>
  <c r="V188" i="5"/>
  <c r="Y188" i="5"/>
  <c r="P188" i="5"/>
  <c r="O188" i="5"/>
  <c r="S188" i="5"/>
  <c r="BA188" i="5"/>
  <c r="AT188" i="5"/>
  <c r="AH186" i="5"/>
  <c r="AK186" i="5"/>
  <c r="V184" i="5"/>
  <c r="Y184" i="5"/>
  <c r="P184" i="5"/>
  <c r="O184" i="5"/>
  <c r="Q184" i="5" s="1"/>
  <c r="T184" i="5" s="1"/>
  <c r="X184" i="5" s="1"/>
  <c r="S184" i="5"/>
  <c r="BA184" i="5"/>
  <c r="AT184" i="5"/>
  <c r="AH182" i="5"/>
  <c r="AK182" i="5"/>
  <c r="V180" i="5"/>
  <c r="Y180" i="5"/>
  <c r="P180" i="5"/>
  <c r="O180" i="5"/>
  <c r="S180" i="5"/>
  <c r="BA180" i="5"/>
  <c r="AT180" i="5"/>
  <c r="AH175" i="5"/>
  <c r="AK175" i="5"/>
  <c r="V175" i="5"/>
  <c r="O175" i="5"/>
  <c r="Y175" i="5"/>
  <c r="P175" i="5"/>
  <c r="S175" i="5"/>
  <c r="BA173" i="5"/>
  <c r="AT173" i="5"/>
  <c r="AH171" i="5"/>
  <c r="AK171" i="5"/>
  <c r="V171" i="5"/>
  <c r="O171" i="5"/>
  <c r="Y171" i="5"/>
  <c r="P171" i="5"/>
  <c r="S171" i="5"/>
  <c r="BA169" i="5"/>
  <c r="AT169" i="5"/>
  <c r="AH167" i="5"/>
  <c r="AK167" i="5"/>
  <c r="V167" i="5"/>
  <c r="O167" i="5"/>
  <c r="Y167" i="5"/>
  <c r="P167" i="5"/>
  <c r="S167" i="5"/>
  <c r="BA165" i="5"/>
  <c r="AT165" i="5"/>
  <c r="AH163" i="5"/>
  <c r="AK163" i="5"/>
  <c r="V163" i="5"/>
  <c r="O163" i="5"/>
  <c r="Y163" i="5"/>
  <c r="P163" i="5"/>
  <c r="S163" i="5"/>
  <c r="BA161" i="5"/>
  <c r="AT161" i="5"/>
  <c r="AH159" i="5"/>
  <c r="AK159" i="5"/>
  <c r="V159" i="5"/>
  <c r="O159" i="5"/>
  <c r="Y159" i="5"/>
  <c r="P159" i="5"/>
  <c r="S159" i="5"/>
  <c r="BA157" i="5"/>
  <c r="AT157" i="5"/>
  <c r="AH155" i="5"/>
  <c r="AK155" i="5"/>
  <c r="V155" i="5"/>
  <c r="O155" i="5"/>
  <c r="Y155" i="5"/>
  <c r="P155" i="5"/>
  <c r="S155" i="5"/>
  <c r="V150" i="5"/>
  <c r="Y150" i="5"/>
  <c r="P150" i="5"/>
  <c r="O150" i="5"/>
  <c r="Q150" i="5" s="1"/>
  <c r="T150" i="5" s="1"/>
  <c r="X150" i="5" s="1"/>
  <c r="S150" i="5"/>
  <c r="BA150" i="5"/>
  <c r="AT150" i="5"/>
  <c r="AH148" i="5"/>
  <c r="AK148" i="5"/>
  <c r="V146" i="5"/>
  <c r="Y146" i="5"/>
  <c r="P146" i="5"/>
  <c r="O146" i="5"/>
  <c r="S146" i="5"/>
  <c r="BA146" i="5"/>
  <c r="AT146" i="5"/>
  <c r="AH144" i="5"/>
  <c r="AK144" i="5"/>
  <c r="V142" i="5"/>
  <c r="Y142" i="5"/>
  <c r="P142" i="5"/>
  <c r="O142" i="5"/>
  <c r="Q142" i="5" s="1"/>
  <c r="T142" i="5" s="1"/>
  <c r="X142" i="5" s="1"/>
  <c r="S142" i="5"/>
  <c r="BA142" i="5"/>
  <c r="AT142" i="5"/>
  <c r="AH140" i="5"/>
  <c r="AK140" i="5"/>
  <c r="V138" i="5"/>
  <c r="Y138" i="5"/>
  <c r="P138" i="5"/>
  <c r="O138" i="5"/>
  <c r="S138" i="5"/>
  <c r="BA138" i="5"/>
  <c r="AT138" i="5"/>
  <c r="AH136" i="5"/>
  <c r="AK136" i="5"/>
  <c r="V134" i="5"/>
  <c r="Y134" i="5"/>
  <c r="P134" i="5"/>
  <c r="O134" i="5"/>
  <c r="Q134" i="5" s="1"/>
  <c r="T134" i="5" s="1"/>
  <c r="X134" i="5" s="1"/>
  <c r="S134" i="5"/>
  <c r="BA134" i="5"/>
  <c r="AT134" i="5"/>
  <c r="AH132" i="5"/>
  <c r="AK132" i="5"/>
  <c r="V130" i="5"/>
  <c r="Y130" i="5"/>
  <c r="P130" i="5"/>
  <c r="O130" i="5"/>
  <c r="S130" i="5"/>
  <c r="BA130" i="5"/>
  <c r="AT130" i="5"/>
  <c r="V128" i="5"/>
  <c r="O128" i="5"/>
  <c r="Y128" i="5"/>
  <c r="P128" i="5"/>
  <c r="S128" i="5"/>
  <c r="BA128" i="5"/>
  <c r="AT128" i="5"/>
  <c r="AH126" i="5"/>
  <c r="AK126" i="5"/>
  <c r="V124" i="5"/>
  <c r="O124" i="5"/>
  <c r="Y124" i="5"/>
  <c r="P124" i="5"/>
  <c r="S124" i="5"/>
  <c r="BA124" i="5"/>
  <c r="AT124" i="5"/>
  <c r="AH122" i="5"/>
  <c r="AK122" i="5"/>
  <c r="V120" i="5"/>
  <c r="O120" i="5"/>
  <c r="Y120" i="5"/>
  <c r="P120" i="5"/>
  <c r="S120" i="5"/>
  <c r="BA120" i="5"/>
  <c r="AT120" i="5"/>
  <c r="AH118" i="5"/>
  <c r="AK118" i="5"/>
  <c r="V116" i="5"/>
  <c r="O116" i="5"/>
  <c r="Y116" i="5"/>
  <c r="P116" i="5"/>
  <c r="S116" i="5"/>
  <c r="BA116" i="5"/>
  <c r="AT116" i="5"/>
  <c r="AH114" i="5"/>
  <c r="AK114" i="5"/>
  <c r="V112" i="5"/>
  <c r="O112" i="5"/>
  <c r="Y112" i="5"/>
  <c r="P112" i="5"/>
  <c r="S112" i="5"/>
  <c r="BA112" i="5"/>
  <c r="AT112" i="5"/>
  <c r="AH110" i="5"/>
  <c r="AK110" i="5"/>
  <c r="V108" i="5"/>
  <c r="O108" i="5"/>
  <c r="Y108" i="5"/>
  <c r="P108" i="5"/>
  <c r="S108" i="5"/>
  <c r="BA108" i="5"/>
  <c r="AT108" i="5"/>
  <c r="AH106" i="5"/>
  <c r="AK106" i="5"/>
  <c r="AH101" i="5"/>
  <c r="AE101" i="5"/>
  <c r="BA101" i="5"/>
  <c r="AT101" i="5"/>
  <c r="V99" i="5"/>
  <c r="P99" i="5"/>
  <c r="O99" i="5"/>
  <c r="Y99" i="5"/>
  <c r="AH97" i="5"/>
  <c r="AE97" i="5"/>
  <c r="BA97" i="5"/>
  <c r="AT97" i="5"/>
  <c r="V95" i="5"/>
  <c r="P95" i="5"/>
  <c r="O95" i="5"/>
  <c r="Y95" i="5"/>
  <c r="AH93" i="5"/>
  <c r="AE93" i="5"/>
  <c r="BA93" i="5"/>
  <c r="AT93" i="5"/>
  <c r="V91" i="5"/>
  <c r="P91" i="5"/>
  <c r="O91" i="5"/>
  <c r="Y91" i="5"/>
  <c r="AH89" i="5"/>
  <c r="AE89" i="5"/>
  <c r="BA89" i="5"/>
  <c r="AT89" i="5"/>
  <c r="V87" i="5"/>
  <c r="P87" i="5"/>
  <c r="O87" i="5"/>
  <c r="Y87" i="5"/>
  <c r="AH85" i="5"/>
  <c r="AE85" i="5"/>
  <c r="BA85" i="5"/>
  <c r="AT85" i="5"/>
  <c r="V83" i="5"/>
  <c r="P83" i="5"/>
  <c r="O83" i="5"/>
  <c r="Y83" i="5"/>
  <c r="S83" i="5"/>
  <c r="AH81" i="5"/>
  <c r="AE81" i="5"/>
  <c r="BA81" i="5"/>
  <c r="AT81" i="5"/>
  <c r="V76" i="5"/>
  <c r="P76" i="5"/>
  <c r="O76" i="5"/>
  <c r="Y76" i="5"/>
  <c r="AH76" i="5"/>
  <c r="AE76" i="5"/>
  <c r="AF76" i="5" s="1"/>
  <c r="AJ76" i="5" s="1"/>
  <c r="AT74" i="5"/>
  <c r="BA74" i="5"/>
  <c r="V72" i="5"/>
  <c r="P72" i="5"/>
  <c r="O72" i="5"/>
  <c r="Y72" i="5"/>
  <c r="AH72" i="5"/>
  <c r="AE72" i="5"/>
  <c r="AF72" i="5" s="1"/>
  <c r="AJ72" i="5" s="1"/>
  <c r="AT70" i="5"/>
  <c r="BA70" i="5"/>
  <c r="V68" i="5"/>
  <c r="P68" i="5"/>
  <c r="O68" i="5"/>
  <c r="Y68" i="5"/>
  <c r="AH68" i="5"/>
  <c r="AE68" i="5"/>
  <c r="AT66" i="5"/>
  <c r="BA66" i="5"/>
  <c r="V64" i="5"/>
  <c r="P64" i="5"/>
  <c r="O64" i="5"/>
  <c r="Y64" i="5"/>
  <c r="AH64" i="5"/>
  <c r="AE64" i="5"/>
  <c r="AT62" i="5"/>
  <c r="BA62" i="5"/>
  <c r="V60" i="5"/>
  <c r="P60" i="5"/>
  <c r="O60" i="5"/>
  <c r="Y60" i="5"/>
  <c r="AH60" i="5"/>
  <c r="AE60" i="5"/>
  <c r="AT58" i="5"/>
  <c r="BA58" i="5"/>
  <c r="V56" i="5"/>
  <c r="P56" i="5"/>
  <c r="O56" i="5"/>
  <c r="Q56" i="5" s="1"/>
  <c r="Y56" i="5"/>
  <c r="S56" i="5"/>
  <c r="AH56" i="5"/>
  <c r="AE56" i="5"/>
  <c r="AA56" i="5"/>
  <c r="AB56" i="5"/>
  <c r="AH51" i="5"/>
  <c r="AE51" i="5"/>
  <c r="AA51" i="5"/>
  <c r="AB51" i="5"/>
  <c r="BA51" i="5"/>
  <c r="AT51" i="5"/>
  <c r="V49" i="5"/>
  <c r="P49" i="5"/>
  <c r="O49" i="5"/>
  <c r="Y49" i="5"/>
  <c r="AH47" i="5"/>
  <c r="AE47" i="5"/>
  <c r="AA47" i="5"/>
  <c r="AC47" i="5" s="1"/>
  <c r="AF47" i="5" s="1"/>
  <c r="AJ47" i="5" s="1"/>
  <c r="AB47" i="5"/>
  <c r="BA47" i="5"/>
  <c r="AT47" i="5"/>
  <c r="V45" i="5"/>
  <c r="P45" i="5"/>
  <c r="O45" i="5"/>
  <c r="Y45" i="5"/>
  <c r="AH43" i="5"/>
  <c r="AE43" i="5"/>
  <c r="AA43" i="5"/>
  <c r="AB43" i="5"/>
  <c r="BA43" i="5"/>
  <c r="AT43" i="5"/>
  <c r="V41" i="5"/>
  <c r="P41" i="5"/>
  <c r="O41" i="5"/>
  <c r="Y41" i="5"/>
  <c r="AH39" i="5"/>
  <c r="AE39" i="5"/>
  <c r="AA39" i="5"/>
  <c r="AC39" i="5" s="1"/>
  <c r="AF39" i="5" s="1"/>
  <c r="AJ39" i="5" s="1"/>
  <c r="AB39" i="5"/>
  <c r="BA39" i="5"/>
  <c r="AT39" i="5"/>
  <c r="V37" i="5"/>
  <c r="P37" i="5"/>
  <c r="O37" i="5"/>
  <c r="Y37" i="5"/>
  <c r="AH35" i="5"/>
  <c r="AE35" i="5"/>
  <c r="AA35" i="5"/>
  <c r="AB35" i="5"/>
  <c r="BA35" i="5"/>
  <c r="AT35" i="5"/>
  <c r="V33" i="5"/>
  <c r="P33" i="5"/>
  <c r="O33" i="5"/>
  <c r="Y33" i="5"/>
  <c r="S33" i="5"/>
  <c r="AH31" i="5"/>
  <c r="AE31" i="5"/>
  <c r="AA31" i="5"/>
  <c r="AB31" i="5"/>
  <c r="BA31" i="5"/>
  <c r="AT31" i="5"/>
  <c r="V228" i="5"/>
  <c r="P228" i="5"/>
  <c r="Y228" i="5"/>
  <c r="O228" i="5"/>
  <c r="S228" i="5"/>
  <c r="Q228" i="5"/>
  <c r="BA228" i="5"/>
  <c r="AT228" i="5"/>
  <c r="AH226" i="5"/>
  <c r="AA226" i="5"/>
  <c r="AC226" i="5" s="1"/>
  <c r="AF226" i="5" s="1"/>
  <c r="V224" i="5"/>
  <c r="P224" i="5"/>
  <c r="Y224" i="5"/>
  <c r="O224" i="5"/>
  <c r="S224" i="5"/>
  <c r="Q224" i="5"/>
  <c r="BA224" i="5"/>
  <c r="AT224" i="5"/>
  <c r="AH222" i="5"/>
  <c r="AA222" i="5"/>
  <c r="AC222" i="5" s="1"/>
  <c r="AF222" i="5" s="1"/>
  <c r="V220" i="5"/>
  <c r="P220" i="5"/>
  <c r="Y220" i="5"/>
  <c r="O220" i="5"/>
  <c r="S220" i="5"/>
  <c r="Q220" i="5"/>
  <c r="BA220" i="5"/>
  <c r="AT220" i="5"/>
  <c r="AH218" i="5"/>
  <c r="AA218" i="5"/>
  <c r="AC218" i="5" s="1"/>
  <c r="AF218" i="5" s="1"/>
  <c r="V216" i="5"/>
  <c r="P216" i="5"/>
  <c r="Y216" i="5"/>
  <c r="O216" i="5"/>
  <c r="S216" i="5"/>
  <c r="Q216" i="5"/>
  <c r="BA216" i="5"/>
  <c r="AT216" i="5"/>
  <c r="AH214" i="5"/>
  <c r="AA214" i="5"/>
  <c r="AC214" i="5" s="1"/>
  <c r="AF214" i="5" s="1"/>
  <c r="V212" i="5"/>
  <c r="P212" i="5"/>
  <c r="Y212" i="5"/>
  <c r="O212" i="5"/>
  <c r="S212" i="5"/>
  <c r="Q212" i="5"/>
  <c r="BA212" i="5"/>
  <c r="AT212" i="5"/>
  <c r="AH210" i="5"/>
  <c r="AA210" i="5"/>
  <c r="AC210" i="5" s="1"/>
  <c r="AF210" i="5" s="1"/>
  <c r="V208" i="5"/>
  <c r="P208" i="5"/>
  <c r="Y208" i="5"/>
  <c r="O208" i="5"/>
  <c r="S208" i="5"/>
  <c r="Q208" i="5"/>
  <c r="BA208" i="5"/>
  <c r="AT208" i="5"/>
  <c r="AH206" i="5"/>
  <c r="AA206" i="5"/>
  <c r="AC206" i="5" s="1"/>
  <c r="AF206" i="5" s="1"/>
  <c r="AH205" i="5"/>
  <c r="AB205" i="5"/>
  <c r="AC205" i="5" s="1"/>
  <c r="AF205" i="5" s="1"/>
  <c r="AJ205" i="5" s="1"/>
  <c r="V205" i="5"/>
  <c r="O205" i="5"/>
  <c r="Y205" i="5"/>
  <c r="P205" i="5"/>
  <c r="S205" i="5"/>
  <c r="T59" i="5"/>
  <c r="X59" i="5" s="1"/>
  <c r="AC201" i="5"/>
  <c r="AC200" i="5"/>
  <c r="AF200" i="5" s="1"/>
  <c r="AC199" i="5"/>
  <c r="AC198" i="5"/>
  <c r="AF198" i="5" s="1"/>
  <c r="AC197" i="5"/>
  <c r="AC196" i="5"/>
  <c r="AF196" i="5" s="1"/>
  <c r="AC195" i="5"/>
  <c r="AC194" i="5"/>
  <c r="AF194" i="5" s="1"/>
  <c r="AC193" i="5"/>
  <c r="AC192" i="5"/>
  <c r="AF192" i="5" s="1"/>
  <c r="AC191" i="5"/>
  <c r="AC190" i="5"/>
  <c r="AF190" i="5" s="1"/>
  <c r="AC189" i="5"/>
  <c r="AC188" i="5"/>
  <c r="AF188" i="5" s="1"/>
  <c r="AC187" i="5"/>
  <c r="AC186" i="5"/>
  <c r="AF186" i="5" s="1"/>
  <c r="AC185" i="5"/>
  <c r="AC184" i="5"/>
  <c r="AF184" i="5" s="1"/>
  <c r="AC183" i="5"/>
  <c r="AC181" i="5"/>
  <c r="AC176" i="5"/>
  <c r="AC175" i="5"/>
  <c r="AF175" i="5" s="1"/>
  <c r="AC174" i="5"/>
  <c r="AC173" i="5"/>
  <c r="AF173" i="5" s="1"/>
  <c r="AC172" i="5"/>
  <c r="AC171" i="5"/>
  <c r="AF171" i="5" s="1"/>
  <c r="AC170" i="5"/>
  <c r="AC169" i="5"/>
  <c r="AF169" i="5" s="1"/>
  <c r="AC168" i="5"/>
  <c r="AC167" i="5"/>
  <c r="AF167" i="5" s="1"/>
  <c r="AC166" i="5"/>
  <c r="AC165" i="5"/>
  <c r="AF165" i="5" s="1"/>
  <c r="AC164" i="5"/>
  <c r="AC163" i="5"/>
  <c r="AF163" i="5" s="1"/>
  <c r="AC162" i="5"/>
  <c r="AC161" i="5"/>
  <c r="AF161" i="5" s="1"/>
  <c r="AC160" i="5"/>
  <c r="AC159" i="5"/>
  <c r="AF159" i="5" s="1"/>
  <c r="AC158" i="5"/>
  <c r="AC156" i="5"/>
  <c r="AC151" i="5"/>
  <c r="AC150" i="5"/>
  <c r="AF150" i="5" s="1"/>
  <c r="AC149" i="5"/>
  <c r="AC148" i="5"/>
  <c r="AF148" i="5" s="1"/>
  <c r="AC147" i="5"/>
  <c r="AC146" i="5"/>
  <c r="AF146" i="5" s="1"/>
  <c r="AC145" i="5"/>
  <c r="AC144" i="5"/>
  <c r="AF144" i="5" s="1"/>
  <c r="AC143" i="5"/>
  <c r="AC142" i="5"/>
  <c r="AF142" i="5" s="1"/>
  <c r="AC141" i="5"/>
  <c r="AC140" i="5"/>
  <c r="AF140" i="5" s="1"/>
  <c r="AC139" i="5"/>
  <c r="AC138" i="5"/>
  <c r="AF138" i="5" s="1"/>
  <c r="AC137" i="5"/>
  <c r="AC136" i="5"/>
  <c r="AF136" i="5" s="1"/>
  <c r="AC135" i="5"/>
  <c r="AC134" i="5"/>
  <c r="AF134" i="5" s="1"/>
  <c r="AC133" i="5"/>
  <c r="AC131" i="5"/>
  <c r="AC129" i="5"/>
  <c r="AC128" i="5"/>
  <c r="AF128" i="5" s="1"/>
  <c r="AC127" i="5"/>
  <c r="AC126" i="5"/>
  <c r="AF126" i="5" s="1"/>
  <c r="AC125" i="5"/>
  <c r="AC124" i="5"/>
  <c r="AF124" i="5" s="1"/>
  <c r="AC123" i="5"/>
  <c r="AC122" i="5"/>
  <c r="AF122" i="5" s="1"/>
  <c r="AC121" i="5"/>
  <c r="AC120" i="5"/>
  <c r="AF120" i="5" s="1"/>
  <c r="AC119" i="5"/>
  <c r="AC118" i="5"/>
  <c r="AF118" i="5" s="1"/>
  <c r="AC117" i="5"/>
  <c r="AC116" i="5"/>
  <c r="AF116" i="5" s="1"/>
  <c r="AC115" i="5"/>
  <c r="AC114" i="5"/>
  <c r="AF114" i="5" s="1"/>
  <c r="AC113" i="5"/>
  <c r="AC112" i="5"/>
  <c r="AF112" i="5" s="1"/>
  <c r="AC111" i="5"/>
  <c r="AC110" i="5"/>
  <c r="AF110" i="5" s="1"/>
  <c r="AC109" i="5"/>
  <c r="AC108" i="5"/>
  <c r="AF108" i="5" s="1"/>
  <c r="AC106" i="5"/>
  <c r="AN12" i="2"/>
  <c r="AR12" i="2" s="1"/>
  <c r="AN13" i="2"/>
  <c r="AR13" i="2" s="1"/>
  <c r="AN20" i="2"/>
  <c r="AR20" i="2" s="1"/>
  <c r="AN21" i="2"/>
  <c r="AR21" i="2" s="1"/>
  <c r="AN28" i="2"/>
  <c r="AR28" i="2" s="1"/>
  <c r="AN29" i="2"/>
  <c r="AR29" i="2" s="1"/>
  <c r="AN32" i="2"/>
  <c r="AR32" i="2" s="1"/>
  <c r="AN33" i="2"/>
  <c r="AR33" i="2" s="1"/>
  <c r="AN40" i="2"/>
  <c r="AR40" i="2" s="1"/>
  <c r="AN42" i="2"/>
  <c r="AR42" i="2" s="1"/>
  <c r="AN43" i="2"/>
  <c r="AR43" i="2" s="1"/>
  <c r="AN50" i="2"/>
  <c r="AR50" i="2" s="1"/>
  <c r="AN51" i="2"/>
  <c r="AR51" i="2" s="1"/>
  <c r="AN57" i="2"/>
  <c r="AR57" i="2" s="1"/>
  <c r="AN58" i="2"/>
  <c r="AR58" i="2" s="1"/>
  <c r="AN65" i="2"/>
  <c r="AR65" i="2" s="1"/>
  <c r="AN66" i="2"/>
  <c r="AR66" i="2" s="1"/>
  <c r="AN73" i="2"/>
  <c r="AR73" i="2" s="1"/>
  <c r="AN74" i="2"/>
  <c r="AR74" i="2" s="1"/>
  <c r="AN81" i="2"/>
  <c r="AR81" i="2" s="1"/>
  <c r="AN88" i="2"/>
  <c r="AR88" i="2" s="1"/>
  <c r="AN89" i="2"/>
  <c r="AR89" i="2" s="1"/>
  <c r="AN96" i="2"/>
  <c r="AR96" i="2" s="1"/>
  <c r="AN97" i="2"/>
  <c r="AR97" i="2" s="1"/>
  <c r="AN211" i="2"/>
  <c r="AR211" i="2" s="1"/>
  <c r="AN212" i="2"/>
  <c r="AR212" i="2" s="1"/>
  <c r="AN219" i="2"/>
  <c r="AR219" i="2" s="1"/>
  <c r="AN220" i="2"/>
  <c r="AR220" i="2" s="1"/>
  <c r="AN227" i="2"/>
  <c r="AR227" i="2" s="1"/>
  <c r="AN228" i="2"/>
  <c r="AR228" i="2" s="1"/>
  <c r="AN231" i="2"/>
  <c r="AR231" i="2" s="1"/>
  <c r="AN232" i="2"/>
  <c r="AR232" i="2" s="1"/>
  <c r="AN239" i="2"/>
  <c r="AR239" i="2" s="1"/>
  <c r="AN240" i="2"/>
  <c r="AR240" i="2" s="1"/>
  <c r="AN247" i="2"/>
  <c r="AR247" i="2" s="1"/>
  <c r="AN248" i="2"/>
  <c r="AR248" i="2" s="1"/>
  <c r="AN256" i="2"/>
  <c r="AR256" i="2" s="1"/>
  <c r="AN257" i="2"/>
  <c r="AR257" i="2" s="1"/>
  <c r="AN258" i="2"/>
  <c r="AR258" i="2" s="1"/>
  <c r="AN259" i="2"/>
  <c r="AR259" i="2" s="1"/>
  <c r="AN260" i="2"/>
  <c r="AR260" i="2" s="1"/>
  <c r="AN261" i="2"/>
  <c r="AR261" i="2" s="1"/>
  <c r="AN262" i="2"/>
  <c r="AR262" i="2" s="1"/>
  <c r="AN263" i="2"/>
  <c r="AR263" i="2" s="1"/>
  <c r="AN264" i="2"/>
  <c r="AR264" i="2" s="1"/>
  <c r="AN265" i="2"/>
  <c r="AR265" i="2" s="1"/>
  <c r="AN266" i="2"/>
  <c r="AR266" i="2" s="1"/>
  <c r="AN267" i="2"/>
  <c r="AR267" i="2" s="1"/>
  <c r="AN268" i="2"/>
  <c r="AR268" i="2" s="1"/>
  <c r="AN269" i="2"/>
  <c r="AR269" i="2" s="1"/>
  <c r="AN270" i="2"/>
  <c r="AR270" i="2" s="1"/>
  <c r="AN271" i="2"/>
  <c r="AR271" i="2" s="1"/>
  <c r="AN272" i="2"/>
  <c r="AR272" i="2" s="1"/>
  <c r="AN273" i="2"/>
  <c r="AR273" i="2" s="1"/>
  <c r="AN274" i="2"/>
  <c r="AR274" i="2" s="1"/>
  <c r="AN280" i="2"/>
  <c r="AR280" i="2" s="1"/>
  <c r="AN284" i="2"/>
  <c r="AR284" i="2" s="1"/>
  <c r="AN285" i="2"/>
  <c r="AR285" i="2" s="1"/>
  <c r="AN292" i="2"/>
  <c r="AR292" i="2" s="1"/>
  <c r="AN293" i="2"/>
  <c r="AR293" i="2" s="1"/>
  <c r="AN300" i="2"/>
  <c r="AR300" i="2" s="1"/>
  <c r="AN301" i="2"/>
  <c r="AR301" i="2" s="1"/>
  <c r="AC351" i="2"/>
  <c r="AD351" i="2" s="1"/>
  <c r="AC358" i="2"/>
  <c r="AN412" i="2"/>
  <c r="AR412" i="2" s="1"/>
  <c r="AN413" i="2"/>
  <c r="AR413" i="2" s="1"/>
  <c r="AN420" i="2"/>
  <c r="AR420" i="2" s="1"/>
  <c r="AN421" i="2"/>
  <c r="AR421" i="2" s="1"/>
  <c r="AN428" i="2"/>
  <c r="AR428" i="2" s="1"/>
  <c r="AN429" i="2"/>
  <c r="AR429" i="2" s="1"/>
  <c r="AC454" i="2"/>
  <c r="AD454" i="2" s="1"/>
  <c r="AC96" i="5"/>
  <c r="AC88" i="5"/>
  <c r="AF88" i="5" s="1"/>
  <c r="AJ88" i="5" s="1"/>
  <c r="AC84" i="5"/>
  <c r="AC69" i="5"/>
  <c r="AC65" i="5"/>
  <c r="AF65" i="5" s="1"/>
  <c r="AJ65" i="5" s="1"/>
  <c r="AC61" i="5"/>
  <c r="B47" i="8"/>
  <c r="C47" i="8" s="1"/>
  <c r="D47" i="8" s="1"/>
  <c r="Q130" i="2"/>
  <c r="W130" i="2"/>
  <c r="N130" i="2"/>
  <c r="O130" i="2" s="1"/>
  <c r="R130" i="2" s="1"/>
  <c r="B54" i="8"/>
  <c r="C54" i="8" s="1"/>
  <c r="D54" i="8" s="1"/>
  <c r="N137" i="2"/>
  <c r="O137" i="2" s="1"/>
  <c r="W137" i="2"/>
  <c r="Q137" i="2"/>
  <c r="B58" i="8"/>
  <c r="C58" i="8" s="1"/>
  <c r="D58" i="8" s="1"/>
  <c r="N141" i="2"/>
  <c r="O141" i="2" s="1"/>
  <c r="W141" i="2"/>
  <c r="Q141" i="2"/>
  <c r="F36" i="8"/>
  <c r="G32" i="8"/>
  <c r="H34" i="8" s="1"/>
  <c r="H35" i="8" s="1"/>
  <c r="H36" i="8" s="1"/>
  <c r="F34" i="8"/>
  <c r="H32" i="8"/>
  <c r="I32" i="8" s="1"/>
  <c r="B51" i="8"/>
  <c r="C51" i="8" s="1"/>
  <c r="D51" i="8" s="1"/>
  <c r="Q134" i="2"/>
  <c r="W134" i="2"/>
  <c r="N134" i="2"/>
  <c r="O134" i="2" s="1"/>
  <c r="R134" i="2" s="1"/>
  <c r="B59" i="8"/>
  <c r="C59" i="8" s="1"/>
  <c r="D59" i="8" s="1"/>
  <c r="Q142" i="2"/>
  <c r="W142" i="2"/>
  <c r="N142" i="2"/>
  <c r="O142" i="2" s="1"/>
  <c r="R142" i="2" s="1"/>
  <c r="B67" i="8"/>
  <c r="C67" i="8" s="1"/>
  <c r="D67" i="8" s="1"/>
  <c r="Q150" i="2"/>
  <c r="W150" i="2"/>
  <c r="N150" i="2"/>
  <c r="O150" i="2" s="1"/>
  <c r="R150" i="2" s="1"/>
  <c r="B62" i="8"/>
  <c r="C62" i="8" s="1"/>
  <c r="D62" i="8" s="1"/>
  <c r="N145" i="2"/>
  <c r="O145" i="2" s="1"/>
  <c r="W145" i="2"/>
  <c r="Q145" i="2"/>
  <c r="B50" i="8"/>
  <c r="C50" i="8" s="1"/>
  <c r="D50" i="8" s="1"/>
  <c r="N133" i="2"/>
  <c r="O133" i="2" s="1"/>
  <c r="W133" i="2"/>
  <c r="Q133" i="2"/>
  <c r="B66" i="8"/>
  <c r="C66" i="8" s="1"/>
  <c r="D66" i="8" s="1"/>
  <c r="N149" i="2"/>
  <c r="O149" i="2" s="1"/>
  <c r="W149" i="2"/>
  <c r="Q149" i="2"/>
  <c r="B48" i="8"/>
  <c r="C48" i="8" s="1"/>
  <c r="D48" i="8" s="1"/>
  <c r="N131" i="2"/>
  <c r="O131" i="2" s="1"/>
  <c r="W131" i="2"/>
  <c r="Q131" i="2"/>
  <c r="B49" i="8"/>
  <c r="C49" i="8" s="1"/>
  <c r="D49" i="8" s="1"/>
  <c r="Q132" i="2"/>
  <c r="W132" i="2"/>
  <c r="N132" i="2"/>
  <c r="O132" i="2" s="1"/>
  <c r="R132" i="2" s="1"/>
  <c r="B52" i="8"/>
  <c r="C52" i="8" s="1"/>
  <c r="D52" i="8" s="1"/>
  <c r="N135" i="2"/>
  <c r="O135" i="2" s="1"/>
  <c r="W135" i="2"/>
  <c r="Q135" i="2"/>
  <c r="B53" i="8"/>
  <c r="C53" i="8" s="1"/>
  <c r="D53" i="8" s="1"/>
  <c r="Q136" i="2"/>
  <c r="W136" i="2"/>
  <c r="N136" i="2"/>
  <c r="O136" i="2" s="1"/>
  <c r="R136" i="2" s="1"/>
  <c r="B56" i="8"/>
  <c r="C56" i="8" s="1"/>
  <c r="D56" i="8" s="1"/>
  <c r="N139" i="2"/>
  <c r="O139" i="2" s="1"/>
  <c r="W139" i="2"/>
  <c r="Q139" i="2"/>
  <c r="B57" i="8"/>
  <c r="C57" i="8" s="1"/>
  <c r="D57" i="8" s="1"/>
  <c r="Q140" i="2"/>
  <c r="W140" i="2"/>
  <c r="N140" i="2"/>
  <c r="O140" i="2" s="1"/>
  <c r="R140" i="2" s="1"/>
  <c r="B60" i="8"/>
  <c r="C60" i="8" s="1"/>
  <c r="D60" i="8" s="1"/>
  <c r="N143" i="2"/>
  <c r="O143" i="2" s="1"/>
  <c r="W143" i="2"/>
  <c r="Q143" i="2"/>
  <c r="B61" i="8"/>
  <c r="C61" i="8" s="1"/>
  <c r="D61" i="8" s="1"/>
  <c r="Q144" i="2"/>
  <c r="W144" i="2"/>
  <c r="N144" i="2"/>
  <c r="O144" i="2" s="1"/>
  <c r="R144" i="2" s="1"/>
  <c r="B64" i="8"/>
  <c r="C64" i="8" s="1"/>
  <c r="D64" i="8" s="1"/>
  <c r="N147" i="2"/>
  <c r="O147" i="2" s="1"/>
  <c r="W147" i="2"/>
  <c r="Q147" i="2"/>
  <c r="B65" i="8"/>
  <c r="C65" i="8" s="1"/>
  <c r="D65" i="8" s="1"/>
  <c r="Q148" i="2"/>
  <c r="W148" i="2"/>
  <c r="N148" i="2"/>
  <c r="O148" i="2" s="1"/>
  <c r="R148" i="2" s="1"/>
  <c r="B68" i="8"/>
  <c r="C68" i="8" s="1"/>
  <c r="D68" i="8" s="1"/>
  <c r="N151" i="2"/>
  <c r="O151" i="2" s="1"/>
  <c r="W151" i="2"/>
  <c r="Q151" i="2"/>
  <c r="B55" i="8"/>
  <c r="C55" i="8" s="1"/>
  <c r="D55" i="8" s="1"/>
  <c r="Q138" i="2"/>
  <c r="W138" i="2"/>
  <c r="N138" i="2"/>
  <c r="O138" i="2" s="1"/>
  <c r="R138" i="2" s="1"/>
  <c r="B63" i="8"/>
  <c r="C63" i="8" s="1"/>
  <c r="D63" i="8" s="1"/>
  <c r="Q146" i="2"/>
  <c r="W146" i="2"/>
  <c r="N146" i="2"/>
  <c r="O146" i="2" s="1"/>
  <c r="R146" i="2" s="1"/>
  <c r="AH29" i="5"/>
  <c r="AE29" i="5"/>
  <c r="AA29" i="5"/>
  <c r="AB29" i="5"/>
  <c r="BA29" i="5"/>
  <c r="AT29" i="5"/>
  <c r="V27" i="5"/>
  <c r="O27" i="5"/>
  <c r="P27" i="5"/>
  <c r="Y27" i="5"/>
  <c r="AH25" i="5"/>
  <c r="AE25" i="5"/>
  <c r="AA25" i="5"/>
  <c r="AB25" i="5"/>
  <c r="BA25" i="5"/>
  <c r="AT25" i="5"/>
  <c r="V23" i="5"/>
  <c r="O23" i="5"/>
  <c r="P23" i="5"/>
  <c r="Y23" i="5"/>
  <c r="AH21" i="5"/>
  <c r="AE21" i="5"/>
  <c r="AA21" i="5"/>
  <c r="AB21" i="5"/>
  <c r="BA21" i="5"/>
  <c r="AT21" i="5"/>
  <c r="V19" i="5"/>
  <c r="O19" i="5"/>
  <c r="P19" i="5"/>
  <c r="Y19" i="5"/>
  <c r="AH17" i="5"/>
  <c r="AE17" i="5"/>
  <c r="AA17" i="5"/>
  <c r="AB17" i="5"/>
  <c r="BA17" i="5"/>
  <c r="AT17" i="5"/>
  <c r="V15" i="5"/>
  <c r="O15" i="5"/>
  <c r="P15" i="5"/>
  <c r="Y15" i="5"/>
  <c r="AH13" i="5"/>
  <c r="AE13" i="5"/>
  <c r="AA13" i="5"/>
  <c r="AB13" i="5"/>
  <c r="BA13" i="5"/>
  <c r="AT13" i="5"/>
  <c r="V11" i="5"/>
  <c r="Y11" i="5"/>
  <c r="P11" i="5"/>
  <c r="O11" i="5"/>
  <c r="AH9" i="5"/>
  <c r="AE9" i="5"/>
  <c r="AA9" i="5"/>
  <c r="AB9" i="5"/>
  <c r="BA9" i="5"/>
  <c r="AT9" i="5"/>
  <c r="V7" i="5"/>
  <c r="O7" i="5"/>
  <c r="P7" i="5"/>
  <c r="S7" i="5"/>
  <c r="Y7" i="5"/>
  <c r="AH201" i="5"/>
  <c r="AK201" i="5"/>
  <c r="V201" i="5"/>
  <c r="P201" i="5"/>
  <c r="Y201" i="5"/>
  <c r="O201" i="5"/>
  <c r="S201" i="5"/>
  <c r="Q201" i="5"/>
  <c r="BA199" i="5"/>
  <c r="AT199" i="5"/>
  <c r="AH197" i="5"/>
  <c r="AK197" i="5"/>
  <c r="V197" i="5"/>
  <c r="P197" i="5"/>
  <c r="Y197" i="5"/>
  <c r="O197" i="5"/>
  <c r="S197" i="5"/>
  <c r="Q197" i="5"/>
  <c r="BA195" i="5"/>
  <c r="AT195" i="5"/>
  <c r="AH193" i="5"/>
  <c r="AK193" i="5"/>
  <c r="V193" i="5"/>
  <c r="P193" i="5"/>
  <c r="Y193" i="5"/>
  <c r="O193" i="5"/>
  <c r="S193" i="5"/>
  <c r="Q193" i="5"/>
  <c r="BA191" i="5"/>
  <c r="AT191" i="5"/>
  <c r="AH189" i="5"/>
  <c r="AK189" i="5"/>
  <c r="V189" i="5"/>
  <c r="P189" i="5"/>
  <c r="Y189" i="5"/>
  <c r="O189" i="5"/>
  <c r="S189" i="5"/>
  <c r="Q189" i="5"/>
  <c r="BA187" i="5"/>
  <c r="AT187" i="5"/>
  <c r="AH185" i="5"/>
  <c r="AK185" i="5"/>
  <c r="V185" i="5"/>
  <c r="P185" i="5"/>
  <c r="Y185" i="5"/>
  <c r="O185" i="5"/>
  <c r="S185" i="5"/>
  <c r="Q185" i="5"/>
  <c r="BA183" i="5"/>
  <c r="AT183" i="5"/>
  <c r="AH181" i="5"/>
  <c r="AK181" i="5"/>
  <c r="V181" i="5"/>
  <c r="P181" i="5"/>
  <c r="Y181" i="5"/>
  <c r="O181" i="5"/>
  <c r="S181" i="5"/>
  <c r="Q181" i="5"/>
  <c r="AH176" i="5"/>
  <c r="AK176" i="5"/>
  <c r="V174" i="5"/>
  <c r="P174" i="5"/>
  <c r="Y174" i="5"/>
  <c r="O174" i="5"/>
  <c r="S174" i="5"/>
  <c r="Q174" i="5"/>
  <c r="BA174" i="5"/>
  <c r="AT174" i="5"/>
  <c r="AH172" i="5"/>
  <c r="AK172" i="5"/>
  <c r="V170" i="5"/>
  <c r="P170" i="5"/>
  <c r="Y170" i="5"/>
  <c r="O170" i="5"/>
  <c r="S170" i="5"/>
  <c r="Q170" i="5"/>
  <c r="BA170" i="5"/>
  <c r="AT170" i="5"/>
  <c r="AH168" i="5"/>
  <c r="AK168" i="5"/>
  <c r="V166" i="5"/>
  <c r="P166" i="5"/>
  <c r="Y166" i="5"/>
  <c r="O166" i="5"/>
  <c r="S166" i="5"/>
  <c r="Q166" i="5"/>
  <c r="BA166" i="5"/>
  <c r="AT166" i="5"/>
  <c r="AH164" i="5"/>
  <c r="AK164" i="5"/>
  <c r="V162" i="5"/>
  <c r="P162" i="5"/>
  <c r="Y162" i="5"/>
  <c r="O162" i="5"/>
  <c r="S162" i="5"/>
  <c r="Q162" i="5"/>
  <c r="BA162" i="5"/>
  <c r="AT162" i="5"/>
  <c r="AH160" i="5"/>
  <c r="AK160" i="5"/>
  <c r="V158" i="5"/>
  <c r="P158" i="5"/>
  <c r="Y158" i="5"/>
  <c r="O158" i="5"/>
  <c r="S158" i="5"/>
  <c r="Q158" i="5"/>
  <c r="BA158" i="5"/>
  <c r="AT158" i="5"/>
  <c r="AH156" i="5"/>
  <c r="AK156" i="5"/>
  <c r="AH151" i="5"/>
  <c r="AK151" i="5"/>
  <c r="V151" i="5"/>
  <c r="P151" i="5"/>
  <c r="Y151" i="5"/>
  <c r="O151" i="5"/>
  <c r="S151" i="5"/>
  <c r="Q151" i="5"/>
  <c r="BA149" i="5"/>
  <c r="AT149" i="5"/>
  <c r="AH147" i="5"/>
  <c r="AK147" i="5"/>
  <c r="V147" i="5"/>
  <c r="P147" i="5"/>
  <c r="Y147" i="5"/>
  <c r="O147" i="5"/>
  <c r="S147" i="5"/>
  <c r="Q147" i="5"/>
  <c r="BA145" i="5"/>
  <c r="AT145" i="5"/>
  <c r="AH143" i="5"/>
  <c r="AK143" i="5"/>
  <c r="V143" i="5"/>
  <c r="P143" i="5"/>
  <c r="Y143" i="5"/>
  <c r="O143" i="5"/>
  <c r="S143" i="5"/>
  <c r="Q143" i="5"/>
  <c r="BA141" i="5"/>
  <c r="AT141" i="5"/>
  <c r="AH139" i="5"/>
  <c r="AK139" i="5"/>
  <c r="V139" i="5"/>
  <c r="P139" i="5"/>
  <c r="Y139" i="5"/>
  <c r="O139" i="5"/>
  <c r="S139" i="5"/>
  <c r="Q139" i="5"/>
  <c r="AT137" i="5"/>
  <c r="BA137" i="5"/>
  <c r="AH135" i="5"/>
  <c r="AK135" i="5"/>
  <c r="V135" i="5"/>
  <c r="P135" i="5"/>
  <c r="Y135" i="5"/>
  <c r="O135" i="5"/>
  <c r="S135" i="5"/>
  <c r="Q135" i="5"/>
  <c r="AT133" i="5"/>
  <c r="BA133" i="5"/>
  <c r="AH131" i="5"/>
  <c r="AK131" i="5"/>
  <c r="V131" i="5"/>
  <c r="P131" i="5"/>
  <c r="Y131" i="5"/>
  <c r="O131" i="5"/>
  <c r="S131" i="5"/>
  <c r="Q131" i="5"/>
  <c r="AT129" i="5"/>
  <c r="BA129" i="5"/>
  <c r="AH127" i="5"/>
  <c r="AK127" i="5"/>
  <c r="V127" i="5"/>
  <c r="P127" i="5"/>
  <c r="Y127" i="5"/>
  <c r="O127" i="5"/>
  <c r="S127" i="5"/>
  <c r="Q127" i="5"/>
  <c r="AT125" i="5"/>
  <c r="BA125" i="5"/>
  <c r="AH123" i="5"/>
  <c r="AK123" i="5"/>
  <c r="V123" i="5"/>
  <c r="P123" i="5"/>
  <c r="Y123" i="5"/>
  <c r="O123" i="5"/>
  <c r="S123" i="5"/>
  <c r="AT121" i="5"/>
  <c r="BA121" i="5"/>
  <c r="AH119" i="5"/>
  <c r="AK119" i="5"/>
  <c r="V119" i="5"/>
  <c r="P119" i="5"/>
  <c r="Y119" i="5"/>
  <c r="O119" i="5"/>
  <c r="S119" i="5"/>
  <c r="Q119" i="5"/>
  <c r="AT117" i="5"/>
  <c r="BA117" i="5"/>
  <c r="AH115" i="5"/>
  <c r="AK115" i="5"/>
  <c r="V115" i="5"/>
  <c r="P115" i="5"/>
  <c r="Y115" i="5"/>
  <c r="O115" i="5"/>
  <c r="S115" i="5"/>
  <c r="Q115" i="5"/>
  <c r="AT113" i="5"/>
  <c r="BA113" i="5"/>
  <c r="AH111" i="5"/>
  <c r="AK111" i="5"/>
  <c r="V111" i="5"/>
  <c r="P111" i="5"/>
  <c r="Y111" i="5"/>
  <c r="O111" i="5"/>
  <c r="S111" i="5"/>
  <c r="Q111" i="5"/>
  <c r="AT109" i="5"/>
  <c r="BA109" i="5"/>
  <c r="AH107" i="5"/>
  <c r="AK107" i="5"/>
  <c r="V107" i="5"/>
  <c r="P107" i="5"/>
  <c r="Y107" i="5"/>
  <c r="O107" i="5"/>
  <c r="S107" i="5"/>
  <c r="Q107" i="5"/>
  <c r="AT105" i="5"/>
  <c r="BA105" i="5"/>
  <c r="BA100" i="5"/>
  <c r="AT100" i="5"/>
  <c r="V98" i="5"/>
  <c r="P98" i="5"/>
  <c r="Y98" i="5"/>
  <c r="O98" i="5"/>
  <c r="Q98" i="5" s="1"/>
  <c r="AH98" i="5"/>
  <c r="AA98" i="5"/>
  <c r="AC98" i="5" s="1"/>
  <c r="AE98" i="5"/>
  <c r="BA96" i="5"/>
  <c r="AT96" i="5"/>
  <c r="V94" i="5"/>
  <c r="P94" i="5"/>
  <c r="Y94" i="5"/>
  <c r="O94" i="5"/>
  <c r="Q94" i="5" s="1"/>
  <c r="AH94" i="5"/>
  <c r="AA94" i="5"/>
  <c r="AC94" i="5" s="1"/>
  <c r="AE94" i="5"/>
  <c r="BA92" i="5"/>
  <c r="AT92" i="5"/>
  <c r="V90" i="5"/>
  <c r="P90" i="5"/>
  <c r="Y90" i="5"/>
  <c r="O90" i="5"/>
  <c r="Q90" i="5" s="1"/>
  <c r="AH90" i="5"/>
  <c r="AA90" i="5"/>
  <c r="AC90" i="5" s="1"/>
  <c r="AE90" i="5"/>
  <c r="BA88" i="5"/>
  <c r="AT88" i="5"/>
  <c r="V86" i="5"/>
  <c r="P86" i="5"/>
  <c r="Y86" i="5"/>
  <c r="O86" i="5"/>
  <c r="Q86" i="5" s="1"/>
  <c r="AH86" i="5"/>
  <c r="AA86" i="5"/>
  <c r="AC86" i="5" s="1"/>
  <c r="AE86" i="5"/>
  <c r="BA84" i="5"/>
  <c r="AT84" i="5"/>
  <c r="V82" i="5"/>
  <c r="P82" i="5"/>
  <c r="Y82" i="5"/>
  <c r="O82" i="5"/>
  <c r="Q82" i="5" s="1"/>
  <c r="S82" i="5"/>
  <c r="AH82" i="5"/>
  <c r="AA82" i="5"/>
  <c r="AC82" i="5" s="1"/>
  <c r="AE82" i="5"/>
  <c r="V80" i="5"/>
  <c r="P80" i="5"/>
  <c r="Y80" i="5"/>
  <c r="O80" i="5"/>
  <c r="S80" i="5"/>
  <c r="Q80" i="5"/>
  <c r="AH80" i="5"/>
  <c r="AA80" i="5"/>
  <c r="AC80" i="5" s="1"/>
  <c r="AE80" i="5"/>
  <c r="AH75" i="5"/>
  <c r="AA75" i="5"/>
  <c r="AC75" i="5" s="1"/>
  <c r="AE75" i="5"/>
  <c r="BA75" i="5"/>
  <c r="AT75" i="5"/>
  <c r="V73" i="5"/>
  <c r="P73" i="5"/>
  <c r="Y73" i="5"/>
  <c r="O73" i="5"/>
  <c r="Q73" i="5" s="1"/>
  <c r="AH71" i="5"/>
  <c r="AA71" i="5"/>
  <c r="AC71" i="5" s="1"/>
  <c r="AE71" i="5"/>
  <c r="BA71" i="5"/>
  <c r="AT71" i="5"/>
  <c r="V69" i="5"/>
  <c r="P69" i="5"/>
  <c r="Y69" i="5"/>
  <c r="O69" i="5"/>
  <c r="Q69" i="5" s="1"/>
  <c r="AH67" i="5"/>
  <c r="AA67" i="5"/>
  <c r="AC67" i="5" s="1"/>
  <c r="AE67" i="5"/>
  <c r="BA67" i="5"/>
  <c r="AT67" i="5"/>
  <c r="V65" i="5"/>
  <c r="P65" i="5"/>
  <c r="Y65" i="5"/>
  <c r="O65" i="5"/>
  <c r="Q65" i="5" s="1"/>
  <c r="AH63" i="5"/>
  <c r="AA63" i="5"/>
  <c r="AC63" i="5" s="1"/>
  <c r="AE63" i="5"/>
  <c r="BA63" i="5"/>
  <c r="AT63" i="5"/>
  <c r="V61" i="5"/>
  <c r="P61" i="5"/>
  <c r="Y61" i="5"/>
  <c r="O61" i="5"/>
  <c r="Q61" i="5" s="1"/>
  <c r="AH59" i="5"/>
  <c r="AA59" i="5"/>
  <c r="AC59" i="5" s="1"/>
  <c r="AE59" i="5"/>
  <c r="BA59" i="5"/>
  <c r="AT59" i="5"/>
  <c r="V57" i="5"/>
  <c r="P57" i="5"/>
  <c r="Y57" i="5"/>
  <c r="S57" i="5"/>
  <c r="O57" i="5"/>
  <c r="AH55" i="5"/>
  <c r="AK55" i="5"/>
  <c r="AE55" i="5"/>
  <c r="AA55" i="5"/>
  <c r="AB55" i="5"/>
  <c r="BA55" i="5"/>
  <c r="AT55" i="5"/>
  <c r="AM55" i="5"/>
  <c r="AN55" i="5"/>
  <c r="V50" i="5"/>
  <c r="P50" i="5"/>
  <c r="Y50" i="5"/>
  <c r="O50" i="5"/>
  <c r="Q50" i="5" s="1"/>
  <c r="AH50" i="5"/>
  <c r="AE50" i="5"/>
  <c r="AA50" i="5"/>
  <c r="AB50" i="5"/>
  <c r="AT48" i="5"/>
  <c r="BA48" i="5"/>
  <c r="V46" i="5"/>
  <c r="P46" i="5"/>
  <c r="Y46" i="5"/>
  <c r="O46" i="5"/>
  <c r="Q46" i="5" s="1"/>
  <c r="AH46" i="5"/>
  <c r="AE46" i="5"/>
  <c r="AA46" i="5"/>
  <c r="AB46" i="5"/>
  <c r="AT44" i="5"/>
  <c r="BA44" i="5"/>
  <c r="V42" i="5"/>
  <c r="P42" i="5"/>
  <c r="Y42" i="5"/>
  <c r="O42" i="5"/>
  <c r="Q42" i="5" s="1"/>
  <c r="AH42" i="5"/>
  <c r="AE42" i="5"/>
  <c r="AA42" i="5"/>
  <c r="AB42" i="5"/>
  <c r="AT40" i="5"/>
  <c r="BA40" i="5"/>
  <c r="V38" i="5"/>
  <c r="P38" i="5"/>
  <c r="Y38" i="5"/>
  <c r="O38" i="5"/>
  <c r="Q38" i="5" s="1"/>
  <c r="AH38" i="5"/>
  <c r="AE38" i="5"/>
  <c r="AA38" i="5"/>
  <c r="AB38" i="5"/>
  <c r="AT36" i="5"/>
  <c r="BA36" i="5"/>
  <c r="V34" i="5"/>
  <c r="P34" i="5"/>
  <c r="Y34" i="5"/>
  <c r="O34" i="5"/>
  <c r="Q34" i="5" s="1"/>
  <c r="T34" i="5" s="1"/>
  <c r="AH34" i="5"/>
  <c r="AE34" i="5"/>
  <c r="AA34" i="5"/>
  <c r="AB34" i="5"/>
  <c r="AT32" i="5"/>
  <c r="BA32" i="5"/>
  <c r="AT30" i="5"/>
  <c r="BA30" i="5"/>
  <c r="BA229" i="5"/>
  <c r="AT229" i="5"/>
  <c r="AN229" i="5"/>
  <c r="AO229" i="5" s="1"/>
  <c r="AH227" i="5"/>
  <c r="AB227" i="5"/>
  <c r="AC227" i="5" s="1"/>
  <c r="AF227" i="5" s="1"/>
  <c r="AJ227" i="5" s="1"/>
  <c r="V227" i="5"/>
  <c r="Y227" i="5"/>
  <c r="P227" i="5"/>
  <c r="O227" i="5"/>
  <c r="S227" i="5"/>
  <c r="BA225" i="5"/>
  <c r="AT225" i="5"/>
  <c r="AN225" i="5"/>
  <c r="AO225" i="5" s="1"/>
  <c r="AH223" i="5"/>
  <c r="AB223" i="5"/>
  <c r="AC223" i="5" s="1"/>
  <c r="AF223" i="5" s="1"/>
  <c r="AJ223" i="5" s="1"/>
  <c r="V223" i="5"/>
  <c r="Y223" i="5"/>
  <c r="P223" i="5"/>
  <c r="O223" i="5"/>
  <c r="S223" i="5"/>
  <c r="BA221" i="5"/>
  <c r="AT221" i="5"/>
  <c r="AN221" i="5"/>
  <c r="AO221" i="5" s="1"/>
  <c r="AH219" i="5"/>
  <c r="AB219" i="5"/>
  <c r="AC219" i="5" s="1"/>
  <c r="AF219" i="5" s="1"/>
  <c r="AJ219" i="5" s="1"/>
  <c r="V219" i="5"/>
  <c r="Y219" i="5"/>
  <c r="P219" i="5"/>
  <c r="O219" i="5"/>
  <c r="S219" i="5"/>
  <c r="BA217" i="5"/>
  <c r="AT217" i="5"/>
  <c r="AN217" i="5"/>
  <c r="AO217" i="5" s="1"/>
  <c r="AH215" i="5"/>
  <c r="AB215" i="5"/>
  <c r="AC215" i="5" s="1"/>
  <c r="AF215" i="5" s="1"/>
  <c r="AJ215" i="5" s="1"/>
  <c r="V215" i="5"/>
  <c r="Y215" i="5"/>
  <c r="P215" i="5"/>
  <c r="O215" i="5"/>
  <c r="S215" i="5"/>
  <c r="BA213" i="5"/>
  <c r="AT213" i="5"/>
  <c r="AN213" i="5"/>
  <c r="AO213" i="5" s="1"/>
  <c r="AH211" i="5"/>
  <c r="AB211" i="5"/>
  <c r="AC211" i="5" s="1"/>
  <c r="AF211" i="5" s="1"/>
  <c r="AJ211" i="5" s="1"/>
  <c r="V211" i="5"/>
  <c r="Y211" i="5"/>
  <c r="P211" i="5"/>
  <c r="O211" i="5"/>
  <c r="S211" i="5"/>
  <c r="BA209" i="5"/>
  <c r="AT209" i="5"/>
  <c r="AN209" i="5"/>
  <c r="AO209" i="5" s="1"/>
  <c r="AH207" i="5"/>
  <c r="AB207" i="5"/>
  <c r="AC207" i="5" s="1"/>
  <c r="AF207" i="5" s="1"/>
  <c r="AJ207" i="5" s="1"/>
  <c r="V207" i="5"/>
  <c r="Y207" i="5"/>
  <c r="P207" i="5"/>
  <c r="O207" i="5"/>
  <c r="S207" i="5"/>
  <c r="V28" i="5"/>
  <c r="P28" i="5"/>
  <c r="Y28" i="5"/>
  <c r="O28" i="5"/>
  <c r="Q28" i="5" s="1"/>
  <c r="AH28" i="5"/>
  <c r="AE28" i="5"/>
  <c r="AA28" i="5"/>
  <c r="AB28" i="5"/>
  <c r="AT26" i="5"/>
  <c r="BA26" i="5"/>
  <c r="V24" i="5"/>
  <c r="P24" i="5"/>
  <c r="Y24" i="5"/>
  <c r="O24" i="5"/>
  <c r="Q24" i="5" s="1"/>
  <c r="AH24" i="5"/>
  <c r="AE24" i="5"/>
  <c r="AA24" i="5"/>
  <c r="AB24" i="5"/>
  <c r="AT22" i="5"/>
  <c r="BA22" i="5"/>
  <c r="V20" i="5"/>
  <c r="P20" i="5"/>
  <c r="Y20" i="5"/>
  <c r="O20" i="5"/>
  <c r="Q20" i="5" s="1"/>
  <c r="AH20" i="5"/>
  <c r="AE20" i="5"/>
  <c r="AA20" i="5"/>
  <c r="AB20" i="5"/>
  <c r="AT18" i="5"/>
  <c r="BA18" i="5"/>
  <c r="V16" i="5"/>
  <c r="P16" i="5"/>
  <c r="Y16" i="5"/>
  <c r="O16" i="5"/>
  <c r="Q16" i="5" s="1"/>
  <c r="AH16" i="5"/>
  <c r="AE16" i="5"/>
  <c r="AA16" i="5"/>
  <c r="AB16" i="5"/>
  <c r="AT14" i="5"/>
  <c r="BA14" i="5"/>
  <c r="V12" i="5"/>
  <c r="P12" i="5"/>
  <c r="Y12" i="5"/>
  <c r="O12" i="5"/>
  <c r="Q12" i="5" s="1"/>
  <c r="AH12" i="5"/>
  <c r="AE12" i="5"/>
  <c r="AA12" i="5"/>
  <c r="AB12" i="5"/>
  <c r="AT10" i="5"/>
  <c r="BA10" i="5"/>
  <c r="V8" i="5"/>
  <c r="P8" i="5"/>
  <c r="Y8" i="5"/>
  <c r="O8" i="5"/>
  <c r="S8" i="5"/>
  <c r="Q8" i="5"/>
  <c r="AH8" i="5"/>
  <c r="AE8" i="5"/>
  <c r="AA8" i="5"/>
  <c r="AB8" i="5"/>
  <c r="AT6" i="5"/>
  <c r="BA6" i="5"/>
  <c r="AH200" i="5"/>
  <c r="AK200" i="5"/>
  <c r="V198" i="5"/>
  <c r="O198" i="5"/>
  <c r="Y198" i="5"/>
  <c r="P198" i="5"/>
  <c r="S198" i="5"/>
  <c r="BA198" i="5"/>
  <c r="AT198" i="5"/>
  <c r="AH196" i="5"/>
  <c r="AK196" i="5"/>
  <c r="V194" i="5"/>
  <c r="O194" i="5"/>
  <c r="Y194" i="5"/>
  <c r="P194" i="5"/>
  <c r="S194" i="5"/>
  <c r="BA194" i="5"/>
  <c r="AT194" i="5"/>
  <c r="AH192" i="5"/>
  <c r="AK192" i="5"/>
  <c r="V190" i="5"/>
  <c r="O190" i="5"/>
  <c r="Y190" i="5"/>
  <c r="P190" i="5"/>
  <c r="S190" i="5"/>
  <c r="BA190" i="5"/>
  <c r="AT190" i="5"/>
  <c r="AH188" i="5"/>
  <c r="AK188" i="5"/>
  <c r="V186" i="5"/>
  <c r="O186" i="5"/>
  <c r="Y186" i="5"/>
  <c r="P186" i="5"/>
  <c r="S186" i="5"/>
  <c r="BA186" i="5"/>
  <c r="AT186" i="5"/>
  <c r="AH184" i="5"/>
  <c r="AK184" i="5"/>
  <c r="V182" i="5"/>
  <c r="O182" i="5"/>
  <c r="Y182" i="5"/>
  <c r="P182" i="5"/>
  <c r="S182" i="5"/>
  <c r="BA182" i="5"/>
  <c r="AT182" i="5"/>
  <c r="AH180" i="5"/>
  <c r="AK180" i="5"/>
  <c r="BA175" i="5"/>
  <c r="AT175" i="5"/>
  <c r="AH173" i="5"/>
  <c r="AK173" i="5"/>
  <c r="V173" i="5"/>
  <c r="Y173" i="5"/>
  <c r="P173" i="5"/>
  <c r="O173" i="5"/>
  <c r="Q173" i="5" s="1"/>
  <c r="T173" i="5" s="1"/>
  <c r="X173" i="5" s="1"/>
  <c r="S173" i="5"/>
  <c r="BA171" i="5"/>
  <c r="AT171" i="5"/>
  <c r="AH169" i="5"/>
  <c r="AK169" i="5"/>
  <c r="V169" i="5"/>
  <c r="Y169" i="5"/>
  <c r="P169" i="5"/>
  <c r="O169" i="5"/>
  <c r="S169" i="5"/>
  <c r="BA167" i="5"/>
  <c r="AT167" i="5"/>
  <c r="AH165" i="5"/>
  <c r="AK165" i="5"/>
  <c r="V165" i="5"/>
  <c r="Y165" i="5"/>
  <c r="P165" i="5"/>
  <c r="O165" i="5"/>
  <c r="Q165" i="5" s="1"/>
  <c r="S165" i="5"/>
  <c r="BA163" i="5"/>
  <c r="AT163" i="5"/>
  <c r="AH161" i="5"/>
  <c r="AK161" i="5"/>
  <c r="V161" i="5"/>
  <c r="Y161" i="5"/>
  <c r="P161" i="5"/>
  <c r="O161" i="5"/>
  <c r="S161" i="5"/>
  <c r="BA159" i="5"/>
  <c r="AT159" i="5"/>
  <c r="AH157" i="5"/>
  <c r="AK157" i="5"/>
  <c r="V157" i="5"/>
  <c r="Y157" i="5"/>
  <c r="P157" i="5"/>
  <c r="O157" i="5"/>
  <c r="Q157" i="5" s="1"/>
  <c r="T157" i="5" s="1"/>
  <c r="X157" i="5" s="1"/>
  <c r="S157" i="5"/>
  <c r="BA155" i="5"/>
  <c r="AT155" i="5"/>
  <c r="AH150" i="5"/>
  <c r="AK150" i="5"/>
  <c r="V148" i="5"/>
  <c r="O148" i="5"/>
  <c r="Y148" i="5"/>
  <c r="P148" i="5"/>
  <c r="S148" i="5"/>
  <c r="BA148" i="5"/>
  <c r="AT148" i="5"/>
  <c r="AH146" i="5"/>
  <c r="AK146" i="5"/>
  <c r="V144" i="5"/>
  <c r="O144" i="5"/>
  <c r="Y144" i="5"/>
  <c r="P144" i="5"/>
  <c r="S144" i="5"/>
  <c r="BA144" i="5"/>
  <c r="AT144" i="5"/>
  <c r="AH142" i="5"/>
  <c r="AK142" i="5"/>
  <c r="V140" i="5"/>
  <c r="O140" i="5"/>
  <c r="Y140" i="5"/>
  <c r="P140" i="5"/>
  <c r="S140" i="5"/>
  <c r="BA140" i="5"/>
  <c r="AT140" i="5"/>
  <c r="AH138" i="5"/>
  <c r="AK138" i="5"/>
  <c r="V136" i="5"/>
  <c r="O136" i="5"/>
  <c r="Y136" i="5"/>
  <c r="P136" i="5"/>
  <c r="S136" i="5"/>
  <c r="BA136" i="5"/>
  <c r="AT136" i="5"/>
  <c r="AH134" i="5"/>
  <c r="AK134" i="5"/>
  <c r="V132" i="5"/>
  <c r="O132" i="5"/>
  <c r="Y132" i="5"/>
  <c r="P132" i="5"/>
  <c r="S132" i="5"/>
  <c r="BA132" i="5"/>
  <c r="AT132" i="5"/>
  <c r="AH130" i="5"/>
  <c r="AK130" i="5"/>
  <c r="AH128" i="5"/>
  <c r="AK128" i="5"/>
  <c r="V126" i="5"/>
  <c r="Y126" i="5"/>
  <c r="P126" i="5"/>
  <c r="O126" i="5"/>
  <c r="Q126" i="5" s="1"/>
  <c r="S126" i="5"/>
  <c r="BA126" i="5"/>
  <c r="AT126" i="5"/>
  <c r="AH124" i="5"/>
  <c r="AK124" i="5"/>
  <c r="V122" i="5"/>
  <c r="Y122" i="5"/>
  <c r="P122" i="5"/>
  <c r="O122" i="5"/>
  <c r="S122" i="5"/>
  <c r="BA122" i="5"/>
  <c r="AT122" i="5"/>
  <c r="AH120" i="5"/>
  <c r="AK120" i="5"/>
  <c r="V118" i="5"/>
  <c r="Y118" i="5"/>
  <c r="P118" i="5"/>
  <c r="O118" i="5"/>
  <c r="Q118" i="5" s="1"/>
  <c r="T118" i="5" s="1"/>
  <c r="X118" i="5" s="1"/>
  <c r="S118" i="5"/>
  <c r="BA118" i="5"/>
  <c r="AT118" i="5"/>
  <c r="AH116" i="5"/>
  <c r="AK116" i="5"/>
  <c r="V114" i="5"/>
  <c r="Y114" i="5"/>
  <c r="P114" i="5"/>
  <c r="O114" i="5"/>
  <c r="S114" i="5"/>
  <c r="BA114" i="5"/>
  <c r="AT114" i="5"/>
  <c r="AH112" i="5"/>
  <c r="AK112" i="5"/>
  <c r="V110" i="5"/>
  <c r="Y110" i="5"/>
  <c r="P110" i="5"/>
  <c r="O110" i="5"/>
  <c r="Q110" i="5" s="1"/>
  <c r="T110" i="5" s="1"/>
  <c r="X110" i="5" s="1"/>
  <c r="S110" i="5"/>
  <c r="BA110" i="5"/>
  <c r="AT110" i="5"/>
  <c r="AH108" i="5"/>
  <c r="AK108" i="5"/>
  <c r="V106" i="5"/>
  <c r="Y106" i="5"/>
  <c r="P106" i="5"/>
  <c r="O106" i="5"/>
  <c r="S106" i="5"/>
  <c r="BA106" i="5"/>
  <c r="AT106" i="5"/>
  <c r="V101" i="5"/>
  <c r="O101" i="5"/>
  <c r="Q101" i="5" s="1"/>
  <c r="P101" i="5"/>
  <c r="Y101" i="5"/>
  <c r="AH99" i="5"/>
  <c r="AE99" i="5"/>
  <c r="AF99" i="5" s="1"/>
  <c r="AJ99" i="5" s="1"/>
  <c r="BA99" i="5"/>
  <c r="AT99" i="5"/>
  <c r="V97" i="5"/>
  <c r="O97" i="5"/>
  <c r="P97" i="5"/>
  <c r="Y97" i="5"/>
  <c r="AH95" i="5"/>
  <c r="AE95" i="5"/>
  <c r="AF95" i="5" s="1"/>
  <c r="AJ95" i="5" s="1"/>
  <c r="BA95" i="5"/>
  <c r="AT95" i="5"/>
  <c r="V93" i="5"/>
  <c r="O93" i="5"/>
  <c r="P93" i="5"/>
  <c r="Y93" i="5"/>
  <c r="AH91" i="5"/>
  <c r="AE91" i="5"/>
  <c r="AF91" i="5" s="1"/>
  <c r="AJ91" i="5" s="1"/>
  <c r="BA91" i="5"/>
  <c r="AT91" i="5"/>
  <c r="V89" i="5"/>
  <c r="O89" i="5"/>
  <c r="P89" i="5"/>
  <c r="Y89" i="5"/>
  <c r="AH87" i="5"/>
  <c r="AE87" i="5"/>
  <c r="AF87" i="5" s="1"/>
  <c r="AJ87" i="5" s="1"/>
  <c r="BA87" i="5"/>
  <c r="AT87" i="5"/>
  <c r="V85" i="5"/>
  <c r="O85" i="5"/>
  <c r="P85" i="5"/>
  <c r="Y85" i="5"/>
  <c r="AH83" i="5"/>
  <c r="AE83" i="5"/>
  <c r="AF83" i="5" s="1"/>
  <c r="BA83" i="5"/>
  <c r="AT83" i="5"/>
  <c r="V81" i="5"/>
  <c r="O81" i="5"/>
  <c r="P81" i="5"/>
  <c r="S81" i="5"/>
  <c r="Y81" i="5"/>
  <c r="AT76" i="5"/>
  <c r="BA76" i="5"/>
  <c r="V74" i="5"/>
  <c r="O74" i="5"/>
  <c r="P74" i="5"/>
  <c r="Y74" i="5"/>
  <c r="AH74" i="5"/>
  <c r="AE74" i="5"/>
  <c r="AT72" i="5"/>
  <c r="BA72" i="5"/>
  <c r="V70" i="5"/>
  <c r="O70" i="5"/>
  <c r="P70" i="5"/>
  <c r="Y70" i="5"/>
  <c r="AH70" i="5"/>
  <c r="AE70" i="5"/>
  <c r="AT68" i="5"/>
  <c r="BA68" i="5"/>
  <c r="V66" i="5"/>
  <c r="O66" i="5"/>
  <c r="P66" i="5"/>
  <c r="Y66" i="5"/>
  <c r="AH66" i="5"/>
  <c r="AE66" i="5"/>
  <c r="AT64" i="5"/>
  <c r="BA64" i="5"/>
  <c r="V62" i="5"/>
  <c r="O62" i="5"/>
  <c r="P62" i="5"/>
  <c r="Y62" i="5"/>
  <c r="AH62" i="5"/>
  <c r="AE62" i="5"/>
  <c r="AT60" i="5"/>
  <c r="BA60" i="5"/>
  <c r="V58" i="5"/>
  <c r="O58" i="5"/>
  <c r="P58" i="5"/>
  <c r="Q58" i="5" s="1"/>
  <c r="Y58" i="5"/>
  <c r="S58" i="5"/>
  <c r="AH58" i="5"/>
  <c r="AE58" i="5"/>
  <c r="AA58" i="5"/>
  <c r="AC58" i="5" s="1"/>
  <c r="AT56" i="5"/>
  <c r="BA56" i="5"/>
  <c r="V51" i="5"/>
  <c r="O51" i="5"/>
  <c r="P51" i="5"/>
  <c r="Y51" i="5"/>
  <c r="AH49" i="5"/>
  <c r="AE49" i="5"/>
  <c r="AA49" i="5"/>
  <c r="AB49" i="5"/>
  <c r="BA49" i="5"/>
  <c r="AT49" i="5"/>
  <c r="V47" i="5"/>
  <c r="O47" i="5"/>
  <c r="P47" i="5"/>
  <c r="Y47" i="5"/>
  <c r="AH45" i="5"/>
  <c r="AE45" i="5"/>
  <c r="AA45" i="5"/>
  <c r="AB45" i="5"/>
  <c r="BA45" i="5"/>
  <c r="AT45" i="5"/>
  <c r="V43" i="5"/>
  <c r="O43" i="5"/>
  <c r="P43" i="5"/>
  <c r="Y43" i="5"/>
  <c r="AH41" i="5"/>
  <c r="AE41" i="5"/>
  <c r="AA41" i="5"/>
  <c r="AB41" i="5"/>
  <c r="BA41" i="5"/>
  <c r="AT41" i="5"/>
  <c r="V39" i="5"/>
  <c r="O39" i="5"/>
  <c r="P39" i="5"/>
  <c r="Y39" i="5"/>
  <c r="AH37" i="5"/>
  <c r="AE37" i="5"/>
  <c r="AA37" i="5"/>
  <c r="AB37" i="5"/>
  <c r="BA37" i="5"/>
  <c r="AT37" i="5"/>
  <c r="V35" i="5"/>
  <c r="O35" i="5"/>
  <c r="P35" i="5"/>
  <c r="Y35" i="5"/>
  <c r="AH33" i="5"/>
  <c r="AE33" i="5"/>
  <c r="AA33" i="5"/>
  <c r="AB33" i="5"/>
  <c r="BA33" i="5"/>
  <c r="AT33" i="5"/>
  <c r="V31" i="5"/>
  <c r="O31" i="5"/>
  <c r="P31" i="5"/>
  <c r="S31" i="5"/>
  <c r="Y31" i="5"/>
  <c r="AH228" i="5"/>
  <c r="AA228" i="5"/>
  <c r="AC228" i="5" s="1"/>
  <c r="AF228" i="5" s="1"/>
  <c r="V226" i="5"/>
  <c r="P226" i="5"/>
  <c r="Y226" i="5"/>
  <c r="O226" i="5"/>
  <c r="S226" i="5"/>
  <c r="Q226" i="5"/>
  <c r="BA226" i="5"/>
  <c r="AT226" i="5"/>
  <c r="AH224" i="5"/>
  <c r="AA224" i="5"/>
  <c r="AC224" i="5" s="1"/>
  <c r="AF224" i="5" s="1"/>
  <c r="V222" i="5"/>
  <c r="P222" i="5"/>
  <c r="Y222" i="5"/>
  <c r="O222" i="5"/>
  <c r="S222" i="5"/>
  <c r="Q222" i="5"/>
  <c r="BA222" i="5"/>
  <c r="AT222" i="5"/>
  <c r="AH220" i="5"/>
  <c r="AA220" i="5"/>
  <c r="AC220" i="5" s="1"/>
  <c r="AF220" i="5" s="1"/>
  <c r="V218" i="5"/>
  <c r="P218" i="5"/>
  <c r="Y218" i="5"/>
  <c r="O218" i="5"/>
  <c r="S218" i="5"/>
  <c r="Q218" i="5"/>
  <c r="BA218" i="5"/>
  <c r="AT218" i="5"/>
  <c r="AH216" i="5"/>
  <c r="AA216" i="5"/>
  <c r="AC216" i="5" s="1"/>
  <c r="AF216" i="5" s="1"/>
  <c r="V214" i="5"/>
  <c r="P214" i="5"/>
  <c r="Y214" i="5"/>
  <c r="O214" i="5"/>
  <c r="Q214" i="5" s="1"/>
  <c r="S214" i="5"/>
  <c r="BA214" i="5"/>
  <c r="AT214" i="5"/>
  <c r="AH212" i="5"/>
  <c r="AA212" i="5"/>
  <c r="AC212" i="5" s="1"/>
  <c r="AF212" i="5" s="1"/>
  <c r="V210" i="5"/>
  <c r="P210" i="5"/>
  <c r="Y210" i="5"/>
  <c r="O210" i="5"/>
  <c r="Q210" i="5" s="1"/>
  <c r="S210" i="5"/>
  <c r="BA210" i="5"/>
  <c r="AT210" i="5"/>
  <c r="AH208" i="5"/>
  <c r="AA208" i="5"/>
  <c r="AC208" i="5" s="1"/>
  <c r="AF208" i="5" s="1"/>
  <c r="V206" i="5"/>
  <c r="P206" i="5"/>
  <c r="Y206" i="5"/>
  <c r="O206" i="5"/>
  <c r="Q206" i="5" s="1"/>
  <c r="S206" i="5"/>
  <c r="BA206" i="5"/>
  <c r="AT206" i="5"/>
  <c r="BA205" i="5"/>
  <c r="AT205" i="5"/>
  <c r="AN205" i="5"/>
  <c r="AO205" i="5" s="1"/>
  <c r="AR205" i="5" s="1"/>
  <c r="AV205" i="5" s="1"/>
  <c r="AN5" i="2"/>
  <c r="AR5" i="2" s="1"/>
  <c r="AD5" i="2"/>
  <c r="AG5" i="2"/>
  <c r="AQ183" i="5"/>
  <c r="AW183" i="5"/>
  <c r="AQ182" i="5"/>
  <c r="AW182" i="5"/>
  <c r="AQ181" i="5"/>
  <c r="AW181" i="5"/>
  <c r="AQ180" i="5"/>
  <c r="AW180" i="5"/>
  <c r="AQ158" i="5"/>
  <c r="AW158" i="5"/>
  <c r="AQ157" i="5"/>
  <c r="AW157" i="5"/>
  <c r="AQ156" i="5"/>
  <c r="AW156" i="5"/>
  <c r="AQ155" i="5"/>
  <c r="AW155" i="5"/>
  <c r="AQ133" i="5"/>
  <c r="AW133" i="5"/>
  <c r="AQ132" i="5"/>
  <c r="AW132" i="5"/>
  <c r="AQ131" i="5"/>
  <c r="AW131" i="5"/>
  <c r="AQ130" i="5"/>
  <c r="AW130" i="5"/>
  <c r="AQ108" i="5"/>
  <c r="AW108" i="5"/>
  <c r="AQ107" i="5"/>
  <c r="AW107" i="5"/>
  <c r="AQ106" i="5"/>
  <c r="AW106" i="5"/>
  <c r="AQ105" i="5"/>
  <c r="AW105" i="5"/>
  <c r="AW101" i="5"/>
  <c r="AM101" i="5"/>
  <c r="AN101" i="5"/>
  <c r="AW100" i="5"/>
  <c r="AM100" i="5"/>
  <c r="AN100" i="5"/>
  <c r="AW99" i="5"/>
  <c r="AM99" i="5"/>
  <c r="AN99" i="5"/>
  <c r="AW98" i="5"/>
  <c r="AM98" i="5"/>
  <c r="AN98" i="5"/>
  <c r="AW97" i="5"/>
  <c r="AM97" i="5"/>
  <c r="AN97" i="5"/>
  <c r="AW96" i="5"/>
  <c r="AM96" i="5"/>
  <c r="AN96" i="5"/>
  <c r="AW95" i="5"/>
  <c r="AM95" i="5"/>
  <c r="AN95" i="5"/>
  <c r="AW94" i="5"/>
  <c r="AM94" i="5"/>
  <c r="AN94" i="5"/>
  <c r="AW93" i="5"/>
  <c r="AM93" i="5"/>
  <c r="AN93" i="5"/>
  <c r="AW92" i="5"/>
  <c r="AM92" i="5"/>
  <c r="AN92" i="5"/>
  <c r="AW91" i="5"/>
  <c r="AM91" i="5"/>
  <c r="AN91" i="5"/>
  <c r="AW90" i="5"/>
  <c r="AM90" i="5"/>
  <c r="AN90" i="5"/>
  <c r="AW89" i="5"/>
  <c r="AM89" i="5"/>
  <c r="AN89" i="5"/>
  <c r="AW88" i="5"/>
  <c r="AM88" i="5"/>
  <c r="AN88" i="5"/>
  <c r="AW87" i="5"/>
  <c r="AM87" i="5"/>
  <c r="AN87" i="5"/>
  <c r="AW86" i="5"/>
  <c r="AM86" i="5"/>
  <c r="AN86" i="5"/>
  <c r="AW85" i="5"/>
  <c r="AM85" i="5"/>
  <c r="AN85" i="5"/>
  <c r="AW84" i="5"/>
  <c r="AM84" i="5"/>
  <c r="AN84" i="5"/>
  <c r="AW83" i="5"/>
  <c r="AM83" i="5"/>
  <c r="AN83" i="5"/>
  <c r="AW82" i="5"/>
  <c r="AQ82" i="5"/>
  <c r="AM82" i="5"/>
  <c r="AN82" i="5"/>
  <c r="AW81" i="5"/>
  <c r="AQ81" i="5"/>
  <c r="AM81" i="5"/>
  <c r="AN81" i="5"/>
  <c r="AQ80" i="5"/>
  <c r="AW80" i="5"/>
  <c r="AM80" i="5"/>
  <c r="AN80" i="5"/>
  <c r="AW76" i="5"/>
  <c r="AM76" i="5"/>
  <c r="AN76" i="5"/>
  <c r="AW75" i="5"/>
  <c r="AM75" i="5"/>
  <c r="AN75" i="5"/>
  <c r="AW74" i="5"/>
  <c r="AM74" i="5"/>
  <c r="AN74" i="5"/>
  <c r="AW73" i="5"/>
  <c r="AM73" i="5"/>
  <c r="AN73" i="5"/>
  <c r="AW72" i="5"/>
  <c r="AM72" i="5"/>
  <c r="AN72" i="5"/>
  <c r="AW71" i="5"/>
  <c r="AM71" i="5"/>
  <c r="AN71" i="5"/>
  <c r="AW70" i="5"/>
  <c r="AM70" i="5"/>
  <c r="AN70" i="5"/>
  <c r="AW69" i="5"/>
  <c r="AM69" i="5"/>
  <c r="AN69" i="5"/>
  <c r="AW68" i="5"/>
  <c r="AM68" i="5"/>
  <c r="AN68" i="5"/>
  <c r="AW67" i="5"/>
  <c r="AM67" i="5"/>
  <c r="AN67" i="5"/>
  <c r="AW66" i="5"/>
  <c r="AM66" i="5"/>
  <c r="AN66" i="5"/>
  <c r="AW65" i="5"/>
  <c r="AM65" i="5"/>
  <c r="AN65" i="5"/>
  <c r="AW64" i="5"/>
  <c r="AM64" i="5"/>
  <c r="AN64" i="5"/>
  <c r="AW63" i="5"/>
  <c r="AM63" i="5"/>
  <c r="AN63" i="5"/>
  <c r="AW62" i="5"/>
  <c r="AM62" i="5"/>
  <c r="AN62" i="5"/>
  <c r="AW61" i="5"/>
  <c r="AM61" i="5"/>
  <c r="AN61" i="5"/>
  <c r="AW60" i="5"/>
  <c r="AM60" i="5"/>
  <c r="AN60" i="5"/>
  <c r="AW59" i="5"/>
  <c r="AM59" i="5"/>
  <c r="AN59" i="5"/>
  <c r="AW58" i="5"/>
  <c r="AM58" i="5"/>
  <c r="AN58" i="5"/>
  <c r="AW57" i="5"/>
  <c r="AQ57" i="5"/>
  <c r="AM57" i="5"/>
  <c r="AN57" i="5"/>
  <c r="AW56" i="5"/>
  <c r="AQ56" i="5"/>
  <c r="AM56" i="5"/>
  <c r="AN56" i="5"/>
  <c r="AW51" i="5"/>
  <c r="AN51" i="5"/>
  <c r="AW50" i="5"/>
  <c r="AM50" i="5"/>
  <c r="AN50" i="5"/>
  <c r="AW49" i="5"/>
  <c r="AM49" i="5"/>
  <c r="AN49" i="5"/>
  <c r="AW48" i="5"/>
  <c r="AM48" i="5"/>
  <c r="AN48" i="5"/>
  <c r="AW47" i="5"/>
  <c r="AM47" i="5"/>
  <c r="AN47" i="5"/>
  <c r="AW46" i="5"/>
  <c r="AM46" i="5"/>
  <c r="AN46" i="5"/>
  <c r="AW45" i="5"/>
  <c r="AM45" i="5"/>
  <c r="AN45" i="5"/>
  <c r="AW44" i="5"/>
  <c r="AM44" i="5"/>
  <c r="AN44" i="5"/>
  <c r="AW43" i="5"/>
  <c r="AM43" i="5"/>
  <c r="AN43" i="5"/>
  <c r="AW42" i="5"/>
  <c r="AM42" i="5"/>
  <c r="AN42" i="5"/>
  <c r="AW41" i="5"/>
  <c r="AM41" i="5"/>
  <c r="AN41" i="5"/>
  <c r="AW40" i="5"/>
  <c r="AM40" i="5"/>
  <c r="AN40" i="5"/>
  <c r="AW39" i="5"/>
  <c r="AM39" i="5"/>
  <c r="AN39" i="5"/>
  <c r="AW38" i="5"/>
  <c r="AM38" i="5"/>
  <c r="AN38" i="5"/>
  <c r="AW37" i="5"/>
  <c r="AM37" i="5"/>
  <c r="AN37" i="5"/>
  <c r="AW36" i="5"/>
  <c r="AM36" i="5"/>
  <c r="AN36" i="5"/>
  <c r="AW35" i="5"/>
  <c r="AM35" i="5"/>
  <c r="AN35" i="5"/>
  <c r="AW34" i="5"/>
  <c r="AM34" i="5"/>
  <c r="AN34" i="5"/>
  <c r="AW33" i="5"/>
  <c r="AM33" i="5"/>
  <c r="AN33" i="5"/>
  <c r="AW32" i="5"/>
  <c r="AQ32" i="5"/>
  <c r="AM32" i="5"/>
  <c r="AN32" i="5"/>
  <c r="AW31" i="5"/>
  <c r="AQ31" i="5"/>
  <c r="AM31" i="5"/>
  <c r="AN31" i="5"/>
  <c r="AQ30" i="5"/>
  <c r="AW30" i="5"/>
  <c r="AM30" i="5"/>
  <c r="AN30" i="5"/>
  <c r="AW29" i="5"/>
  <c r="AM29" i="5"/>
  <c r="AN29" i="5"/>
  <c r="AW28" i="5"/>
  <c r="AM28" i="5"/>
  <c r="AN28" i="5"/>
  <c r="AW27" i="5"/>
  <c r="AM27" i="5"/>
  <c r="AN27" i="5"/>
  <c r="AW26" i="5"/>
  <c r="AM26" i="5"/>
  <c r="AN26" i="5"/>
  <c r="AW25" i="5"/>
  <c r="AM25" i="5"/>
  <c r="AN25" i="5"/>
  <c r="AW24" i="5"/>
  <c r="AM24" i="5"/>
  <c r="AN24" i="5"/>
  <c r="AW23" i="5"/>
  <c r="AM23" i="5"/>
  <c r="AN23" i="5"/>
  <c r="AW22" i="5"/>
  <c r="AM22" i="5"/>
  <c r="AN22" i="5"/>
  <c r="AW21" i="5"/>
  <c r="AM21" i="5"/>
  <c r="AN21" i="5"/>
  <c r="AW20" i="5"/>
  <c r="AM20" i="5"/>
  <c r="AN20" i="5"/>
  <c r="AW19" i="5"/>
  <c r="AM19" i="5"/>
  <c r="AN19" i="5"/>
  <c r="AW18" i="5"/>
  <c r="AM18" i="5"/>
  <c r="AN18" i="5"/>
  <c r="AW17" i="5"/>
  <c r="AM17" i="5"/>
  <c r="AN17" i="5"/>
  <c r="AW16" i="5"/>
  <c r="AM16" i="5"/>
  <c r="AN16" i="5"/>
  <c r="AW15" i="5"/>
  <c r="AM15" i="5"/>
  <c r="AN15" i="5"/>
  <c r="AW14" i="5"/>
  <c r="AM14" i="5"/>
  <c r="AN14" i="5"/>
  <c r="AW13" i="5"/>
  <c r="AM13" i="5"/>
  <c r="AN13" i="5"/>
  <c r="AW12" i="5"/>
  <c r="AM12" i="5"/>
  <c r="AN12" i="5"/>
  <c r="AW11" i="5"/>
  <c r="AM11" i="5"/>
  <c r="AN11" i="5"/>
  <c r="AW10" i="5"/>
  <c r="AM10" i="5"/>
  <c r="AN10" i="5"/>
  <c r="AW9" i="5"/>
  <c r="AM9" i="5"/>
  <c r="AN9" i="5"/>
  <c r="AW8" i="5"/>
  <c r="AM8" i="5"/>
  <c r="AN8" i="5"/>
  <c r="AW7" i="5"/>
  <c r="AQ7" i="5"/>
  <c r="AM7" i="5"/>
  <c r="AN7" i="5"/>
  <c r="AW6" i="5"/>
  <c r="AQ6" i="5"/>
  <c r="AM6" i="5"/>
  <c r="AN6" i="5"/>
  <c r="AC101" i="5"/>
  <c r="AF101" i="5" s="1"/>
  <c r="AJ101" i="5" s="1"/>
  <c r="AC97" i="5"/>
  <c r="AF97" i="5" s="1"/>
  <c r="AJ97" i="5" s="1"/>
  <c r="AC93" i="5"/>
  <c r="AF93" i="5" s="1"/>
  <c r="AJ93" i="5" s="1"/>
  <c r="AC89" i="5"/>
  <c r="AF89" i="5" s="1"/>
  <c r="AJ89" i="5" s="1"/>
  <c r="AC85" i="5"/>
  <c r="AF85" i="5" s="1"/>
  <c r="AJ85" i="5" s="1"/>
  <c r="AC81" i="5"/>
  <c r="AF81" i="5" s="1"/>
  <c r="AC74" i="5"/>
  <c r="AC70" i="5"/>
  <c r="AF70" i="5" s="1"/>
  <c r="AJ70" i="5" s="1"/>
  <c r="AC68" i="5"/>
  <c r="AC66" i="5"/>
  <c r="AF66" i="5" s="1"/>
  <c r="AJ66" i="5" s="1"/>
  <c r="AC64" i="5"/>
  <c r="AF64" i="5" s="1"/>
  <c r="AJ64" i="5" s="1"/>
  <c r="AC62" i="5"/>
  <c r="AF62" i="5" s="1"/>
  <c r="AJ62" i="5" s="1"/>
  <c r="AC60" i="5"/>
  <c r="AC7" i="5"/>
  <c r="AF7" i="5" s="1"/>
  <c r="AJ7" i="5" s="1"/>
  <c r="L460" i="2"/>
  <c r="W460" i="2" s="1"/>
  <c r="AH460" i="2" s="1"/>
  <c r="L461" i="2"/>
  <c r="L462" i="2"/>
  <c r="L463" i="2"/>
  <c r="AN41" i="2"/>
  <c r="AR41" i="2" s="1"/>
  <c r="AN45" i="2"/>
  <c r="AR45" i="2" s="1"/>
  <c r="AN49" i="2"/>
  <c r="AR49" i="2" s="1"/>
  <c r="AN56" i="2"/>
  <c r="AR56" i="2" s="1"/>
  <c r="AN60" i="2"/>
  <c r="AR60" i="2" s="1"/>
  <c r="AN64" i="2"/>
  <c r="AR64" i="2" s="1"/>
  <c r="AN68" i="2"/>
  <c r="AR68" i="2" s="1"/>
  <c r="AN72" i="2"/>
  <c r="AR72" i="2" s="1"/>
  <c r="AN76" i="2"/>
  <c r="AR76" i="2" s="1"/>
  <c r="AN83" i="2"/>
  <c r="AR83" i="2" s="1"/>
  <c r="AN87" i="2"/>
  <c r="AR87" i="2" s="1"/>
  <c r="AN91" i="2"/>
  <c r="AR91" i="2" s="1"/>
  <c r="AN95" i="2"/>
  <c r="AR95" i="2" s="1"/>
  <c r="AN99" i="2"/>
  <c r="AR99" i="2" s="1"/>
  <c r="AN206" i="2"/>
  <c r="AR206" i="2" s="1"/>
  <c r="AN210" i="2"/>
  <c r="AR210" i="2" s="1"/>
  <c r="AN214" i="2"/>
  <c r="AR214" i="2" s="1"/>
  <c r="AN218" i="2"/>
  <c r="AR218" i="2" s="1"/>
  <c r="AN222" i="2"/>
  <c r="AR222" i="2" s="1"/>
  <c r="AN226" i="2"/>
  <c r="AR226" i="2" s="1"/>
  <c r="AN230" i="2"/>
  <c r="AR230" i="2" s="1"/>
  <c r="AN234" i="2"/>
  <c r="AR234" i="2" s="1"/>
  <c r="AN238" i="2"/>
  <c r="AR238" i="2" s="1"/>
  <c r="AN242" i="2"/>
  <c r="AR242" i="2" s="1"/>
  <c r="AN246" i="2"/>
  <c r="AR246" i="2" s="1"/>
  <c r="AN276" i="2"/>
  <c r="AR276" i="2" s="1"/>
  <c r="AN283" i="2"/>
  <c r="AR283" i="2" s="1"/>
  <c r="AN287" i="2"/>
  <c r="AR287" i="2" s="1"/>
  <c r="AN291" i="2"/>
  <c r="AR291" i="2" s="1"/>
  <c r="AN295" i="2"/>
  <c r="AR295" i="2" s="1"/>
  <c r="AN299" i="2"/>
  <c r="AR299" i="2" s="1"/>
  <c r="AN7" i="2"/>
  <c r="AR7" i="2" s="1"/>
  <c r="AN11" i="2"/>
  <c r="AR11" i="2" s="1"/>
  <c r="AN15" i="2"/>
  <c r="AR15" i="2" s="1"/>
  <c r="AN19" i="2"/>
  <c r="AR19" i="2" s="1"/>
  <c r="AN23" i="2"/>
  <c r="AR23" i="2" s="1"/>
  <c r="AN27" i="2"/>
  <c r="AR27" i="2" s="1"/>
  <c r="AN31" i="2"/>
  <c r="AR31" i="2" s="1"/>
  <c r="AN35" i="2"/>
  <c r="AR35" i="2" s="1"/>
  <c r="AN39" i="2"/>
  <c r="AR39" i="2" s="1"/>
  <c r="AC356" i="2"/>
  <c r="AC360" i="2"/>
  <c r="AD360" i="2" s="1"/>
  <c r="AC362" i="2"/>
  <c r="AC364" i="2"/>
  <c r="AD364" i="2" s="1"/>
  <c r="AC366" i="2"/>
  <c r="AC368" i="2"/>
  <c r="AD368" i="2" s="1"/>
  <c r="AC370" i="2"/>
  <c r="AC372" i="2"/>
  <c r="AD372" i="2" s="1"/>
  <c r="AC374" i="2"/>
  <c r="AC376" i="2"/>
  <c r="AD376" i="2" s="1"/>
  <c r="AC381" i="2"/>
  <c r="AC383" i="2"/>
  <c r="AD383" i="2" s="1"/>
  <c r="AC385" i="2"/>
  <c r="AC387" i="2"/>
  <c r="AD387" i="2" s="1"/>
  <c r="AC389" i="2"/>
  <c r="AC391" i="2"/>
  <c r="AD391" i="2" s="1"/>
  <c r="AC393" i="2"/>
  <c r="AC395" i="2"/>
  <c r="AD395" i="2" s="1"/>
  <c r="AC397" i="2"/>
  <c r="AC399" i="2"/>
  <c r="AD399" i="2" s="1"/>
  <c r="AC401" i="2"/>
  <c r="AN407" i="2"/>
  <c r="AR407" i="2" s="1"/>
  <c r="AN411" i="2"/>
  <c r="AR411" i="2" s="1"/>
  <c r="AN415" i="2"/>
  <c r="AR415" i="2" s="1"/>
  <c r="AN419" i="2"/>
  <c r="AR419" i="2" s="1"/>
  <c r="AN423" i="2"/>
  <c r="AR423" i="2" s="1"/>
  <c r="AN427" i="2"/>
  <c r="AR427" i="2" s="1"/>
  <c r="S305" i="2"/>
  <c r="K305" i="2"/>
  <c r="S307" i="2"/>
  <c r="K307" i="2"/>
  <c r="S309" i="2"/>
  <c r="K309" i="2"/>
  <c r="S311" i="2"/>
  <c r="K311" i="2"/>
  <c r="S313" i="2"/>
  <c r="K313" i="2"/>
  <c r="S315" i="2"/>
  <c r="K315" i="2"/>
  <c r="S317" i="2"/>
  <c r="K317" i="2"/>
  <c r="S319" i="2"/>
  <c r="K319" i="2"/>
  <c r="S321" i="2"/>
  <c r="K321" i="2"/>
  <c r="S323" i="2"/>
  <c r="K323" i="2"/>
  <c r="S325" i="2"/>
  <c r="K325" i="2"/>
  <c r="S327" i="2"/>
  <c r="K327" i="2"/>
  <c r="S329" i="2"/>
  <c r="K329" i="2"/>
  <c r="S331" i="2"/>
  <c r="K331" i="2"/>
  <c r="S333" i="2"/>
  <c r="K333" i="2"/>
  <c r="S335" i="2"/>
  <c r="K335" i="2"/>
  <c r="S337" i="2"/>
  <c r="K337" i="2"/>
  <c r="S339" i="2"/>
  <c r="K339" i="2"/>
  <c r="S341" i="2"/>
  <c r="K341" i="2"/>
  <c r="S343" i="2"/>
  <c r="K343" i="2"/>
  <c r="S345" i="2"/>
  <c r="K345" i="2"/>
  <c r="S347" i="2"/>
  <c r="K347" i="2"/>
  <c r="S349" i="2"/>
  <c r="K349" i="2"/>
  <c r="S351" i="2"/>
  <c r="K351" i="2"/>
  <c r="S356" i="2"/>
  <c r="K356" i="2"/>
  <c r="S358" i="2"/>
  <c r="K358" i="2"/>
  <c r="S360" i="2"/>
  <c r="K360" i="2"/>
  <c r="S362" i="2"/>
  <c r="K362" i="2"/>
  <c r="S364" i="2"/>
  <c r="K364" i="2"/>
  <c r="S366" i="2"/>
  <c r="K366" i="2"/>
  <c r="S368" i="2"/>
  <c r="K368" i="2"/>
  <c r="S370" i="2"/>
  <c r="K370" i="2"/>
  <c r="S372" i="2"/>
  <c r="K372" i="2"/>
  <c r="S374" i="2"/>
  <c r="K374" i="2"/>
  <c r="S376" i="2"/>
  <c r="K376" i="2"/>
  <c r="S381" i="2"/>
  <c r="K381" i="2"/>
  <c r="S383" i="2"/>
  <c r="K383" i="2"/>
  <c r="S385" i="2"/>
  <c r="K385" i="2"/>
  <c r="S387" i="2"/>
  <c r="K387" i="2"/>
  <c r="S389" i="2"/>
  <c r="K389" i="2"/>
  <c r="S391" i="2"/>
  <c r="K391" i="2"/>
  <c r="S393" i="2"/>
  <c r="K393" i="2"/>
  <c r="S395" i="2"/>
  <c r="K395" i="2"/>
  <c r="S397" i="2"/>
  <c r="K397" i="2"/>
  <c r="S399" i="2"/>
  <c r="K399" i="2"/>
  <c r="S401" i="2"/>
  <c r="K401" i="2"/>
  <c r="S430" i="2"/>
  <c r="K430" i="2"/>
  <c r="S432" i="2"/>
  <c r="K432" i="2"/>
  <c r="S434" i="2"/>
  <c r="K434" i="2"/>
  <c r="S436" i="2"/>
  <c r="K436" i="2"/>
  <c r="S438" i="2"/>
  <c r="K438" i="2"/>
  <c r="S440" i="2"/>
  <c r="K440" i="2"/>
  <c r="S442" i="2"/>
  <c r="K442" i="2"/>
  <c r="S444" i="2"/>
  <c r="K444" i="2"/>
  <c r="S446" i="2"/>
  <c r="K446" i="2"/>
  <c r="S449" i="2"/>
  <c r="K449" i="2"/>
  <c r="S451" i="2"/>
  <c r="K451" i="2"/>
  <c r="S453" i="2"/>
  <c r="K453" i="2"/>
  <c r="H58" i="5"/>
  <c r="I58" i="5" s="1"/>
  <c r="L58" i="5" s="1"/>
  <c r="AN226" i="5"/>
  <c r="AM226" i="5"/>
  <c r="AN222" i="5"/>
  <c r="AM222" i="5"/>
  <c r="AN218" i="5"/>
  <c r="AM218" i="5"/>
  <c r="AN214" i="5"/>
  <c r="AM214" i="5"/>
  <c r="AN210" i="5"/>
  <c r="AM210" i="5"/>
  <c r="AQ206" i="5"/>
  <c r="AN206" i="5"/>
  <c r="AM206" i="5"/>
  <c r="S306" i="2"/>
  <c r="K306" i="2"/>
  <c r="S308" i="2"/>
  <c r="K308" i="2"/>
  <c r="S310" i="2"/>
  <c r="K310" i="2"/>
  <c r="S312" i="2"/>
  <c r="K312" i="2"/>
  <c r="S314" i="2"/>
  <c r="K314" i="2"/>
  <c r="S316" i="2"/>
  <c r="K316" i="2"/>
  <c r="S318" i="2"/>
  <c r="K318" i="2"/>
  <c r="S320" i="2"/>
  <c r="K320" i="2"/>
  <c r="S322" i="2"/>
  <c r="K322" i="2"/>
  <c r="S324" i="2"/>
  <c r="K324" i="2"/>
  <c r="S326" i="2"/>
  <c r="K326" i="2"/>
  <c r="S328" i="2"/>
  <c r="K328" i="2"/>
  <c r="S330" i="2"/>
  <c r="K330" i="2"/>
  <c r="S332" i="2"/>
  <c r="K332" i="2"/>
  <c r="S334" i="2"/>
  <c r="K334" i="2"/>
  <c r="S336" i="2"/>
  <c r="K336" i="2"/>
  <c r="S338" i="2"/>
  <c r="K338" i="2"/>
  <c r="S340" i="2"/>
  <c r="K340" i="2"/>
  <c r="S342" i="2"/>
  <c r="K342" i="2"/>
  <c r="S344" i="2"/>
  <c r="K344" i="2"/>
  <c r="S346" i="2"/>
  <c r="K346" i="2"/>
  <c r="S348" i="2"/>
  <c r="K348" i="2"/>
  <c r="S350" i="2"/>
  <c r="K350" i="2"/>
  <c r="S355" i="2"/>
  <c r="K355" i="2"/>
  <c r="S357" i="2"/>
  <c r="K357" i="2"/>
  <c r="S359" i="2"/>
  <c r="K359" i="2"/>
  <c r="S361" i="2"/>
  <c r="K361" i="2"/>
  <c r="S363" i="2"/>
  <c r="K363" i="2"/>
  <c r="S365" i="2"/>
  <c r="K365" i="2"/>
  <c r="S367" i="2"/>
  <c r="K367" i="2"/>
  <c r="S369" i="2"/>
  <c r="K369" i="2"/>
  <c r="S371" i="2"/>
  <c r="K371" i="2"/>
  <c r="S373" i="2"/>
  <c r="K373" i="2"/>
  <c r="S375" i="2"/>
  <c r="K375" i="2"/>
  <c r="S380" i="2"/>
  <c r="K380" i="2"/>
  <c r="S382" i="2"/>
  <c r="K382" i="2"/>
  <c r="S384" i="2"/>
  <c r="K384" i="2"/>
  <c r="S386" i="2"/>
  <c r="K386" i="2"/>
  <c r="S388" i="2"/>
  <c r="K388" i="2"/>
  <c r="S390" i="2"/>
  <c r="K390" i="2"/>
  <c r="S392" i="2"/>
  <c r="K392" i="2"/>
  <c r="S394" i="2"/>
  <c r="K394" i="2"/>
  <c r="S396" i="2"/>
  <c r="K396" i="2"/>
  <c r="S398" i="2"/>
  <c r="K398" i="2"/>
  <c r="S400" i="2"/>
  <c r="K400" i="2"/>
  <c r="S431" i="2"/>
  <c r="K431" i="2"/>
  <c r="S433" i="2"/>
  <c r="K433" i="2"/>
  <c r="S435" i="2"/>
  <c r="K435" i="2"/>
  <c r="S437" i="2"/>
  <c r="K437" i="2"/>
  <c r="S439" i="2"/>
  <c r="K439" i="2"/>
  <c r="S441" i="2"/>
  <c r="K441" i="2"/>
  <c r="S443" i="2"/>
  <c r="K443" i="2"/>
  <c r="S445" i="2"/>
  <c r="K445" i="2"/>
  <c r="S448" i="2"/>
  <c r="K448" i="2"/>
  <c r="S450" i="2"/>
  <c r="K450" i="2"/>
  <c r="S452" i="2"/>
  <c r="K452" i="2"/>
  <c r="K454" i="2"/>
  <c r="H84" i="5"/>
  <c r="I84" i="5" s="1"/>
  <c r="L84" i="5" s="1"/>
  <c r="H34" i="5"/>
  <c r="I34" i="5" s="1"/>
  <c r="L34" i="5" s="1"/>
  <c r="AN228" i="5"/>
  <c r="AM228" i="5"/>
  <c r="AN224" i="5"/>
  <c r="AM224" i="5"/>
  <c r="AN220" i="5"/>
  <c r="AM220" i="5"/>
  <c r="AN216" i="5"/>
  <c r="AM216" i="5"/>
  <c r="AN212" i="5"/>
  <c r="AM212" i="5"/>
  <c r="AN208" i="5"/>
  <c r="AM208" i="5"/>
  <c r="AG105" i="2"/>
  <c r="AD106" i="2"/>
  <c r="AG106" i="2"/>
  <c r="AG107" i="2"/>
  <c r="AG108" i="2"/>
  <c r="AG109" i="2"/>
  <c r="AG110" i="2"/>
  <c r="AG111" i="2"/>
  <c r="AG112" i="2"/>
  <c r="AG113" i="2"/>
  <c r="AG114" i="2"/>
  <c r="AG115" i="2"/>
  <c r="AG116" i="2"/>
  <c r="AG117" i="2"/>
  <c r="AD118" i="2"/>
  <c r="AG118" i="2"/>
  <c r="AG119" i="2"/>
  <c r="AG120" i="2"/>
  <c r="AG121" i="2"/>
  <c r="AD122" i="2"/>
  <c r="AG122" i="2"/>
  <c r="AG123" i="2"/>
  <c r="AG124" i="2"/>
  <c r="AG125" i="2"/>
  <c r="AG126" i="2"/>
  <c r="AG127" i="2"/>
  <c r="AG128" i="2"/>
  <c r="AG129" i="2"/>
  <c r="AD130" i="2"/>
  <c r="AG130" i="2"/>
  <c r="AG131" i="2"/>
  <c r="AD132" i="2"/>
  <c r="AG132" i="2"/>
  <c r="AG133" i="2"/>
  <c r="AD134" i="2"/>
  <c r="AG134" i="2"/>
  <c r="AG135" i="2"/>
  <c r="AD136" i="2"/>
  <c r="AG136" i="2"/>
  <c r="AG137" i="2"/>
  <c r="AD138" i="2"/>
  <c r="AG138" i="2"/>
  <c r="AG139" i="2"/>
  <c r="AD140" i="2"/>
  <c r="AG140" i="2"/>
  <c r="AG141" i="2"/>
  <c r="AD142" i="2"/>
  <c r="AG142" i="2"/>
  <c r="AG143" i="2"/>
  <c r="AD144" i="2"/>
  <c r="AG144" i="2"/>
  <c r="AG145" i="2"/>
  <c r="AD146" i="2"/>
  <c r="AG146" i="2"/>
  <c r="AG147" i="2"/>
  <c r="AD148" i="2"/>
  <c r="AG148" i="2"/>
  <c r="AG149" i="2"/>
  <c r="AD150" i="2"/>
  <c r="AG150" i="2"/>
  <c r="AG151" i="2"/>
  <c r="AD155" i="2"/>
  <c r="AG155" i="2"/>
  <c r="AD156" i="2"/>
  <c r="AG156" i="2"/>
  <c r="AD157" i="2"/>
  <c r="AG157" i="2"/>
  <c r="AD158" i="2"/>
  <c r="AG158" i="2"/>
  <c r="AD159" i="2"/>
  <c r="AG159" i="2"/>
  <c r="AD160" i="2"/>
  <c r="AG160" i="2"/>
  <c r="AD161" i="2"/>
  <c r="AG161" i="2"/>
  <c r="AD162" i="2"/>
  <c r="AG162" i="2"/>
  <c r="AD163" i="2"/>
  <c r="AG163" i="2"/>
  <c r="AD164" i="2"/>
  <c r="AG164" i="2"/>
  <c r="AD165" i="2"/>
  <c r="AG165" i="2"/>
  <c r="AD166" i="2"/>
  <c r="AG166" i="2"/>
  <c r="AD167" i="2"/>
  <c r="AG167" i="2"/>
  <c r="AD168" i="2"/>
  <c r="AG168" i="2"/>
  <c r="AD169" i="2"/>
  <c r="AG169" i="2"/>
  <c r="AD170" i="2"/>
  <c r="AG170" i="2"/>
  <c r="AD171" i="2"/>
  <c r="AG171" i="2"/>
  <c r="AD172" i="2"/>
  <c r="AG172" i="2"/>
  <c r="AD173" i="2"/>
  <c r="AG173" i="2"/>
  <c r="AD174" i="2"/>
  <c r="AG174" i="2"/>
  <c r="AD175" i="2"/>
  <c r="AG175" i="2"/>
  <c r="AD176" i="2"/>
  <c r="AG176" i="2"/>
  <c r="AD180" i="2"/>
  <c r="AG180" i="2"/>
  <c r="AD181" i="2"/>
  <c r="AG181" i="2"/>
  <c r="AD182" i="2"/>
  <c r="AG182" i="2"/>
  <c r="AD183" i="2"/>
  <c r="AG183" i="2"/>
  <c r="AD184" i="2"/>
  <c r="AG184" i="2"/>
  <c r="AD185" i="2"/>
  <c r="AG185" i="2"/>
  <c r="AD186" i="2"/>
  <c r="AG186" i="2"/>
  <c r="AD187" i="2"/>
  <c r="AG187" i="2"/>
  <c r="AD188" i="2"/>
  <c r="AG188" i="2"/>
  <c r="AD189" i="2"/>
  <c r="AG189" i="2"/>
  <c r="AD190" i="2"/>
  <c r="AG190" i="2"/>
  <c r="AD191" i="2"/>
  <c r="AG191" i="2"/>
  <c r="AD192" i="2"/>
  <c r="AG192" i="2"/>
  <c r="AD193" i="2"/>
  <c r="AG193" i="2"/>
  <c r="AD194" i="2"/>
  <c r="AG194" i="2"/>
  <c r="AD195" i="2"/>
  <c r="AG195" i="2"/>
  <c r="AD196" i="2"/>
  <c r="AG196" i="2"/>
  <c r="AD197" i="2"/>
  <c r="AG197" i="2"/>
  <c r="AD198" i="2"/>
  <c r="AG198" i="2"/>
  <c r="AD199" i="2"/>
  <c r="AG199" i="2"/>
  <c r="AD200" i="2"/>
  <c r="AG200" i="2"/>
  <c r="AD201" i="2"/>
  <c r="AG201" i="2"/>
  <c r="AD305" i="2"/>
  <c r="AG305" i="2"/>
  <c r="AD306" i="2"/>
  <c r="AG306" i="2"/>
  <c r="AD307" i="2"/>
  <c r="AG307" i="2"/>
  <c r="AD308" i="2"/>
  <c r="AG308" i="2"/>
  <c r="AD309" i="2"/>
  <c r="AG309" i="2"/>
  <c r="AD310" i="2"/>
  <c r="AG310" i="2"/>
  <c r="AD311" i="2"/>
  <c r="AG311" i="2"/>
  <c r="AD312" i="2"/>
  <c r="AG312" i="2"/>
  <c r="AD313" i="2"/>
  <c r="AG313" i="2"/>
  <c r="AD314" i="2"/>
  <c r="AG314" i="2"/>
  <c r="AD315" i="2"/>
  <c r="AG315" i="2"/>
  <c r="AD316" i="2"/>
  <c r="AG316" i="2"/>
  <c r="AD317" i="2"/>
  <c r="AG317" i="2"/>
  <c r="AD318" i="2"/>
  <c r="AG318" i="2"/>
  <c r="AD319" i="2"/>
  <c r="AG319" i="2"/>
  <c r="AD320" i="2"/>
  <c r="AG320" i="2"/>
  <c r="AD321" i="2"/>
  <c r="AG321" i="2"/>
  <c r="AD322" i="2"/>
  <c r="AG322" i="2"/>
  <c r="AD323" i="2"/>
  <c r="AG323" i="2"/>
  <c r="AD324" i="2"/>
  <c r="AG324" i="2"/>
  <c r="AD325" i="2"/>
  <c r="AG325" i="2"/>
  <c r="AD326" i="2"/>
  <c r="AG326" i="2"/>
  <c r="AD327" i="2"/>
  <c r="AG327" i="2"/>
  <c r="AD328" i="2"/>
  <c r="AG328" i="2"/>
  <c r="AD329" i="2"/>
  <c r="AG329" i="2"/>
  <c r="AD330" i="2"/>
  <c r="AG330" i="2"/>
  <c r="AD331" i="2"/>
  <c r="AG331" i="2"/>
  <c r="AD332" i="2"/>
  <c r="AG332" i="2"/>
  <c r="AD333" i="2"/>
  <c r="AG333" i="2"/>
  <c r="AD334" i="2"/>
  <c r="AG334" i="2"/>
  <c r="AD335" i="2"/>
  <c r="AG335" i="2"/>
  <c r="AD336" i="2"/>
  <c r="AG336" i="2"/>
  <c r="AD337" i="2"/>
  <c r="AG337" i="2"/>
  <c r="AD338" i="2"/>
  <c r="AG338" i="2"/>
  <c r="AD339" i="2"/>
  <c r="AG339" i="2"/>
  <c r="AD340" i="2"/>
  <c r="AG340" i="2"/>
  <c r="AD341" i="2"/>
  <c r="AG341" i="2"/>
  <c r="AD342" i="2"/>
  <c r="AG342" i="2"/>
  <c r="AD343" i="2"/>
  <c r="AG343" i="2"/>
  <c r="AD344" i="2"/>
  <c r="AG344" i="2"/>
  <c r="AD345" i="2"/>
  <c r="AG345" i="2"/>
  <c r="AD346" i="2"/>
  <c r="AG346" i="2"/>
  <c r="AD347" i="2"/>
  <c r="AG347" i="2"/>
  <c r="AD348" i="2"/>
  <c r="AG348" i="2"/>
  <c r="AD349" i="2"/>
  <c r="AG349" i="2"/>
  <c r="AD350" i="2"/>
  <c r="AG350" i="2"/>
  <c r="AG351" i="2"/>
  <c r="AD355" i="2"/>
  <c r="AG355" i="2"/>
  <c r="AD356" i="2"/>
  <c r="AG356" i="2"/>
  <c r="AD357" i="2"/>
  <c r="AG357" i="2"/>
  <c r="AD358" i="2"/>
  <c r="AG358" i="2"/>
  <c r="AD359" i="2"/>
  <c r="AG359" i="2"/>
  <c r="AG360" i="2"/>
  <c r="AD361" i="2"/>
  <c r="AG361" i="2"/>
  <c r="AD362" i="2"/>
  <c r="AG362" i="2"/>
  <c r="AD363" i="2"/>
  <c r="AG363" i="2"/>
  <c r="AG364" i="2"/>
  <c r="AD365" i="2"/>
  <c r="AG365" i="2"/>
  <c r="AD366" i="2"/>
  <c r="AG366" i="2"/>
  <c r="AD367" i="2"/>
  <c r="AG367" i="2"/>
  <c r="AG368" i="2"/>
  <c r="AD369" i="2"/>
  <c r="AG369" i="2"/>
  <c r="AD370" i="2"/>
  <c r="AG370" i="2"/>
  <c r="AD371" i="2"/>
  <c r="AG371" i="2"/>
  <c r="AG372" i="2"/>
  <c r="AD373" i="2"/>
  <c r="AG373" i="2"/>
  <c r="AD374" i="2"/>
  <c r="AG374" i="2"/>
  <c r="AD375" i="2"/>
  <c r="AG375" i="2"/>
  <c r="AG376" i="2"/>
  <c r="AD380" i="2"/>
  <c r="AG380" i="2"/>
  <c r="AD381" i="2"/>
  <c r="AG381" i="2"/>
  <c r="AD382" i="2"/>
  <c r="AG382" i="2"/>
  <c r="AG383" i="2"/>
  <c r="AD384" i="2"/>
  <c r="AG384" i="2"/>
  <c r="AD385" i="2"/>
  <c r="AG385" i="2"/>
  <c r="AD386" i="2"/>
  <c r="AG386" i="2"/>
  <c r="AG387" i="2"/>
  <c r="AD388" i="2"/>
  <c r="AG388" i="2"/>
  <c r="AD389" i="2"/>
  <c r="AG389" i="2"/>
  <c r="AD390" i="2"/>
  <c r="AG390" i="2"/>
  <c r="AG391" i="2"/>
  <c r="AD392" i="2"/>
  <c r="AG392" i="2"/>
  <c r="AD393" i="2"/>
  <c r="AG393" i="2"/>
  <c r="AD394" i="2"/>
  <c r="AG394" i="2"/>
  <c r="AG395" i="2"/>
  <c r="AD396" i="2"/>
  <c r="AG396" i="2"/>
  <c r="AD397" i="2"/>
  <c r="AG397" i="2"/>
  <c r="AD398" i="2"/>
  <c r="AG398" i="2"/>
  <c r="AG399" i="2"/>
  <c r="AD400" i="2"/>
  <c r="AG400" i="2"/>
  <c r="AD401" i="2"/>
  <c r="AG401" i="2"/>
  <c r="AD430" i="2"/>
  <c r="AG430" i="2"/>
  <c r="AD431" i="2"/>
  <c r="AG431" i="2"/>
  <c r="AD432" i="2"/>
  <c r="AG432" i="2"/>
  <c r="AD433" i="2"/>
  <c r="AG433" i="2"/>
  <c r="AD434" i="2"/>
  <c r="AG434" i="2"/>
  <c r="AD435" i="2"/>
  <c r="AG435" i="2"/>
  <c r="AD436" i="2"/>
  <c r="AG436" i="2"/>
  <c r="AD437" i="2"/>
  <c r="AG437" i="2"/>
  <c r="AD438" i="2"/>
  <c r="AG438" i="2"/>
  <c r="AD439" i="2"/>
  <c r="AG439" i="2"/>
  <c r="AD440" i="2"/>
  <c r="AG440" i="2"/>
  <c r="AD441" i="2"/>
  <c r="AG441" i="2"/>
  <c r="AD442" i="2"/>
  <c r="AG442" i="2"/>
  <c r="AD443" i="2"/>
  <c r="AG443" i="2"/>
  <c r="AD444" i="2"/>
  <c r="AG444" i="2"/>
  <c r="AD445" i="2"/>
  <c r="AG445" i="2"/>
  <c r="AD446" i="2"/>
  <c r="AG446" i="2"/>
  <c r="AD448" i="2"/>
  <c r="AG448" i="2"/>
  <c r="AD449" i="2"/>
  <c r="AG449" i="2"/>
  <c r="AD450" i="2"/>
  <c r="AG450" i="2"/>
  <c r="AD451" i="2"/>
  <c r="AG451" i="2"/>
  <c r="AD452" i="2"/>
  <c r="AG452" i="2"/>
  <c r="AD453" i="2"/>
  <c r="AG453" i="2"/>
  <c r="AG454" i="2"/>
  <c r="S6" i="2"/>
  <c r="V6" i="2"/>
  <c r="S7" i="2"/>
  <c r="V7" i="2"/>
  <c r="S30" i="2"/>
  <c r="V30" i="2"/>
  <c r="S31" i="2"/>
  <c r="V31" i="2"/>
  <c r="S32" i="2"/>
  <c r="V32" i="2"/>
  <c r="S55" i="2"/>
  <c r="V55" i="2"/>
  <c r="S56" i="2"/>
  <c r="V56" i="2"/>
  <c r="S57" i="2"/>
  <c r="V57" i="2"/>
  <c r="S80" i="2"/>
  <c r="V80" i="2"/>
  <c r="S81" i="2"/>
  <c r="V81" i="2"/>
  <c r="S82" i="2"/>
  <c r="V82" i="2"/>
  <c r="S205" i="2"/>
  <c r="V205" i="2"/>
  <c r="S206" i="2"/>
  <c r="V206" i="2"/>
  <c r="S207" i="2"/>
  <c r="V207" i="2"/>
  <c r="S230" i="2"/>
  <c r="V230" i="2"/>
  <c r="S231" i="2"/>
  <c r="V231" i="2"/>
  <c r="S232" i="2"/>
  <c r="V232" i="2"/>
  <c r="S255" i="2"/>
  <c r="V255" i="2"/>
  <c r="S256" i="2"/>
  <c r="V256" i="2"/>
  <c r="S257" i="2"/>
  <c r="V257" i="2"/>
  <c r="S280" i="2"/>
  <c r="V280" i="2"/>
  <c r="S281" i="2"/>
  <c r="V281" i="2"/>
  <c r="S282" i="2"/>
  <c r="V282" i="2"/>
  <c r="S283" i="2"/>
  <c r="V283" i="2"/>
  <c r="S405" i="2"/>
  <c r="V405" i="2"/>
  <c r="S406" i="2"/>
  <c r="V406" i="2"/>
  <c r="S407" i="2"/>
  <c r="V407" i="2"/>
  <c r="S408" i="2"/>
  <c r="V408" i="2"/>
  <c r="S447" i="2"/>
  <c r="V447" i="2"/>
  <c r="S5" i="2"/>
  <c r="V5" i="2"/>
  <c r="AY205" i="5"/>
  <c r="AX205" i="5"/>
  <c r="AS207" i="5"/>
  <c r="AQ5" i="5"/>
  <c r="AF5" i="5"/>
  <c r="AT5" i="2"/>
  <c r="AU6" i="2"/>
  <c r="AT6" i="2"/>
  <c r="AO6" i="2"/>
  <c r="AT7" i="2"/>
  <c r="AU8" i="2"/>
  <c r="AT8" i="2"/>
  <c r="AO8" i="2"/>
  <c r="AO9" i="2"/>
  <c r="AO10" i="2"/>
  <c r="AO11" i="2"/>
  <c r="AO12" i="2"/>
  <c r="AO13" i="2"/>
  <c r="AO14" i="2"/>
  <c r="AO16" i="2"/>
  <c r="AO17" i="2"/>
  <c r="AO18" i="2"/>
  <c r="AO19" i="2"/>
  <c r="AO20" i="2"/>
  <c r="AO21" i="2"/>
  <c r="AO22" i="2"/>
  <c r="AO24" i="2"/>
  <c r="AO25" i="2"/>
  <c r="AO26" i="2"/>
  <c r="AO27" i="2"/>
  <c r="AO28" i="2"/>
  <c r="AO29" i="2"/>
  <c r="AU30" i="2"/>
  <c r="AT30" i="2"/>
  <c r="AO30" i="2"/>
  <c r="AT31" i="2"/>
  <c r="AU32" i="2"/>
  <c r="AO32" i="2"/>
  <c r="AU33" i="2"/>
  <c r="AT33" i="2"/>
  <c r="AO33" i="2"/>
  <c r="AO34" i="2"/>
  <c r="AO35" i="2"/>
  <c r="AO36" i="2"/>
  <c r="AO37" i="2"/>
  <c r="AO38" i="2"/>
  <c r="AO40" i="2"/>
  <c r="AO41" i="2"/>
  <c r="AO42" i="2"/>
  <c r="AO44" i="2"/>
  <c r="AO46" i="2"/>
  <c r="AO47" i="2"/>
  <c r="AO48" i="2"/>
  <c r="AO49" i="2"/>
  <c r="AO50" i="2"/>
  <c r="AU55" i="2"/>
  <c r="AT55" i="2"/>
  <c r="AO55" i="2"/>
  <c r="AT56" i="2"/>
  <c r="AU57" i="2"/>
  <c r="AT57" i="2"/>
  <c r="AO57" i="2"/>
  <c r="AT58" i="2"/>
  <c r="AO59" i="2"/>
  <c r="AO60" i="2"/>
  <c r="AO61" i="2"/>
  <c r="AO62" i="2"/>
  <c r="AO63" i="2"/>
  <c r="AO65" i="2"/>
  <c r="AO67" i="2"/>
  <c r="AO68" i="2"/>
  <c r="AO69" i="2"/>
  <c r="AO70" i="2"/>
  <c r="AO71" i="2"/>
  <c r="AO73" i="2"/>
  <c r="AO75" i="2"/>
  <c r="AO76" i="2"/>
  <c r="AU80" i="2"/>
  <c r="AT80" i="2"/>
  <c r="AO80" i="2"/>
  <c r="AU81" i="2"/>
  <c r="AT81" i="2"/>
  <c r="AO81" i="2"/>
  <c r="AU82" i="2"/>
  <c r="AT82" i="2"/>
  <c r="AO82" i="2"/>
  <c r="AT83" i="2"/>
  <c r="AO84" i="2"/>
  <c r="AO85" i="2"/>
  <c r="AO86" i="2"/>
  <c r="AO87" i="2"/>
  <c r="AO88" i="2"/>
  <c r="AO89" i="2"/>
  <c r="AO90" i="2"/>
  <c r="AO92" i="2"/>
  <c r="AO93" i="2"/>
  <c r="AO94" i="2"/>
  <c r="AO95" i="2"/>
  <c r="AO96" i="2"/>
  <c r="AO97" i="2"/>
  <c r="AO98" i="2"/>
  <c r="AO100" i="2"/>
  <c r="AO101" i="2"/>
  <c r="AU205" i="2"/>
  <c r="AT205" i="2"/>
  <c r="AO205" i="2"/>
  <c r="AU206" i="2"/>
  <c r="AT206" i="2"/>
  <c r="AO206" i="2"/>
  <c r="AU207" i="2"/>
  <c r="AT207" i="2"/>
  <c r="AO207" i="2"/>
  <c r="AU208" i="2"/>
  <c r="AT208" i="2"/>
  <c r="AO208" i="2"/>
  <c r="AO209" i="2"/>
  <c r="AO211" i="2"/>
  <c r="AO212" i="2"/>
  <c r="AO213" i="2"/>
  <c r="AO214" i="2"/>
  <c r="AO215" i="2"/>
  <c r="AO216" i="2"/>
  <c r="AO217" i="2"/>
  <c r="AO219" i="2"/>
  <c r="AO220" i="2"/>
  <c r="AO221" i="2"/>
  <c r="AO222" i="2"/>
  <c r="AO223" i="2"/>
  <c r="AO224" i="2"/>
  <c r="AO225" i="2"/>
  <c r="AO227" i="2"/>
  <c r="AO228" i="2"/>
  <c r="AO229" i="2"/>
  <c r="AU230" i="2"/>
  <c r="AT230" i="2"/>
  <c r="AO230" i="2"/>
  <c r="AU231" i="2"/>
  <c r="AO231" i="2"/>
  <c r="AU232" i="2"/>
  <c r="AT232" i="2"/>
  <c r="AO232" i="2"/>
  <c r="AU233" i="2"/>
  <c r="AT233" i="2"/>
  <c r="AO233" i="2"/>
  <c r="AO235" i="2"/>
  <c r="AO236" i="2"/>
  <c r="AO237" i="2"/>
  <c r="AO238" i="2"/>
  <c r="AO239" i="2"/>
  <c r="AO240" i="2"/>
  <c r="AO241" i="2"/>
  <c r="AO243" i="2"/>
  <c r="AO244" i="2"/>
  <c r="AO245" i="2"/>
  <c r="AO246" i="2"/>
  <c r="AO247" i="2"/>
  <c r="AO248" i="2"/>
  <c r="AO249" i="2"/>
  <c r="AO250" i="2"/>
  <c r="AO251" i="2"/>
  <c r="AU255" i="2"/>
  <c r="AT255" i="2"/>
  <c r="AO255" i="2"/>
  <c r="AU256" i="2"/>
  <c r="AO256" i="2"/>
  <c r="AU257" i="2"/>
  <c r="AT257" i="2"/>
  <c r="AO257" i="2"/>
  <c r="AU258" i="2"/>
  <c r="AO258" i="2"/>
  <c r="AO259" i="2"/>
  <c r="AO260" i="2"/>
  <c r="AO261" i="2"/>
  <c r="AO262" i="2"/>
  <c r="AO263" i="2"/>
  <c r="AO264" i="2"/>
  <c r="AO265" i="2"/>
  <c r="AO266" i="2"/>
  <c r="AO267" i="2"/>
  <c r="AO268" i="2"/>
  <c r="AO269" i="2"/>
  <c r="AO270" i="2"/>
  <c r="AO271" i="2"/>
  <c r="AO272" i="2"/>
  <c r="AO273" i="2"/>
  <c r="AO274" i="2"/>
  <c r="AO275" i="2"/>
  <c r="AO276" i="2"/>
  <c r="AU280" i="2"/>
  <c r="AT280" i="2"/>
  <c r="AO280" i="2"/>
  <c r="AU281" i="2"/>
  <c r="AT281" i="2"/>
  <c r="AO281" i="2"/>
  <c r="AU282" i="2"/>
  <c r="AT282" i="2"/>
  <c r="AO282" i="2"/>
  <c r="AU283" i="2"/>
  <c r="AT283" i="2"/>
  <c r="AO283" i="2"/>
  <c r="AO285" i="2"/>
  <c r="AO286" i="2"/>
  <c r="AO287" i="2"/>
  <c r="AO288" i="2"/>
  <c r="AO289" i="2"/>
  <c r="AO290" i="2"/>
  <c r="AO291" i="2"/>
  <c r="AO293" i="2"/>
  <c r="AO294" i="2"/>
  <c r="AO295" i="2"/>
  <c r="AO296" i="2"/>
  <c r="AO297" i="2"/>
  <c r="AO298" i="2"/>
  <c r="AO299" i="2"/>
  <c r="AO301" i="2"/>
  <c r="AU405" i="2"/>
  <c r="AT405" i="2"/>
  <c r="AO405" i="2"/>
  <c r="AU406" i="2"/>
  <c r="AT406" i="2"/>
  <c r="AO406" i="2"/>
  <c r="AT407" i="2"/>
  <c r="AU408" i="2"/>
  <c r="AT408" i="2"/>
  <c r="AO408" i="2"/>
  <c r="AO409" i="2"/>
  <c r="AO410" i="2"/>
  <c r="AO411" i="2"/>
  <c r="AO412" i="2"/>
  <c r="AO413" i="2"/>
  <c r="AO414" i="2"/>
  <c r="AO416" i="2"/>
  <c r="AO417" i="2"/>
  <c r="AO418" i="2"/>
  <c r="AO419" i="2"/>
  <c r="AO420" i="2"/>
  <c r="AO421" i="2"/>
  <c r="AO422" i="2"/>
  <c r="AO424" i="2"/>
  <c r="AO425" i="2"/>
  <c r="AO426" i="2"/>
  <c r="AO427" i="2"/>
  <c r="AO428" i="2"/>
  <c r="AO429" i="2"/>
  <c r="G9" i="2"/>
  <c r="H9" i="2" s="1"/>
  <c r="S9" i="2" s="1"/>
  <c r="G34" i="2"/>
  <c r="H34" i="2" s="1"/>
  <c r="G59" i="2"/>
  <c r="H59" i="2" s="1"/>
  <c r="S59" i="2" s="1"/>
  <c r="G84" i="2"/>
  <c r="H84" i="2" s="1"/>
  <c r="AM105" i="2"/>
  <c r="AJ105" i="2"/>
  <c r="AK105" i="2"/>
  <c r="AN105" i="2" s="1"/>
  <c r="AR105" i="2" s="1"/>
  <c r="AM106" i="2"/>
  <c r="AJ106" i="2"/>
  <c r="AK106" i="2" s="1"/>
  <c r="AN106" i="2" s="1"/>
  <c r="AR106" i="2" s="1"/>
  <c r="AM107" i="2"/>
  <c r="AJ107" i="2"/>
  <c r="AK107" i="2" s="1"/>
  <c r="AN107" i="2" s="1"/>
  <c r="AR107" i="2" s="1"/>
  <c r="AM108" i="2"/>
  <c r="AJ108" i="2"/>
  <c r="AK108" i="2" s="1"/>
  <c r="AM109" i="2"/>
  <c r="AJ109" i="2"/>
  <c r="AK109" i="2" s="1"/>
  <c r="AN109" i="2" s="1"/>
  <c r="AR109" i="2" s="1"/>
  <c r="AM110" i="2"/>
  <c r="AJ110" i="2"/>
  <c r="AK110" i="2" s="1"/>
  <c r="AM111" i="2"/>
  <c r="AJ111" i="2"/>
  <c r="AK111" i="2" s="1"/>
  <c r="AM112" i="2"/>
  <c r="AJ112" i="2"/>
  <c r="AK112" i="2" s="1"/>
  <c r="AM113" i="2"/>
  <c r="AJ113" i="2"/>
  <c r="AK113" i="2" s="1"/>
  <c r="AN113" i="2" s="1"/>
  <c r="AR113" i="2" s="1"/>
  <c r="AM114" i="2"/>
  <c r="AJ114" i="2"/>
  <c r="AK114" i="2" s="1"/>
  <c r="AM115" i="2"/>
  <c r="AJ115" i="2"/>
  <c r="AK115" i="2" s="1"/>
  <c r="AM116" i="2"/>
  <c r="AJ116" i="2"/>
  <c r="AK116" i="2" s="1"/>
  <c r="AM117" i="2"/>
  <c r="AJ117" i="2"/>
  <c r="AK117" i="2" s="1"/>
  <c r="AM118" i="2"/>
  <c r="AJ118" i="2"/>
  <c r="AK118" i="2" s="1"/>
  <c r="AM119" i="2"/>
  <c r="AJ119" i="2"/>
  <c r="AK119" i="2" s="1"/>
  <c r="AM120" i="2"/>
  <c r="AJ120" i="2"/>
  <c r="AK120" i="2" s="1"/>
  <c r="AM121" i="2"/>
  <c r="AJ121" i="2"/>
  <c r="AK121" i="2" s="1"/>
  <c r="AN121" i="2" s="1"/>
  <c r="AR121" i="2" s="1"/>
  <c r="AM122" i="2"/>
  <c r="AJ122" i="2"/>
  <c r="AK122" i="2" s="1"/>
  <c r="AM123" i="2"/>
  <c r="AJ123" i="2"/>
  <c r="AK123" i="2" s="1"/>
  <c r="AM124" i="2"/>
  <c r="AJ124" i="2"/>
  <c r="AK124" i="2" s="1"/>
  <c r="AM125" i="2"/>
  <c r="AJ125" i="2"/>
  <c r="AK125" i="2" s="1"/>
  <c r="AM126" i="2"/>
  <c r="AJ126" i="2"/>
  <c r="AK126" i="2" s="1"/>
  <c r="AM127" i="2"/>
  <c r="AJ127" i="2"/>
  <c r="AK127" i="2" s="1"/>
  <c r="AM128" i="2"/>
  <c r="AJ128" i="2"/>
  <c r="AK128" i="2" s="1"/>
  <c r="AM129" i="2"/>
  <c r="AJ129" i="2"/>
  <c r="AK129" i="2" s="1"/>
  <c r="AM130" i="2"/>
  <c r="AJ130" i="2"/>
  <c r="AK130" i="2" s="1"/>
  <c r="AM131" i="2"/>
  <c r="AJ131" i="2"/>
  <c r="AK131" i="2" s="1"/>
  <c r="AM132" i="2"/>
  <c r="AJ132" i="2"/>
  <c r="AK132" i="2" s="1"/>
  <c r="AM133" i="2"/>
  <c r="AJ133" i="2"/>
  <c r="AK133" i="2" s="1"/>
  <c r="AM134" i="2"/>
  <c r="AJ134" i="2"/>
  <c r="AK134" i="2" s="1"/>
  <c r="AM135" i="2"/>
  <c r="AJ135" i="2"/>
  <c r="AK135" i="2" s="1"/>
  <c r="AM136" i="2"/>
  <c r="AJ136" i="2"/>
  <c r="AK136" i="2" s="1"/>
  <c r="AM137" i="2"/>
  <c r="AJ137" i="2"/>
  <c r="AK137" i="2" s="1"/>
  <c r="AN137" i="2" s="1"/>
  <c r="AR137" i="2" s="1"/>
  <c r="AM138" i="2"/>
  <c r="AJ138" i="2"/>
  <c r="AK138" i="2" s="1"/>
  <c r="AN138" i="2" s="1"/>
  <c r="AR138" i="2" s="1"/>
  <c r="AM139" i="2"/>
  <c r="AJ139" i="2"/>
  <c r="AK139" i="2" s="1"/>
  <c r="AN139" i="2" s="1"/>
  <c r="AR139" i="2" s="1"/>
  <c r="AM140" i="2"/>
  <c r="AJ140" i="2"/>
  <c r="AK140" i="2" s="1"/>
  <c r="AM141" i="2"/>
  <c r="AJ141" i="2"/>
  <c r="AK141" i="2" s="1"/>
  <c r="AN141" i="2" s="1"/>
  <c r="AR141" i="2" s="1"/>
  <c r="AM142" i="2"/>
  <c r="AJ142" i="2"/>
  <c r="AK142" i="2" s="1"/>
  <c r="AM143" i="2"/>
  <c r="AJ143" i="2"/>
  <c r="AK143" i="2" s="1"/>
  <c r="AM144" i="2"/>
  <c r="AJ144" i="2"/>
  <c r="AK144" i="2" s="1"/>
  <c r="AM145" i="2"/>
  <c r="AJ145" i="2"/>
  <c r="AK145" i="2" s="1"/>
  <c r="AN145" i="2" s="1"/>
  <c r="AR145" i="2" s="1"/>
  <c r="AM146" i="2"/>
  <c r="AJ146" i="2"/>
  <c r="AK146" i="2" s="1"/>
  <c r="AM147" i="2"/>
  <c r="AJ147" i="2"/>
  <c r="AK147" i="2" s="1"/>
  <c r="AM148" i="2"/>
  <c r="AJ148" i="2"/>
  <c r="AK148" i="2" s="1"/>
  <c r="AM149" i="2"/>
  <c r="AJ149" i="2"/>
  <c r="AK149" i="2" s="1"/>
  <c r="AN149" i="2" s="1"/>
  <c r="AR149" i="2" s="1"/>
  <c r="AM150" i="2"/>
  <c r="AJ150" i="2"/>
  <c r="AK150" i="2" s="1"/>
  <c r="AM151" i="2"/>
  <c r="AJ151" i="2"/>
  <c r="AK151" i="2" s="1"/>
  <c r="AM155" i="2"/>
  <c r="AJ155" i="2"/>
  <c r="AK155" i="2" s="1"/>
  <c r="AM156" i="2"/>
  <c r="AJ156" i="2"/>
  <c r="AK156" i="2" s="1"/>
  <c r="AN156" i="2" s="1"/>
  <c r="AR156" i="2" s="1"/>
  <c r="AM157" i="2"/>
  <c r="AJ157" i="2"/>
  <c r="AK157" i="2" s="1"/>
  <c r="AN157" i="2" s="1"/>
  <c r="AR157" i="2" s="1"/>
  <c r="AM158" i="2"/>
  <c r="AJ158" i="2"/>
  <c r="AK158" i="2" s="1"/>
  <c r="AN158" i="2" s="1"/>
  <c r="AR158" i="2" s="1"/>
  <c r="AM159" i="2"/>
  <c r="AJ159" i="2"/>
  <c r="AK159" i="2" s="1"/>
  <c r="AM160" i="2"/>
  <c r="AJ160" i="2"/>
  <c r="AK160" i="2" s="1"/>
  <c r="AN160" i="2" s="1"/>
  <c r="AR160" i="2" s="1"/>
  <c r="AM161" i="2"/>
  <c r="AJ161" i="2"/>
  <c r="AK161" i="2" s="1"/>
  <c r="AM162" i="2"/>
  <c r="AJ162" i="2"/>
  <c r="AK162" i="2" s="1"/>
  <c r="AM163" i="2"/>
  <c r="AJ163" i="2"/>
  <c r="AK163" i="2" s="1"/>
  <c r="AM164" i="2"/>
  <c r="AJ164" i="2"/>
  <c r="AK164" i="2" s="1"/>
  <c r="AN164" i="2" s="1"/>
  <c r="AR164" i="2" s="1"/>
  <c r="AM165" i="2"/>
  <c r="AJ165" i="2"/>
  <c r="AK165" i="2" s="1"/>
  <c r="AM166" i="2"/>
  <c r="AJ166" i="2"/>
  <c r="AK166" i="2" s="1"/>
  <c r="AN166" i="2" s="1"/>
  <c r="AR166" i="2" s="1"/>
  <c r="AM167" i="2"/>
  <c r="AJ167" i="2"/>
  <c r="AK167" i="2" s="1"/>
  <c r="AM168" i="2"/>
  <c r="AJ168" i="2"/>
  <c r="AK168" i="2" s="1"/>
  <c r="AN168" i="2" s="1"/>
  <c r="AR168" i="2" s="1"/>
  <c r="AM169" i="2"/>
  <c r="AJ169" i="2"/>
  <c r="AK169" i="2" s="1"/>
  <c r="AM170" i="2"/>
  <c r="AJ170" i="2"/>
  <c r="AK170" i="2" s="1"/>
  <c r="AM171" i="2"/>
  <c r="AJ171" i="2"/>
  <c r="AK171" i="2" s="1"/>
  <c r="AM172" i="2"/>
  <c r="AJ172" i="2"/>
  <c r="AK172" i="2" s="1"/>
  <c r="AN172" i="2" s="1"/>
  <c r="AR172" i="2" s="1"/>
  <c r="AM173" i="2"/>
  <c r="AJ173" i="2"/>
  <c r="AK173" i="2" s="1"/>
  <c r="AN173" i="2" s="1"/>
  <c r="AR173" i="2" s="1"/>
  <c r="AM174" i="2"/>
  <c r="AJ174" i="2"/>
  <c r="AK174" i="2" s="1"/>
  <c r="AN174" i="2" s="1"/>
  <c r="AR174" i="2" s="1"/>
  <c r="AM175" i="2"/>
  <c r="AJ175" i="2"/>
  <c r="AK175" i="2" s="1"/>
  <c r="AM176" i="2"/>
  <c r="AJ176" i="2"/>
  <c r="AK176" i="2" s="1"/>
  <c r="AN176" i="2" s="1"/>
  <c r="AR176" i="2" s="1"/>
  <c r="AM180" i="2"/>
  <c r="AJ180" i="2"/>
  <c r="AK180" i="2" s="1"/>
  <c r="AM181" i="2"/>
  <c r="AJ181" i="2"/>
  <c r="AK181" i="2" s="1"/>
  <c r="AM182" i="2"/>
  <c r="AJ182" i="2"/>
  <c r="AK182" i="2" s="1"/>
  <c r="AM183" i="2"/>
  <c r="AJ183" i="2"/>
  <c r="AK183" i="2" s="1"/>
  <c r="AN183" i="2" s="1"/>
  <c r="AR183" i="2" s="1"/>
  <c r="AM184" i="2"/>
  <c r="AJ184" i="2"/>
  <c r="AK184" i="2" s="1"/>
  <c r="AM185" i="2"/>
  <c r="AJ185" i="2"/>
  <c r="AK185" i="2" s="1"/>
  <c r="AM186" i="2"/>
  <c r="AJ186" i="2"/>
  <c r="AK186" i="2" s="1"/>
  <c r="AM187" i="2"/>
  <c r="AJ187" i="2"/>
  <c r="AK187" i="2" s="1"/>
  <c r="AN187" i="2" s="1"/>
  <c r="AR187" i="2" s="1"/>
  <c r="AM188" i="2"/>
  <c r="AJ188" i="2"/>
  <c r="AK188" i="2" s="1"/>
  <c r="AM189" i="2"/>
  <c r="AJ189" i="2"/>
  <c r="AK189" i="2" s="1"/>
  <c r="AM190" i="2"/>
  <c r="AJ190" i="2"/>
  <c r="AK190" i="2" s="1"/>
  <c r="AM191" i="2"/>
  <c r="AJ191" i="2"/>
  <c r="AK191" i="2" s="1"/>
  <c r="AN191" i="2" s="1"/>
  <c r="AR191" i="2" s="1"/>
  <c r="AM192" i="2"/>
  <c r="AJ192" i="2"/>
  <c r="AK192" i="2" s="1"/>
  <c r="AN192" i="2" s="1"/>
  <c r="AR192" i="2" s="1"/>
  <c r="AM193" i="2"/>
  <c r="AJ193" i="2"/>
  <c r="AK193" i="2" s="1"/>
  <c r="AN193" i="2" s="1"/>
  <c r="AR193" i="2" s="1"/>
  <c r="AM194" i="2"/>
  <c r="AJ194" i="2"/>
  <c r="AK194" i="2" s="1"/>
  <c r="AM195" i="2"/>
  <c r="AJ195" i="2"/>
  <c r="AK195" i="2" s="1"/>
  <c r="AN195" i="2" s="1"/>
  <c r="AR195" i="2" s="1"/>
  <c r="AM196" i="2"/>
  <c r="AJ196" i="2"/>
  <c r="AK196" i="2" s="1"/>
  <c r="AM197" i="2"/>
  <c r="AJ197" i="2"/>
  <c r="AK197" i="2" s="1"/>
  <c r="AM198" i="2"/>
  <c r="AJ198" i="2"/>
  <c r="AK198" i="2" s="1"/>
  <c r="AM199" i="2"/>
  <c r="AJ199" i="2"/>
  <c r="AK199" i="2" s="1"/>
  <c r="AN199" i="2" s="1"/>
  <c r="AR199" i="2" s="1"/>
  <c r="AM200" i="2"/>
  <c r="AJ200" i="2"/>
  <c r="AK200" i="2" s="1"/>
  <c r="AM201" i="2"/>
  <c r="AJ201" i="2"/>
  <c r="AK201" i="2" s="1"/>
  <c r="G209" i="2"/>
  <c r="H209" i="2" s="1"/>
  <c r="G234" i="2"/>
  <c r="H234" i="2" s="1"/>
  <c r="G259" i="2"/>
  <c r="H259" i="2" s="1"/>
  <c r="G284" i="2"/>
  <c r="H284" i="2" s="1"/>
  <c r="S284" i="2" s="1"/>
  <c r="AM305" i="2"/>
  <c r="AJ305" i="2"/>
  <c r="AK305" i="2" s="1"/>
  <c r="AM306" i="2"/>
  <c r="AJ306" i="2"/>
  <c r="AK306" i="2" s="1"/>
  <c r="AN306" i="2" s="1"/>
  <c r="AR306" i="2" s="1"/>
  <c r="AM307" i="2"/>
  <c r="AJ307" i="2"/>
  <c r="AK307" i="2" s="1"/>
  <c r="AM308" i="2"/>
  <c r="AJ308" i="2"/>
  <c r="AK308" i="2" s="1"/>
  <c r="AM309" i="2"/>
  <c r="AJ309" i="2"/>
  <c r="AK309" i="2" s="1"/>
  <c r="AM310" i="2"/>
  <c r="AJ310" i="2"/>
  <c r="AK310" i="2" s="1"/>
  <c r="AN310" i="2" s="1"/>
  <c r="AR310" i="2" s="1"/>
  <c r="AM311" i="2"/>
  <c r="AJ311" i="2"/>
  <c r="AK311" i="2" s="1"/>
  <c r="AM312" i="2"/>
  <c r="AJ312" i="2"/>
  <c r="AK312" i="2" s="1"/>
  <c r="AM313" i="2"/>
  <c r="AJ313" i="2"/>
  <c r="AK313" i="2" s="1"/>
  <c r="AM314" i="2"/>
  <c r="AJ314" i="2"/>
  <c r="AK314" i="2" s="1"/>
  <c r="AM315" i="2"/>
  <c r="AJ315" i="2"/>
  <c r="AK315" i="2" s="1"/>
  <c r="AM316" i="2"/>
  <c r="AJ316" i="2"/>
  <c r="AK316" i="2" s="1"/>
  <c r="AM317" i="2"/>
  <c r="AJ317" i="2"/>
  <c r="AK317" i="2" s="1"/>
  <c r="AM318" i="2"/>
  <c r="AJ318" i="2"/>
  <c r="AK318" i="2" s="1"/>
  <c r="AN318" i="2" s="1"/>
  <c r="AR318" i="2" s="1"/>
  <c r="AM319" i="2"/>
  <c r="AJ319" i="2"/>
  <c r="AK319" i="2" s="1"/>
  <c r="AM320" i="2"/>
  <c r="AJ320" i="2"/>
  <c r="AK320" i="2" s="1"/>
  <c r="AM321" i="2"/>
  <c r="AJ321" i="2"/>
  <c r="AK321" i="2" s="1"/>
  <c r="AM322" i="2"/>
  <c r="AJ322" i="2"/>
  <c r="AK322" i="2" s="1"/>
  <c r="AM323" i="2"/>
  <c r="AJ323" i="2"/>
  <c r="AK323" i="2" s="1"/>
  <c r="AM324" i="2"/>
  <c r="AJ324" i="2"/>
  <c r="AK324" i="2" s="1"/>
  <c r="AM325" i="2"/>
  <c r="AJ325" i="2"/>
  <c r="AK325" i="2" s="1"/>
  <c r="AM326" i="2"/>
  <c r="AJ326" i="2"/>
  <c r="AK326" i="2" s="1"/>
  <c r="AM327" i="2"/>
  <c r="AJ327" i="2"/>
  <c r="AK327" i="2" s="1"/>
  <c r="AM328" i="2"/>
  <c r="AJ328" i="2"/>
  <c r="AK328" i="2" s="1"/>
  <c r="AM329" i="2"/>
  <c r="AJ329" i="2"/>
  <c r="AK329" i="2" s="1"/>
  <c r="AM330" i="2"/>
  <c r="AJ330" i="2"/>
  <c r="AK330" i="2" s="1"/>
  <c r="AM331" i="2"/>
  <c r="AJ331" i="2"/>
  <c r="AK331" i="2" s="1"/>
  <c r="AM332" i="2"/>
  <c r="AJ332" i="2"/>
  <c r="AK332" i="2" s="1"/>
  <c r="AM333" i="2"/>
  <c r="AJ333" i="2"/>
  <c r="AK333" i="2" s="1"/>
  <c r="AM334" i="2"/>
  <c r="AJ334" i="2"/>
  <c r="AK334" i="2"/>
  <c r="AN334" i="2" s="1"/>
  <c r="AR334" i="2" s="1"/>
  <c r="AM335" i="2"/>
  <c r="AJ335" i="2"/>
  <c r="AK335" i="2" s="1"/>
  <c r="AN335" i="2" s="1"/>
  <c r="AR335" i="2" s="1"/>
  <c r="AM336" i="2"/>
  <c r="AJ336" i="2"/>
  <c r="AK336" i="2" s="1"/>
  <c r="AN336" i="2" s="1"/>
  <c r="AR336" i="2" s="1"/>
  <c r="AM337" i="2"/>
  <c r="AJ337" i="2"/>
  <c r="AK337" i="2" s="1"/>
  <c r="AM338" i="2"/>
  <c r="AJ338" i="2"/>
  <c r="AK338" i="2" s="1"/>
  <c r="AN338" i="2" s="1"/>
  <c r="AR338" i="2" s="1"/>
  <c r="AM339" i="2"/>
  <c r="AJ339" i="2"/>
  <c r="AK339" i="2" s="1"/>
  <c r="AM340" i="2"/>
  <c r="AJ340" i="2"/>
  <c r="AK340" i="2" s="1"/>
  <c r="AM341" i="2"/>
  <c r="AJ341" i="2"/>
  <c r="AK341" i="2" s="1"/>
  <c r="AM342" i="2"/>
  <c r="AJ342" i="2"/>
  <c r="AK342" i="2" s="1"/>
  <c r="AN342" i="2" s="1"/>
  <c r="AR342" i="2" s="1"/>
  <c r="AM343" i="2"/>
  <c r="AJ343" i="2"/>
  <c r="AK343" i="2" s="1"/>
  <c r="AM344" i="2"/>
  <c r="AJ344" i="2"/>
  <c r="AK344" i="2" s="1"/>
  <c r="AM345" i="2"/>
  <c r="AJ345" i="2"/>
  <c r="AK345" i="2" s="1"/>
  <c r="AM346" i="2"/>
  <c r="AJ346" i="2"/>
  <c r="AK346" i="2" s="1"/>
  <c r="AM347" i="2"/>
  <c r="AJ347" i="2"/>
  <c r="AK347" i="2" s="1"/>
  <c r="AM348" i="2"/>
  <c r="AJ348" i="2"/>
  <c r="AK348" i="2" s="1"/>
  <c r="AM349" i="2"/>
  <c r="AJ349" i="2"/>
  <c r="AK349" i="2" s="1"/>
  <c r="AM350" i="2"/>
  <c r="AJ350" i="2"/>
  <c r="AK350" i="2" s="1"/>
  <c r="AN350" i="2" s="1"/>
  <c r="AR350" i="2" s="1"/>
  <c r="AM351" i="2"/>
  <c r="AJ351" i="2"/>
  <c r="AK351" i="2" s="1"/>
  <c r="AM355" i="2"/>
  <c r="AJ355" i="2"/>
  <c r="AK355" i="2" s="1"/>
  <c r="AM356" i="2"/>
  <c r="AJ356" i="2"/>
  <c r="AK356" i="2" s="1"/>
  <c r="AM357" i="2"/>
  <c r="AJ357" i="2"/>
  <c r="AK357" i="2" s="1"/>
  <c r="AM358" i="2"/>
  <c r="AJ358" i="2"/>
  <c r="AK358" i="2" s="1"/>
  <c r="AM359" i="2"/>
  <c r="AJ359" i="2"/>
  <c r="AK359" i="2" s="1"/>
  <c r="AM360" i="2"/>
  <c r="AJ360" i="2"/>
  <c r="AK360" i="2" s="1"/>
  <c r="AM361" i="2"/>
  <c r="AJ361" i="2"/>
  <c r="AK361" i="2" s="1"/>
  <c r="AM362" i="2"/>
  <c r="AJ362" i="2"/>
  <c r="AK362" i="2" s="1"/>
  <c r="AM363" i="2"/>
  <c r="AJ363" i="2"/>
  <c r="AK363" i="2" s="1"/>
  <c r="AM364" i="2"/>
  <c r="AJ364" i="2"/>
  <c r="AK364" i="2" s="1"/>
  <c r="AM365" i="2"/>
  <c r="AJ365" i="2"/>
  <c r="AK365" i="2" s="1"/>
  <c r="AM366" i="2"/>
  <c r="AJ366" i="2"/>
  <c r="AK366" i="2" s="1"/>
  <c r="AM367" i="2"/>
  <c r="AJ367" i="2"/>
  <c r="AK367" i="2" s="1"/>
  <c r="AM368" i="2"/>
  <c r="AJ368" i="2"/>
  <c r="AK368" i="2" s="1"/>
  <c r="AM369" i="2"/>
  <c r="AJ369" i="2"/>
  <c r="AK369" i="2"/>
  <c r="AN369" i="2" s="1"/>
  <c r="AR369" i="2" s="1"/>
  <c r="AM370" i="2"/>
  <c r="AJ370" i="2"/>
  <c r="AK370" i="2" s="1"/>
  <c r="AN370" i="2" s="1"/>
  <c r="AR370" i="2" s="1"/>
  <c r="AM371" i="2"/>
  <c r="AJ371" i="2"/>
  <c r="AK371" i="2" s="1"/>
  <c r="AN371" i="2" s="1"/>
  <c r="AR371" i="2" s="1"/>
  <c r="AM372" i="2"/>
  <c r="AJ372" i="2"/>
  <c r="AK372" i="2" s="1"/>
  <c r="AM373" i="2"/>
  <c r="AJ373" i="2"/>
  <c r="AK373" i="2" s="1"/>
  <c r="AN373" i="2" s="1"/>
  <c r="AR373" i="2" s="1"/>
  <c r="AM374" i="2"/>
  <c r="AJ374" i="2"/>
  <c r="AK374" i="2" s="1"/>
  <c r="AM375" i="2"/>
  <c r="AJ375" i="2"/>
  <c r="AK375" i="2" s="1"/>
  <c r="AM376" i="2"/>
  <c r="AJ376" i="2"/>
  <c r="AK376" i="2" s="1"/>
  <c r="AM380" i="2"/>
  <c r="AJ380" i="2"/>
  <c r="AK380" i="2" s="1"/>
  <c r="AN380" i="2" s="1"/>
  <c r="AR380" i="2" s="1"/>
  <c r="AM381" i="2"/>
  <c r="AJ381" i="2"/>
  <c r="AK381" i="2" s="1"/>
  <c r="AM382" i="2"/>
  <c r="AJ382" i="2"/>
  <c r="AK382" i="2" s="1"/>
  <c r="AM383" i="2"/>
  <c r="AJ383" i="2"/>
  <c r="AK383" i="2" s="1"/>
  <c r="AM384" i="2"/>
  <c r="AJ384" i="2"/>
  <c r="AK384" i="2" s="1"/>
  <c r="AM385" i="2"/>
  <c r="AJ385" i="2"/>
  <c r="AK385" i="2" s="1"/>
  <c r="AM386" i="2"/>
  <c r="AJ386" i="2"/>
  <c r="AK386" i="2" s="1"/>
  <c r="AM387" i="2"/>
  <c r="AJ387" i="2"/>
  <c r="AK387" i="2" s="1"/>
  <c r="AM388" i="2"/>
  <c r="AJ388" i="2"/>
  <c r="AK388" i="2" s="1"/>
  <c r="AN388" i="2" s="1"/>
  <c r="AR388" i="2" s="1"/>
  <c r="AM389" i="2"/>
  <c r="AJ389" i="2"/>
  <c r="AK389" i="2" s="1"/>
  <c r="AM390" i="2"/>
  <c r="AJ390" i="2"/>
  <c r="AK390" i="2" s="1"/>
  <c r="AM391" i="2"/>
  <c r="AJ391" i="2"/>
  <c r="AK391" i="2" s="1"/>
  <c r="AM392" i="2"/>
  <c r="AJ392" i="2"/>
  <c r="AK392" i="2" s="1"/>
  <c r="AM393" i="2"/>
  <c r="AJ393" i="2"/>
  <c r="AK393" i="2" s="1"/>
  <c r="AM394" i="2"/>
  <c r="AJ394" i="2"/>
  <c r="AK394" i="2" s="1"/>
  <c r="AM395" i="2"/>
  <c r="AJ395" i="2"/>
  <c r="AK395" i="2" s="1"/>
  <c r="AM396" i="2"/>
  <c r="AJ396" i="2"/>
  <c r="AK396" i="2" s="1"/>
  <c r="AM397" i="2"/>
  <c r="AJ397" i="2"/>
  <c r="AK397" i="2" s="1"/>
  <c r="AM398" i="2"/>
  <c r="AJ398" i="2"/>
  <c r="AK398" i="2" s="1"/>
  <c r="AM399" i="2"/>
  <c r="AJ399" i="2"/>
  <c r="AK399" i="2" s="1"/>
  <c r="AM400" i="2"/>
  <c r="AJ400" i="2"/>
  <c r="AK400" i="2" s="1"/>
  <c r="AM401" i="2"/>
  <c r="AJ401" i="2"/>
  <c r="AK401" i="2" s="1"/>
  <c r="G409" i="2"/>
  <c r="H409" i="2" s="1"/>
  <c r="S409" i="2" s="1"/>
  <c r="AM430" i="2"/>
  <c r="AJ430" i="2"/>
  <c r="AK430" i="2" s="1"/>
  <c r="AN430" i="2" s="1"/>
  <c r="AR430" i="2" s="1"/>
  <c r="AM431" i="2"/>
  <c r="AJ431" i="2"/>
  <c r="AK431" i="2" s="1"/>
  <c r="AM432" i="2"/>
  <c r="AJ432" i="2"/>
  <c r="AK432" i="2" s="1"/>
  <c r="AM433" i="2"/>
  <c r="AJ433" i="2"/>
  <c r="AK433" i="2" s="1"/>
  <c r="AM434" i="2"/>
  <c r="AJ434" i="2"/>
  <c r="AK434" i="2" s="1"/>
  <c r="AM435" i="2"/>
  <c r="AJ435" i="2"/>
  <c r="AK435" i="2" s="1"/>
  <c r="AM436" i="2"/>
  <c r="AJ436" i="2"/>
  <c r="AK436" i="2" s="1"/>
  <c r="AM437" i="2"/>
  <c r="AJ437" i="2"/>
  <c r="AK437" i="2" s="1"/>
  <c r="AM438" i="2"/>
  <c r="AJ438" i="2"/>
  <c r="AK438" i="2" s="1"/>
  <c r="AN438" i="2" s="1"/>
  <c r="AR438" i="2" s="1"/>
  <c r="AM439" i="2"/>
  <c r="AJ439" i="2"/>
  <c r="AK439" i="2" s="1"/>
  <c r="AM440" i="2"/>
  <c r="AJ440" i="2"/>
  <c r="AK440" i="2" s="1"/>
  <c r="AM441" i="2"/>
  <c r="AJ441" i="2"/>
  <c r="AK441" i="2" s="1"/>
  <c r="AM442" i="2"/>
  <c r="AJ442" i="2"/>
  <c r="AK442" i="2" s="1"/>
  <c r="AM443" i="2"/>
  <c r="AJ443" i="2"/>
  <c r="AK443" i="2" s="1"/>
  <c r="AM444" i="2"/>
  <c r="AJ444" i="2"/>
  <c r="AK444" i="2" s="1"/>
  <c r="AM445" i="2"/>
  <c r="AJ445" i="2"/>
  <c r="AK445" i="2" s="1"/>
  <c r="AM446" i="2"/>
  <c r="AJ446" i="2"/>
  <c r="AK446" i="2" s="1"/>
  <c r="AS447" i="2"/>
  <c r="AS455" i="2" s="1"/>
  <c r="AB447" i="2"/>
  <c r="Y447" i="2"/>
  <c r="Z447" i="2" s="1"/>
  <c r="AC447" i="2" s="1"/>
  <c r="AM448" i="2"/>
  <c r="AJ448" i="2"/>
  <c r="AK448" i="2" s="1"/>
  <c r="AM449" i="2"/>
  <c r="AJ449" i="2"/>
  <c r="AK449" i="2" s="1"/>
  <c r="AM450" i="2"/>
  <c r="AJ450" i="2"/>
  <c r="AK450" i="2" s="1"/>
  <c r="AM451" i="2"/>
  <c r="AJ451" i="2"/>
  <c r="AK451" i="2" s="1"/>
  <c r="AM452" i="2"/>
  <c r="AJ452" i="2"/>
  <c r="AK452" i="2" s="1"/>
  <c r="AM453" i="2"/>
  <c r="AJ453" i="2"/>
  <c r="AK453" i="2" s="1"/>
  <c r="AM454" i="2"/>
  <c r="AJ454" i="2"/>
  <c r="AK454" i="2" s="1"/>
  <c r="S8" i="2"/>
  <c r="S33" i="2"/>
  <c r="S34" i="2"/>
  <c r="S58" i="2"/>
  <c r="S83" i="2"/>
  <c r="S84" i="2"/>
  <c r="S208" i="2"/>
  <c r="S233" i="2"/>
  <c r="S258" i="2"/>
  <c r="AD274" i="2"/>
  <c r="AD275" i="2"/>
  <c r="AD276" i="2"/>
  <c r="AD280" i="2"/>
  <c r="AD281" i="2"/>
  <c r="AD282" i="2"/>
  <c r="AD283" i="2"/>
  <c r="AD284" i="2"/>
  <c r="AD285" i="2"/>
  <c r="AD286" i="2"/>
  <c r="AD287" i="2"/>
  <c r="AD288" i="2"/>
  <c r="AD289" i="2"/>
  <c r="AD290" i="2"/>
  <c r="AD291" i="2"/>
  <c r="AD292" i="2"/>
  <c r="AD293" i="2"/>
  <c r="AD294" i="2"/>
  <c r="AD295" i="2"/>
  <c r="AD296" i="2"/>
  <c r="AD297" i="2"/>
  <c r="AD298" i="2"/>
  <c r="AD299" i="2"/>
  <c r="AD300" i="2"/>
  <c r="AD301"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Q9" i="5"/>
  <c r="AQ34" i="5"/>
  <c r="AQ59" i="5"/>
  <c r="AQ84" i="5"/>
  <c r="AQ109" i="5"/>
  <c r="AQ134" i="5"/>
  <c r="AQ159" i="5"/>
  <c r="AQ184" i="5"/>
  <c r="AQ209" i="5"/>
  <c r="AR209" i="5" s="1"/>
  <c r="AV209" i="5" s="1"/>
  <c r="AF201" i="5"/>
  <c r="AM201" i="5"/>
  <c r="AN201" i="5"/>
  <c r="AM200" i="5"/>
  <c r="AN200" i="5"/>
  <c r="AF199" i="5"/>
  <c r="AM199" i="5"/>
  <c r="AN199" i="5"/>
  <c r="AM198" i="5"/>
  <c r="AN198" i="5"/>
  <c r="AF197" i="5"/>
  <c r="AM197" i="5"/>
  <c r="AN197" i="5"/>
  <c r="AM196" i="5"/>
  <c r="AN196" i="5"/>
  <c r="AF195" i="5"/>
  <c r="AM195" i="5"/>
  <c r="AN195" i="5"/>
  <c r="AM194" i="5"/>
  <c r="AN194" i="5"/>
  <c r="AF193" i="5"/>
  <c r="AM193" i="5"/>
  <c r="AN193" i="5"/>
  <c r="AM192" i="5"/>
  <c r="AN192" i="5"/>
  <c r="AF191" i="5"/>
  <c r="AM191" i="5"/>
  <c r="AN191" i="5"/>
  <c r="AM190" i="5"/>
  <c r="AN190" i="5"/>
  <c r="AF189" i="5"/>
  <c r="AM189" i="5"/>
  <c r="AN189" i="5"/>
  <c r="AM188" i="5"/>
  <c r="AN188" i="5"/>
  <c r="AF187" i="5"/>
  <c r="AM187" i="5"/>
  <c r="AN187" i="5"/>
  <c r="AM186" i="5"/>
  <c r="AN186" i="5"/>
  <c r="AF185" i="5"/>
  <c r="AM185" i="5"/>
  <c r="AN185" i="5"/>
  <c r="AM184" i="5"/>
  <c r="AN184" i="5"/>
  <c r="AF183" i="5"/>
  <c r="AM183" i="5"/>
  <c r="AN183" i="5"/>
  <c r="AF182" i="5"/>
  <c r="AM182" i="5"/>
  <c r="AN182" i="5"/>
  <c r="AF181" i="5"/>
  <c r="AM181" i="5"/>
  <c r="AN181" i="5"/>
  <c r="AF180" i="5"/>
  <c r="AM180" i="5"/>
  <c r="AN180" i="5"/>
  <c r="AF176" i="5"/>
  <c r="AM176" i="5"/>
  <c r="AN176" i="5"/>
  <c r="AM175" i="5"/>
  <c r="AN175" i="5"/>
  <c r="AF174" i="5"/>
  <c r="AM174" i="5"/>
  <c r="AN174" i="5"/>
  <c r="AM173" i="5"/>
  <c r="AN173" i="5"/>
  <c r="AF172" i="5"/>
  <c r="AM172" i="5"/>
  <c r="AN172" i="5"/>
  <c r="AM171" i="5"/>
  <c r="AN171" i="5"/>
  <c r="AF170" i="5"/>
  <c r="AM170" i="5"/>
  <c r="AN170" i="5"/>
  <c r="AM169" i="5"/>
  <c r="AN169" i="5"/>
  <c r="AF168" i="5"/>
  <c r="AM168" i="5"/>
  <c r="AN168" i="5"/>
  <c r="AM167" i="5"/>
  <c r="AN167" i="5"/>
  <c r="AF166" i="5"/>
  <c r="AM166" i="5"/>
  <c r="AN166" i="5"/>
  <c r="AM165" i="5"/>
  <c r="AN165" i="5"/>
  <c r="AF164" i="5"/>
  <c r="AM164" i="5"/>
  <c r="AN164" i="5"/>
  <c r="AM163" i="5"/>
  <c r="AN163" i="5"/>
  <c r="AF162" i="5"/>
  <c r="AM162" i="5"/>
  <c r="AN162" i="5"/>
  <c r="AM161" i="5"/>
  <c r="AN161" i="5"/>
  <c r="AF160" i="5"/>
  <c r="AM160" i="5"/>
  <c r="AN160" i="5"/>
  <c r="AM159" i="5"/>
  <c r="AN159" i="5"/>
  <c r="AF158" i="5"/>
  <c r="AM158" i="5"/>
  <c r="AN158" i="5"/>
  <c r="AF157" i="5"/>
  <c r="AM157" i="5"/>
  <c r="AN157" i="5"/>
  <c r="AF156" i="5"/>
  <c r="AM156" i="5"/>
  <c r="AN156" i="5"/>
  <c r="AF155" i="5"/>
  <c r="AM155" i="5"/>
  <c r="AN155" i="5"/>
  <c r="AF151" i="5"/>
  <c r="AM151" i="5"/>
  <c r="AN151" i="5"/>
  <c r="AM150" i="5"/>
  <c r="AN150" i="5"/>
  <c r="AF149" i="5"/>
  <c r="AM149" i="5"/>
  <c r="AN149" i="5"/>
  <c r="AM148" i="5"/>
  <c r="AN148" i="5"/>
  <c r="AF147" i="5"/>
  <c r="AM147" i="5"/>
  <c r="AN147" i="5"/>
  <c r="AM146" i="5"/>
  <c r="AN146" i="5"/>
  <c r="AF145" i="5"/>
  <c r="AM145" i="5"/>
  <c r="AN145" i="5"/>
  <c r="AM144" i="5"/>
  <c r="AN144" i="5"/>
  <c r="AF143" i="5"/>
  <c r="AM143" i="5"/>
  <c r="AN143" i="5"/>
  <c r="AM142" i="5"/>
  <c r="AN142" i="5"/>
  <c r="AF141" i="5"/>
  <c r="AM141" i="5"/>
  <c r="AN141" i="5"/>
  <c r="AM140" i="5"/>
  <c r="AN140" i="5"/>
  <c r="AF139" i="5"/>
  <c r="AM139" i="5"/>
  <c r="AN139" i="5"/>
  <c r="AM138" i="5"/>
  <c r="AN138" i="5"/>
  <c r="AF137" i="5"/>
  <c r="AM137" i="5"/>
  <c r="AN137" i="5"/>
  <c r="AM136" i="5"/>
  <c r="AN136" i="5"/>
  <c r="AF135" i="5"/>
  <c r="AM135" i="5"/>
  <c r="AN135" i="5"/>
  <c r="AM134" i="5"/>
  <c r="AN134" i="5"/>
  <c r="AF133" i="5"/>
  <c r="AM133" i="5"/>
  <c r="AN133" i="5"/>
  <c r="AF132" i="5"/>
  <c r="AM132" i="5"/>
  <c r="AN132" i="5"/>
  <c r="AF131" i="5"/>
  <c r="AM131" i="5"/>
  <c r="AN131" i="5"/>
  <c r="AF130" i="5"/>
  <c r="AM130" i="5"/>
  <c r="AN130" i="5"/>
  <c r="AF129" i="5"/>
  <c r="AM129" i="5"/>
  <c r="AN129" i="5"/>
  <c r="AM128" i="5"/>
  <c r="AN128" i="5"/>
  <c r="AF127" i="5"/>
  <c r="AM127" i="5"/>
  <c r="AN127" i="5"/>
  <c r="AM126" i="5"/>
  <c r="AN126" i="5"/>
  <c r="AF125" i="5"/>
  <c r="AM125" i="5"/>
  <c r="AN125" i="5"/>
  <c r="AM124" i="5"/>
  <c r="AN124" i="5"/>
  <c r="AF123" i="5"/>
  <c r="AM123" i="5"/>
  <c r="AN123" i="5"/>
  <c r="AM122" i="5"/>
  <c r="AN122" i="5"/>
  <c r="AF121" i="5"/>
  <c r="AM121" i="5"/>
  <c r="AN121" i="5"/>
  <c r="AM120" i="5"/>
  <c r="AN120" i="5"/>
  <c r="AF119" i="5"/>
  <c r="AM119" i="5"/>
  <c r="AN119" i="5"/>
  <c r="AM118" i="5"/>
  <c r="AN118" i="5"/>
  <c r="AF117" i="5"/>
  <c r="AM117" i="5"/>
  <c r="AN117" i="5"/>
  <c r="AM116" i="5"/>
  <c r="AN116" i="5"/>
  <c r="AF115" i="5"/>
  <c r="AM115" i="5"/>
  <c r="AN115" i="5"/>
  <c r="AM114" i="5"/>
  <c r="AN114" i="5"/>
  <c r="AF113" i="5"/>
  <c r="AM113" i="5"/>
  <c r="AN113" i="5"/>
  <c r="AM112" i="5"/>
  <c r="AN112" i="5"/>
  <c r="AF111" i="5"/>
  <c r="AM111" i="5"/>
  <c r="AN111" i="5"/>
  <c r="AM110" i="5"/>
  <c r="AN110" i="5"/>
  <c r="AF109" i="5"/>
  <c r="AM109" i="5"/>
  <c r="AN109" i="5"/>
  <c r="AM108" i="5"/>
  <c r="AN108" i="5"/>
  <c r="AF107" i="5"/>
  <c r="AM107" i="5"/>
  <c r="AN107" i="5"/>
  <c r="AF106" i="5"/>
  <c r="AM106" i="5"/>
  <c r="AN106" i="5"/>
  <c r="AF105" i="5"/>
  <c r="AM105" i="5"/>
  <c r="AN105" i="5"/>
  <c r="S10" i="5"/>
  <c r="S35" i="5"/>
  <c r="S60" i="5"/>
  <c r="S85" i="5"/>
  <c r="H9" i="5"/>
  <c r="I9" i="5" s="1"/>
  <c r="L9" i="5" s="1"/>
  <c r="AM5" i="5"/>
  <c r="AN5" i="5"/>
  <c r="AA24" i="6"/>
  <c r="Z24" i="6"/>
  <c r="AC24" i="6"/>
  <c r="AB24" i="6"/>
  <c r="AE24" i="6"/>
  <c r="AD24" i="6"/>
  <c r="S26" i="6"/>
  <c r="V25" i="6"/>
  <c r="Y25" i="6" s="1"/>
  <c r="U25" i="6"/>
  <c r="X25" i="6" s="1"/>
  <c r="T25" i="6"/>
  <c r="W25" i="6" s="1"/>
  <c r="AA65" i="6"/>
  <c r="Z65" i="6"/>
  <c r="AC65" i="6"/>
  <c r="AB65" i="6"/>
  <c r="AE65" i="6"/>
  <c r="AD65" i="6"/>
  <c r="S67" i="6"/>
  <c r="V66" i="6"/>
  <c r="Y66" i="6" s="1"/>
  <c r="U66" i="6"/>
  <c r="X66" i="6" s="1"/>
  <c r="T66" i="6"/>
  <c r="W66" i="6" s="1"/>
  <c r="AA104" i="6"/>
  <c r="Z104" i="6"/>
  <c r="AC104" i="6"/>
  <c r="AB104" i="6"/>
  <c r="AE104" i="6"/>
  <c r="AD104" i="6"/>
  <c r="S106" i="6"/>
  <c r="V105" i="6"/>
  <c r="Y105" i="6" s="1"/>
  <c r="U105" i="6"/>
  <c r="X105" i="6" s="1"/>
  <c r="T105" i="6"/>
  <c r="W105" i="6" s="1"/>
  <c r="AA143" i="6"/>
  <c r="Z143" i="6"/>
  <c r="AC143" i="6"/>
  <c r="AB143" i="6"/>
  <c r="AE143" i="6"/>
  <c r="AD143" i="6"/>
  <c r="S145" i="6"/>
  <c r="V144" i="6"/>
  <c r="Y144" i="6" s="1"/>
  <c r="U144" i="6"/>
  <c r="X144" i="6" s="1"/>
  <c r="T144" i="6"/>
  <c r="W144" i="6" s="1"/>
  <c r="AA183" i="6"/>
  <c r="Z183" i="6"/>
  <c r="AC183" i="6"/>
  <c r="AB183" i="6"/>
  <c r="AE183" i="6"/>
  <c r="AD183" i="6"/>
  <c r="S185" i="6"/>
  <c r="V184" i="6"/>
  <c r="Y184" i="6" s="1"/>
  <c r="U184" i="6"/>
  <c r="X184" i="6" s="1"/>
  <c r="T184" i="6"/>
  <c r="W184" i="6" s="1"/>
  <c r="AA223" i="6"/>
  <c r="Z223" i="6"/>
  <c r="AC223" i="6"/>
  <c r="AB223" i="6"/>
  <c r="AE223" i="6"/>
  <c r="AD223" i="6"/>
  <c r="S225" i="6"/>
  <c r="V224" i="6"/>
  <c r="Y224" i="6" s="1"/>
  <c r="U224" i="6"/>
  <c r="X224" i="6" s="1"/>
  <c r="T224" i="6"/>
  <c r="W224" i="6" s="1"/>
  <c r="AA264" i="6"/>
  <c r="Z264" i="6"/>
  <c r="AC264" i="6"/>
  <c r="AB264" i="6"/>
  <c r="AE264" i="6"/>
  <c r="AD264" i="6"/>
  <c r="S266" i="6"/>
  <c r="V265" i="6"/>
  <c r="Y265" i="6" s="1"/>
  <c r="U265" i="6"/>
  <c r="X265" i="6" s="1"/>
  <c r="T265" i="6"/>
  <c r="W265" i="6" s="1"/>
  <c r="AA305" i="6"/>
  <c r="Z305" i="6"/>
  <c r="AC305" i="6"/>
  <c r="AB305" i="6"/>
  <c r="AE305" i="6"/>
  <c r="AD305" i="6"/>
  <c r="S307" i="6"/>
  <c r="V306" i="6"/>
  <c r="Y306" i="6" s="1"/>
  <c r="U306" i="6"/>
  <c r="X306" i="6" s="1"/>
  <c r="T306" i="6"/>
  <c r="W306" i="6" s="1"/>
  <c r="AA345" i="6"/>
  <c r="Z345" i="6"/>
  <c r="AC345" i="6"/>
  <c r="AB345" i="6"/>
  <c r="AE345" i="6"/>
  <c r="AD345" i="6"/>
  <c r="S347" i="6"/>
  <c r="V346" i="6"/>
  <c r="Y346" i="6" s="1"/>
  <c r="U346" i="6"/>
  <c r="X346" i="6" s="1"/>
  <c r="T346" i="6"/>
  <c r="W346" i="6" s="1"/>
  <c r="AN446" i="2" l="1"/>
  <c r="AR446" i="2" s="1"/>
  <c r="AN442" i="2"/>
  <c r="AR442" i="2" s="1"/>
  <c r="AN440" i="2"/>
  <c r="AR440" i="2" s="1"/>
  <c r="AN439" i="2"/>
  <c r="AR439" i="2" s="1"/>
  <c r="AN398" i="2"/>
  <c r="AR398" i="2" s="1"/>
  <c r="AN394" i="2"/>
  <c r="AR394" i="2" s="1"/>
  <c r="AN392" i="2"/>
  <c r="AR392" i="2" s="1"/>
  <c r="AN391" i="2"/>
  <c r="AR391" i="2" s="1"/>
  <c r="AN390" i="2"/>
  <c r="AR390" i="2" s="1"/>
  <c r="AN389" i="2"/>
  <c r="AR389" i="2" s="1"/>
  <c r="AN361" i="2"/>
  <c r="AR361" i="2" s="1"/>
  <c r="AN357" i="2"/>
  <c r="AR357" i="2" s="1"/>
  <c r="AN355" i="2"/>
  <c r="AR355" i="2" s="1"/>
  <c r="AN351" i="2"/>
  <c r="AR351" i="2" s="1"/>
  <c r="AN326" i="2"/>
  <c r="AR326" i="2" s="1"/>
  <c r="AN322" i="2"/>
  <c r="AR322" i="2" s="1"/>
  <c r="AN320" i="2"/>
  <c r="AR320" i="2" s="1"/>
  <c r="AN319" i="2"/>
  <c r="AR319" i="2" s="1"/>
  <c r="Q209" i="5"/>
  <c r="T209" i="5" s="1"/>
  <c r="X209" i="5" s="1"/>
  <c r="Q25" i="5"/>
  <c r="AN133" i="2"/>
  <c r="AR133" i="2" s="1"/>
  <c r="AN129" i="2"/>
  <c r="AR129" i="2" s="1"/>
  <c r="AN125" i="2"/>
  <c r="AR125" i="2" s="1"/>
  <c r="AN123" i="2"/>
  <c r="AR123" i="2" s="1"/>
  <c r="AN122" i="2"/>
  <c r="AR122" i="2" s="1"/>
  <c r="Q17" i="5"/>
  <c r="AC27" i="5"/>
  <c r="AF27" i="5" s="1"/>
  <c r="AJ27" i="5" s="1"/>
  <c r="AN451" i="2"/>
  <c r="AR451" i="2" s="1"/>
  <c r="AN449" i="2"/>
  <c r="AR449" i="2" s="1"/>
  <c r="AN448" i="2"/>
  <c r="AR448" i="2" s="1"/>
  <c r="AN434" i="2"/>
  <c r="AR434" i="2" s="1"/>
  <c r="AN432" i="2"/>
  <c r="AR432" i="2" s="1"/>
  <c r="AN431" i="2"/>
  <c r="AR431" i="2" s="1"/>
  <c r="AN400" i="2"/>
  <c r="AR400" i="2" s="1"/>
  <c r="AN399" i="2"/>
  <c r="AR399" i="2" s="1"/>
  <c r="AN384" i="2"/>
  <c r="AR384" i="2" s="1"/>
  <c r="AN382" i="2"/>
  <c r="AR382" i="2" s="1"/>
  <c r="AN381" i="2"/>
  <c r="AR381" i="2" s="1"/>
  <c r="AN365" i="2"/>
  <c r="AR365" i="2" s="1"/>
  <c r="AN363" i="2"/>
  <c r="AR363" i="2" s="1"/>
  <c r="AN362" i="2"/>
  <c r="AR362" i="2" s="1"/>
  <c r="AN346" i="2"/>
  <c r="AR346" i="2" s="1"/>
  <c r="AN344" i="2"/>
  <c r="AR344" i="2" s="1"/>
  <c r="AN343" i="2"/>
  <c r="AR343" i="2" s="1"/>
  <c r="AN330" i="2"/>
  <c r="AR330" i="2" s="1"/>
  <c r="AN328" i="2"/>
  <c r="AR328" i="2" s="1"/>
  <c r="AN327" i="2"/>
  <c r="AR327" i="2" s="1"/>
  <c r="AN314" i="2"/>
  <c r="AR314" i="2" s="1"/>
  <c r="AN312" i="2"/>
  <c r="AR312" i="2" s="1"/>
  <c r="AN311" i="2"/>
  <c r="AR311" i="2" s="1"/>
  <c r="Q5" i="5"/>
  <c r="T5" i="5" s="1"/>
  <c r="AW230" i="5"/>
  <c r="AV235" i="5" s="1"/>
  <c r="AO210" i="5"/>
  <c r="AO214" i="5"/>
  <c r="AO218" i="5"/>
  <c r="AO222" i="5"/>
  <c r="AO226" i="5"/>
  <c r="AC37" i="5"/>
  <c r="AF37" i="5" s="1"/>
  <c r="AJ37" i="5" s="1"/>
  <c r="AC34" i="5"/>
  <c r="AF34" i="5" s="1"/>
  <c r="AJ34" i="5" s="1"/>
  <c r="AC42" i="5"/>
  <c r="AF42" i="5" s="1"/>
  <c r="AJ42" i="5" s="1"/>
  <c r="AF59" i="5"/>
  <c r="AJ59" i="5" s="1"/>
  <c r="AF67" i="5"/>
  <c r="AJ67" i="5" s="1"/>
  <c r="AF75" i="5"/>
  <c r="AJ75" i="5" s="1"/>
  <c r="AF82" i="5"/>
  <c r="AJ82" i="5" s="1"/>
  <c r="AF86" i="5"/>
  <c r="AJ86" i="5" s="1"/>
  <c r="AF94" i="5"/>
  <c r="AJ94" i="5" s="1"/>
  <c r="AC50" i="5"/>
  <c r="AF50" i="5" s="1"/>
  <c r="AJ50" i="5" s="1"/>
  <c r="AF6" i="5"/>
  <c r="AJ6" i="5" s="1"/>
  <c r="AC10" i="5"/>
  <c r="AF10" i="5" s="1"/>
  <c r="AJ10" i="5" s="1"/>
  <c r="AC18" i="5"/>
  <c r="AF18" i="5" s="1"/>
  <c r="AJ18" i="5" s="1"/>
  <c r="AC26" i="5"/>
  <c r="AF26" i="5" s="1"/>
  <c r="AJ26" i="5" s="1"/>
  <c r="AC36" i="5"/>
  <c r="AF36" i="5" s="1"/>
  <c r="AJ36" i="5" s="1"/>
  <c r="AC40" i="5"/>
  <c r="AF40" i="5" s="1"/>
  <c r="AJ40" i="5" s="1"/>
  <c r="AC44" i="5"/>
  <c r="AF44" i="5" s="1"/>
  <c r="AJ44" i="5" s="1"/>
  <c r="AC48" i="5"/>
  <c r="AF48" i="5" s="1"/>
  <c r="AJ48" i="5" s="1"/>
  <c r="AF73" i="5"/>
  <c r="AJ73" i="5" s="1"/>
  <c r="AC11" i="5"/>
  <c r="AF11" i="5" s="1"/>
  <c r="AJ11" i="5" s="1"/>
  <c r="T126" i="5"/>
  <c r="X126" i="5" s="1"/>
  <c r="T165" i="5"/>
  <c r="X165" i="5" s="1"/>
  <c r="T58" i="5"/>
  <c r="X58" i="5" s="1"/>
  <c r="Q136" i="5"/>
  <c r="T136" i="5" s="1"/>
  <c r="X136" i="5" s="1"/>
  <c r="Q144" i="5"/>
  <c r="T144" i="5" s="1"/>
  <c r="X144" i="5" s="1"/>
  <c r="Q186" i="5"/>
  <c r="T186" i="5" s="1"/>
  <c r="X186" i="5" s="1"/>
  <c r="Q194" i="5"/>
  <c r="T194" i="5" s="1"/>
  <c r="X194" i="5" s="1"/>
  <c r="Q207" i="5"/>
  <c r="T207" i="5" s="1"/>
  <c r="X207" i="5" s="1"/>
  <c r="T56" i="5"/>
  <c r="U56" i="5" s="1"/>
  <c r="Q99" i="5"/>
  <c r="Q112" i="5"/>
  <c r="T112" i="5" s="1"/>
  <c r="X112" i="5" s="1"/>
  <c r="Q120" i="5"/>
  <c r="T120" i="5" s="1"/>
  <c r="X120" i="5" s="1"/>
  <c r="Q128" i="5"/>
  <c r="T128" i="5" s="1"/>
  <c r="X128" i="5" s="1"/>
  <c r="Q159" i="5"/>
  <c r="T159" i="5" s="1"/>
  <c r="X159" i="5" s="1"/>
  <c r="Q167" i="5"/>
  <c r="T167" i="5" s="1"/>
  <c r="X167" i="5" s="1"/>
  <c r="Q175" i="5"/>
  <c r="T175" i="5" s="1"/>
  <c r="X175" i="5" s="1"/>
  <c r="T192" i="5"/>
  <c r="X192" i="5" s="1"/>
  <c r="Q9" i="5"/>
  <c r="T9" i="5" s="1"/>
  <c r="X9" i="5" s="1"/>
  <c r="Q51" i="5"/>
  <c r="Q62" i="5"/>
  <c r="Q106" i="5"/>
  <c r="T106" i="5" s="1"/>
  <c r="X106" i="5" s="1"/>
  <c r="Q114" i="5"/>
  <c r="T114" i="5" s="1"/>
  <c r="X114" i="5" s="1"/>
  <c r="Q122" i="5"/>
  <c r="T122" i="5" s="1"/>
  <c r="X122" i="5" s="1"/>
  <c r="Q132" i="5"/>
  <c r="T132" i="5" s="1"/>
  <c r="X132" i="5" s="1"/>
  <c r="Q140" i="5"/>
  <c r="T140" i="5" s="1"/>
  <c r="X140" i="5" s="1"/>
  <c r="Q148" i="5"/>
  <c r="T148" i="5" s="1"/>
  <c r="X148" i="5" s="1"/>
  <c r="Q161" i="5"/>
  <c r="T161" i="5" s="1"/>
  <c r="X161" i="5" s="1"/>
  <c r="Q169" i="5"/>
  <c r="T169" i="5" s="1"/>
  <c r="X169" i="5" s="1"/>
  <c r="Q182" i="5"/>
  <c r="T182" i="5" s="1"/>
  <c r="X182" i="5" s="1"/>
  <c r="Q190" i="5"/>
  <c r="T190" i="5" s="1"/>
  <c r="X190" i="5" s="1"/>
  <c r="Q198" i="5"/>
  <c r="T198" i="5" s="1"/>
  <c r="X198" i="5" s="1"/>
  <c r="Q19" i="5"/>
  <c r="Q60" i="5"/>
  <c r="T60" i="5" s="1"/>
  <c r="X60" i="5" s="1"/>
  <c r="Q108" i="5"/>
  <c r="T108" i="5" s="1"/>
  <c r="X108" i="5" s="1"/>
  <c r="Q116" i="5"/>
  <c r="T116" i="5" s="1"/>
  <c r="X116" i="5" s="1"/>
  <c r="Q124" i="5"/>
  <c r="T124" i="5" s="1"/>
  <c r="X124" i="5" s="1"/>
  <c r="Q130" i="5"/>
  <c r="T130" i="5" s="1"/>
  <c r="U130" i="5" s="1"/>
  <c r="Q138" i="5"/>
  <c r="T138" i="5" s="1"/>
  <c r="X138" i="5" s="1"/>
  <c r="Q146" i="5"/>
  <c r="T146" i="5" s="1"/>
  <c r="X146" i="5" s="1"/>
  <c r="Q155" i="5"/>
  <c r="T155" i="5" s="1"/>
  <c r="X155" i="5" s="1"/>
  <c r="Q163" i="5"/>
  <c r="T163" i="5" s="1"/>
  <c r="X163" i="5" s="1"/>
  <c r="Q171" i="5"/>
  <c r="T171" i="5" s="1"/>
  <c r="X171" i="5" s="1"/>
  <c r="Q180" i="5"/>
  <c r="T180" i="5" s="1"/>
  <c r="U180" i="5" s="1"/>
  <c r="Q188" i="5"/>
  <c r="T188" i="5" s="1"/>
  <c r="X188" i="5" s="1"/>
  <c r="Q196" i="5"/>
  <c r="T196" i="5" s="1"/>
  <c r="X196" i="5" s="1"/>
  <c r="Q225" i="5"/>
  <c r="T225" i="5" s="1"/>
  <c r="X225" i="5" s="1"/>
  <c r="X56" i="5"/>
  <c r="X180" i="5"/>
  <c r="T210" i="5"/>
  <c r="X210" i="5" s="1"/>
  <c r="Q35" i="5"/>
  <c r="Q43" i="5"/>
  <c r="Q47" i="5"/>
  <c r="Q85" i="5"/>
  <c r="Q93" i="5"/>
  <c r="Q97" i="5"/>
  <c r="Q37" i="5"/>
  <c r="Q45" i="5"/>
  <c r="Q49" i="5"/>
  <c r="Q83" i="5"/>
  <c r="T83" i="5" s="1"/>
  <c r="U83" i="5" s="1"/>
  <c r="Q91" i="5"/>
  <c r="Q95" i="5"/>
  <c r="Q6" i="5"/>
  <c r="T6" i="5" s="1"/>
  <c r="T105" i="5"/>
  <c r="T109" i="5"/>
  <c r="X109" i="5" s="1"/>
  <c r="T113" i="5"/>
  <c r="X113" i="5" s="1"/>
  <c r="T149" i="5"/>
  <c r="X149" i="5" s="1"/>
  <c r="T156" i="5"/>
  <c r="X156" i="5" s="1"/>
  <c r="T160" i="5"/>
  <c r="X160" i="5" s="1"/>
  <c r="T164" i="5"/>
  <c r="X164" i="5" s="1"/>
  <c r="T168" i="5"/>
  <c r="X168" i="5" s="1"/>
  <c r="T172" i="5"/>
  <c r="X172" i="5" s="1"/>
  <c r="T176" i="5"/>
  <c r="X176" i="5" s="1"/>
  <c r="T183" i="5"/>
  <c r="X183" i="5" s="1"/>
  <c r="T187" i="5"/>
  <c r="X187" i="5" s="1"/>
  <c r="AF74" i="5"/>
  <c r="AJ74" i="5" s="1"/>
  <c r="AC8" i="5"/>
  <c r="AF8" i="5" s="1"/>
  <c r="AJ8" i="5" s="1"/>
  <c r="AC12" i="5"/>
  <c r="AF12" i="5" s="1"/>
  <c r="AJ12" i="5" s="1"/>
  <c r="AC21" i="5"/>
  <c r="AF21" i="5" s="1"/>
  <c r="AJ21" i="5" s="1"/>
  <c r="AC29" i="5"/>
  <c r="AF29" i="5" s="1"/>
  <c r="AJ29" i="5" s="1"/>
  <c r="AC19" i="5"/>
  <c r="AF19" i="5" s="1"/>
  <c r="AJ19" i="5" s="1"/>
  <c r="AC45" i="5"/>
  <c r="AF45" i="5" s="1"/>
  <c r="AJ45" i="5" s="1"/>
  <c r="AC9" i="5"/>
  <c r="AF9" i="5" s="1"/>
  <c r="AJ9" i="5" s="1"/>
  <c r="AC13" i="5"/>
  <c r="AF13" i="5" s="1"/>
  <c r="AJ13" i="5" s="1"/>
  <c r="AC16" i="5"/>
  <c r="AF16" i="5" s="1"/>
  <c r="AJ16" i="5" s="1"/>
  <c r="AC20" i="5"/>
  <c r="AF20" i="5" s="1"/>
  <c r="AJ20" i="5" s="1"/>
  <c r="AC24" i="5"/>
  <c r="AF24" i="5" s="1"/>
  <c r="AJ24" i="5" s="1"/>
  <c r="AC28" i="5"/>
  <c r="AF28" i="5" s="1"/>
  <c r="AJ28" i="5" s="1"/>
  <c r="AF63" i="5"/>
  <c r="AJ63" i="5" s="1"/>
  <c r="AF71" i="5"/>
  <c r="AJ71" i="5" s="1"/>
  <c r="Q33" i="5"/>
  <c r="T33" i="5" s="1"/>
  <c r="U33" i="5" s="1"/>
  <c r="Q76" i="5"/>
  <c r="Q31" i="5"/>
  <c r="T31" i="5" s="1"/>
  <c r="X31" i="5" s="1"/>
  <c r="Q81" i="5"/>
  <c r="T81" i="5" s="1"/>
  <c r="U81" i="5" s="1"/>
  <c r="Q223" i="5"/>
  <c r="T223" i="5" s="1"/>
  <c r="X223" i="5" s="1"/>
  <c r="Q27" i="5"/>
  <c r="Q217" i="5"/>
  <c r="T217" i="5" s="1"/>
  <c r="X217" i="5" s="1"/>
  <c r="T117" i="5"/>
  <c r="X117" i="5" s="1"/>
  <c r="X33" i="5"/>
  <c r="X81" i="5"/>
  <c r="X83" i="5"/>
  <c r="U58" i="5"/>
  <c r="U155" i="5"/>
  <c r="T206" i="5"/>
  <c r="X206" i="5" s="1"/>
  <c r="T214" i="5"/>
  <c r="X214" i="5" s="1"/>
  <c r="T218" i="5"/>
  <c r="X218" i="5" s="1"/>
  <c r="T222" i="5"/>
  <c r="X222" i="5" s="1"/>
  <c r="T226" i="5"/>
  <c r="X226" i="5" s="1"/>
  <c r="Q70" i="5"/>
  <c r="Q74" i="5"/>
  <c r="Q215" i="5"/>
  <c r="T215" i="5" s="1"/>
  <c r="X215" i="5" s="1"/>
  <c r="Q219" i="5"/>
  <c r="T219" i="5" s="1"/>
  <c r="X219" i="5" s="1"/>
  <c r="Q123" i="5"/>
  <c r="Q7" i="5"/>
  <c r="T7" i="5" s="1"/>
  <c r="X7" i="5" s="1"/>
  <c r="Q23" i="5"/>
  <c r="T208" i="5"/>
  <c r="X208" i="5" s="1"/>
  <c r="T212" i="5"/>
  <c r="X212" i="5" s="1"/>
  <c r="T216" i="5"/>
  <c r="X216" i="5" s="1"/>
  <c r="T220" i="5"/>
  <c r="X220" i="5" s="1"/>
  <c r="T224" i="5"/>
  <c r="X224" i="5" s="1"/>
  <c r="T228" i="5"/>
  <c r="X228" i="5" s="1"/>
  <c r="Q68" i="5"/>
  <c r="Q72" i="5"/>
  <c r="T30" i="5"/>
  <c r="Q55" i="5"/>
  <c r="T55" i="5" s="1"/>
  <c r="Q29" i="5"/>
  <c r="Q39" i="5"/>
  <c r="Q66" i="5"/>
  <c r="Q89" i="5"/>
  <c r="Q211" i="5"/>
  <c r="T211" i="5" s="1"/>
  <c r="X211" i="5" s="1"/>
  <c r="Q227" i="5"/>
  <c r="T227" i="5" s="1"/>
  <c r="X227" i="5" s="1"/>
  <c r="Q57" i="5"/>
  <c r="T57" i="5" s="1"/>
  <c r="X57" i="5" s="1"/>
  <c r="Q15" i="5"/>
  <c r="Q41" i="5"/>
  <c r="Q64" i="5"/>
  <c r="Q87" i="5"/>
  <c r="Q221" i="5"/>
  <c r="T221" i="5" s="1"/>
  <c r="X221" i="5" s="1"/>
  <c r="T121" i="5"/>
  <c r="X121" i="5" s="1"/>
  <c r="T125" i="5"/>
  <c r="X125" i="5" s="1"/>
  <c r="T129" i="5"/>
  <c r="X129" i="5" s="1"/>
  <c r="T133" i="5"/>
  <c r="X133" i="5" s="1"/>
  <c r="T137" i="5"/>
  <c r="X137" i="5" s="1"/>
  <c r="T141" i="5"/>
  <c r="X141" i="5" s="1"/>
  <c r="T145" i="5"/>
  <c r="X145" i="5" s="1"/>
  <c r="T191" i="5"/>
  <c r="X191" i="5" s="1"/>
  <c r="T195" i="5"/>
  <c r="X195" i="5" s="1"/>
  <c r="T199" i="5"/>
  <c r="X199" i="5" s="1"/>
  <c r="Q21" i="5"/>
  <c r="Q205" i="5"/>
  <c r="T205" i="5" s="1"/>
  <c r="X205" i="5" s="1"/>
  <c r="Y230" i="5"/>
  <c r="X235" i="5" s="1"/>
  <c r="X236" i="5" s="1"/>
  <c r="Q213" i="5"/>
  <c r="T213" i="5" s="1"/>
  <c r="X213" i="5" s="1"/>
  <c r="Q229" i="5"/>
  <c r="T229" i="5" s="1"/>
  <c r="X229" i="5" s="1"/>
  <c r="Q13" i="5"/>
  <c r="AN201" i="2"/>
  <c r="AR201" i="2" s="1"/>
  <c r="AN200" i="2"/>
  <c r="AR200" i="2" s="1"/>
  <c r="AN185" i="2"/>
  <c r="AR185" i="2" s="1"/>
  <c r="AN184" i="2"/>
  <c r="AR184" i="2" s="1"/>
  <c r="AN165" i="2"/>
  <c r="AR165" i="2" s="1"/>
  <c r="AN147" i="2"/>
  <c r="AR147" i="2" s="1"/>
  <c r="AN146" i="2"/>
  <c r="AR146" i="2" s="1"/>
  <c r="AN131" i="2"/>
  <c r="AR131" i="2" s="1"/>
  <c r="AN130" i="2"/>
  <c r="AR130" i="2" s="1"/>
  <c r="AN117" i="2"/>
  <c r="AR117" i="2" s="1"/>
  <c r="AN115" i="2"/>
  <c r="AR115" i="2" s="1"/>
  <c r="AN114" i="2"/>
  <c r="AR114" i="2" s="1"/>
  <c r="AG34" i="5"/>
  <c r="X84" i="5"/>
  <c r="U84" i="5"/>
  <c r="AJ208" i="5"/>
  <c r="AG208" i="5"/>
  <c r="AJ212" i="5"/>
  <c r="AG212" i="5"/>
  <c r="AJ216" i="5"/>
  <c r="AG216" i="5"/>
  <c r="AJ220" i="5"/>
  <c r="AG220" i="5"/>
  <c r="AJ224" i="5"/>
  <c r="AG224" i="5"/>
  <c r="AJ228" i="5"/>
  <c r="AG228" i="5"/>
  <c r="U34" i="5"/>
  <c r="X34" i="5"/>
  <c r="U7" i="5"/>
  <c r="U205" i="5"/>
  <c r="AJ206" i="5"/>
  <c r="AG206" i="5"/>
  <c r="AJ210" i="5"/>
  <c r="AG210" i="5"/>
  <c r="AJ214" i="5"/>
  <c r="AG214" i="5"/>
  <c r="AJ218" i="5"/>
  <c r="AG218" i="5"/>
  <c r="AJ222" i="5"/>
  <c r="AG222" i="5"/>
  <c r="AJ226" i="5"/>
  <c r="AG226" i="5"/>
  <c r="T10" i="5"/>
  <c r="X10" i="5" s="1"/>
  <c r="AJ83" i="5"/>
  <c r="AG83" i="5"/>
  <c r="AF80" i="5"/>
  <c r="R123" i="2"/>
  <c r="R115" i="2"/>
  <c r="R107" i="2"/>
  <c r="V126" i="2"/>
  <c r="S126" i="2"/>
  <c r="V110" i="2"/>
  <c r="S110" i="2"/>
  <c r="V114" i="2"/>
  <c r="S114" i="2"/>
  <c r="R127" i="2"/>
  <c r="R119" i="2"/>
  <c r="R111" i="2"/>
  <c r="R105" i="2"/>
  <c r="R129" i="2"/>
  <c r="V128" i="2"/>
  <c r="S128" i="2"/>
  <c r="R125" i="2"/>
  <c r="V124" i="2"/>
  <c r="S124" i="2"/>
  <c r="R121" i="2"/>
  <c r="V120" i="2"/>
  <c r="S120" i="2"/>
  <c r="R117" i="2"/>
  <c r="V116" i="2"/>
  <c r="S116" i="2"/>
  <c r="R113" i="2"/>
  <c r="V112" i="2"/>
  <c r="S112" i="2"/>
  <c r="R109" i="2"/>
  <c r="V108" i="2"/>
  <c r="S108" i="2"/>
  <c r="T85" i="5"/>
  <c r="X85" i="5" s="1"/>
  <c r="T35" i="5"/>
  <c r="AG205" i="5"/>
  <c r="AG207" i="5"/>
  <c r="AG209" i="5"/>
  <c r="AG211" i="5"/>
  <c r="AG213" i="5"/>
  <c r="AG215" i="5"/>
  <c r="AG217" i="5"/>
  <c r="AG221" i="5"/>
  <c r="AG225" i="5"/>
  <c r="AN453" i="2"/>
  <c r="AR453" i="2" s="1"/>
  <c r="AN452" i="2"/>
  <c r="AR452" i="2" s="1"/>
  <c r="AN444" i="2"/>
  <c r="AR444" i="2" s="1"/>
  <c r="AN443" i="2"/>
  <c r="AR443" i="2" s="1"/>
  <c r="AN436" i="2"/>
  <c r="AR436" i="2" s="1"/>
  <c r="AN435" i="2"/>
  <c r="AR435" i="2" s="1"/>
  <c r="AN396" i="2"/>
  <c r="AR396" i="2" s="1"/>
  <c r="AN395" i="2"/>
  <c r="AR395" i="2" s="1"/>
  <c r="AN386" i="2"/>
  <c r="AR386" i="2" s="1"/>
  <c r="AN385" i="2"/>
  <c r="AR385" i="2" s="1"/>
  <c r="AN375" i="2"/>
  <c r="AR375" i="2" s="1"/>
  <c r="AN374" i="2"/>
  <c r="AR374" i="2" s="1"/>
  <c r="AN367" i="2"/>
  <c r="AR367" i="2" s="1"/>
  <c r="AN366" i="2"/>
  <c r="AR366" i="2" s="1"/>
  <c r="AN359" i="2"/>
  <c r="AR359" i="2" s="1"/>
  <c r="AN358" i="2"/>
  <c r="AR358" i="2" s="1"/>
  <c r="AN348" i="2"/>
  <c r="AR348" i="2" s="1"/>
  <c r="AN347" i="2"/>
  <c r="AR347" i="2" s="1"/>
  <c r="AN340" i="2"/>
  <c r="AR340" i="2" s="1"/>
  <c r="AN339" i="2"/>
  <c r="AR339" i="2" s="1"/>
  <c r="AN332" i="2"/>
  <c r="AR332" i="2" s="1"/>
  <c r="AN331" i="2"/>
  <c r="AR331" i="2" s="1"/>
  <c r="AN324" i="2"/>
  <c r="AR324" i="2" s="1"/>
  <c r="AN323" i="2"/>
  <c r="AR323" i="2" s="1"/>
  <c r="AN316" i="2"/>
  <c r="AR316" i="2" s="1"/>
  <c r="AN315" i="2"/>
  <c r="AR315" i="2" s="1"/>
  <c r="AN308" i="2"/>
  <c r="AR308" i="2" s="1"/>
  <c r="AN307" i="2"/>
  <c r="AR307" i="2" s="1"/>
  <c r="AN197" i="2"/>
  <c r="AR197" i="2" s="1"/>
  <c r="AN196" i="2"/>
  <c r="AR196" i="2" s="1"/>
  <c r="AN189" i="2"/>
  <c r="AR189" i="2" s="1"/>
  <c r="AN188" i="2"/>
  <c r="AR188" i="2" s="1"/>
  <c r="AN181" i="2"/>
  <c r="AR181" i="2" s="1"/>
  <c r="AN180" i="2"/>
  <c r="AR180" i="2" s="1"/>
  <c r="AN170" i="2"/>
  <c r="AR170" i="2" s="1"/>
  <c r="AN169" i="2"/>
  <c r="AR169" i="2" s="1"/>
  <c r="AN162" i="2"/>
  <c r="AR162" i="2" s="1"/>
  <c r="AN161" i="2"/>
  <c r="AR161" i="2" s="1"/>
  <c r="AN151" i="2"/>
  <c r="AR151" i="2" s="1"/>
  <c r="AN150" i="2"/>
  <c r="AR150" i="2" s="1"/>
  <c r="AN143" i="2"/>
  <c r="AR143" i="2" s="1"/>
  <c r="AN142" i="2"/>
  <c r="AR142" i="2" s="1"/>
  <c r="AN135" i="2"/>
  <c r="AR135" i="2" s="1"/>
  <c r="AN134" i="2"/>
  <c r="AR134" i="2" s="1"/>
  <c r="AN127" i="2"/>
  <c r="AR127" i="2" s="1"/>
  <c r="AN126" i="2"/>
  <c r="AR126" i="2" s="1"/>
  <c r="AN119" i="2"/>
  <c r="AR119" i="2" s="1"/>
  <c r="AN118" i="2"/>
  <c r="AR118" i="2" s="1"/>
  <c r="AN111" i="2"/>
  <c r="AR111" i="2" s="1"/>
  <c r="AN110" i="2"/>
  <c r="AR110" i="2" s="1"/>
  <c r="AO423" i="2"/>
  <c r="AO415" i="2"/>
  <c r="AO407" i="2"/>
  <c r="AU407" i="2"/>
  <c r="AO300" i="2"/>
  <c r="AO292" i="2"/>
  <c r="AO284" i="2"/>
  <c r="AT258" i="2"/>
  <c r="AT256" i="2"/>
  <c r="AO242" i="2"/>
  <c r="AO234" i="2"/>
  <c r="AT231" i="2"/>
  <c r="AO226" i="2"/>
  <c r="AO218" i="2"/>
  <c r="AO210" i="2"/>
  <c r="AO99" i="2"/>
  <c r="AO91" i="2"/>
  <c r="AO83" i="2"/>
  <c r="AU83" i="2"/>
  <c r="AO74" i="2"/>
  <c r="AO72" i="2"/>
  <c r="AO66" i="2"/>
  <c r="AO64" i="2"/>
  <c r="AO58" i="2"/>
  <c r="AU58" i="2"/>
  <c r="AO56" i="2"/>
  <c r="AU56" i="2"/>
  <c r="AO51" i="2"/>
  <c r="AO45" i="2"/>
  <c r="AO43" i="2"/>
  <c r="AO39" i="2"/>
  <c r="AT32" i="2"/>
  <c r="AO31" i="2"/>
  <c r="AU31" i="2"/>
  <c r="AO23" i="2"/>
  <c r="AO15" i="2"/>
  <c r="AO7" i="2"/>
  <c r="AU7" i="2"/>
  <c r="AO5" i="2"/>
  <c r="AU5" i="2"/>
  <c r="AG59" i="5"/>
  <c r="AG7" i="5"/>
  <c r="AG6" i="5"/>
  <c r="AS205" i="5"/>
  <c r="AD128" i="2"/>
  <c r="AD126" i="2"/>
  <c r="AD124" i="2"/>
  <c r="AD120" i="2"/>
  <c r="AD116" i="2"/>
  <c r="AD114" i="2"/>
  <c r="AD112" i="2"/>
  <c r="AD110" i="2"/>
  <c r="AD108" i="2"/>
  <c r="AF60" i="5"/>
  <c r="AJ60" i="5" s="1"/>
  <c r="AF68" i="5"/>
  <c r="AJ68" i="5" s="1"/>
  <c r="BA230" i="5"/>
  <c r="AC33" i="5"/>
  <c r="AF33" i="5" s="1"/>
  <c r="AC41" i="5"/>
  <c r="AF41" i="5" s="1"/>
  <c r="AJ41" i="5" s="1"/>
  <c r="AC49" i="5"/>
  <c r="AF49" i="5" s="1"/>
  <c r="AJ49" i="5" s="1"/>
  <c r="AF58" i="5"/>
  <c r="T8" i="5"/>
  <c r="AC38" i="5"/>
  <c r="AF38" i="5" s="1"/>
  <c r="AJ38" i="5" s="1"/>
  <c r="AC46" i="5"/>
  <c r="AF46" i="5" s="1"/>
  <c r="AJ46" i="5" s="1"/>
  <c r="AO55" i="5"/>
  <c r="AR55" i="5" s="1"/>
  <c r="AC55" i="5"/>
  <c r="AF55" i="5" s="1"/>
  <c r="AK230" i="5"/>
  <c r="AJ235" i="5" s="1"/>
  <c r="AJ236" i="5" s="1"/>
  <c r="T80" i="5"/>
  <c r="T82" i="5"/>
  <c r="AF90" i="5"/>
  <c r="AJ90" i="5" s="1"/>
  <c r="AF98" i="5"/>
  <c r="AJ98" i="5" s="1"/>
  <c r="T107" i="5"/>
  <c r="X107" i="5" s="1"/>
  <c r="T111" i="5"/>
  <c r="X111" i="5" s="1"/>
  <c r="T115" i="5"/>
  <c r="X115" i="5" s="1"/>
  <c r="T119" i="5"/>
  <c r="X119" i="5" s="1"/>
  <c r="T123" i="5"/>
  <c r="X123" i="5" s="1"/>
  <c r="T127" i="5"/>
  <c r="X127" i="5" s="1"/>
  <c r="T131" i="5"/>
  <c r="X131" i="5" s="1"/>
  <c r="T135" i="5"/>
  <c r="X135" i="5" s="1"/>
  <c r="T139" i="5"/>
  <c r="X139" i="5" s="1"/>
  <c r="T143" i="5"/>
  <c r="X143" i="5" s="1"/>
  <c r="T147" i="5"/>
  <c r="X147" i="5" s="1"/>
  <c r="T151" i="5"/>
  <c r="X151" i="5" s="1"/>
  <c r="T158" i="5"/>
  <c r="X158" i="5" s="1"/>
  <c r="T162" i="5"/>
  <c r="X162" i="5" s="1"/>
  <c r="T166" i="5"/>
  <c r="X166" i="5" s="1"/>
  <c r="T170" i="5"/>
  <c r="X170" i="5" s="1"/>
  <c r="T174" i="5"/>
  <c r="X174" i="5" s="1"/>
  <c r="T181" i="5"/>
  <c r="X181" i="5" s="1"/>
  <c r="T185" i="5"/>
  <c r="X185" i="5" s="1"/>
  <c r="T189" i="5"/>
  <c r="X189" i="5" s="1"/>
  <c r="T193" i="5"/>
  <c r="X193" i="5" s="1"/>
  <c r="T197" i="5"/>
  <c r="X197" i="5" s="1"/>
  <c r="T201" i="5"/>
  <c r="X201" i="5" s="1"/>
  <c r="Q11" i="5"/>
  <c r="AC17" i="5"/>
  <c r="AF17" i="5" s="1"/>
  <c r="AJ17" i="5" s="1"/>
  <c r="AC25" i="5"/>
  <c r="AF25" i="5" s="1"/>
  <c r="AJ25" i="5" s="1"/>
  <c r="V146" i="2"/>
  <c r="S146" i="2"/>
  <c r="V138" i="2"/>
  <c r="S138" i="2"/>
  <c r="R151" i="2"/>
  <c r="V148" i="2"/>
  <c r="S148" i="2"/>
  <c r="R147" i="2"/>
  <c r="V144" i="2"/>
  <c r="S144" i="2"/>
  <c r="R143" i="2"/>
  <c r="V140" i="2"/>
  <c r="S140" i="2"/>
  <c r="R139" i="2"/>
  <c r="V136" i="2"/>
  <c r="S136" i="2"/>
  <c r="R135" i="2"/>
  <c r="V132" i="2"/>
  <c r="S132" i="2"/>
  <c r="R131" i="2"/>
  <c r="R149" i="2"/>
  <c r="R133" i="2"/>
  <c r="R145" i="2"/>
  <c r="V150" i="2"/>
  <c r="S150" i="2"/>
  <c r="V142" i="2"/>
  <c r="S142" i="2"/>
  <c r="V134" i="2"/>
  <c r="S134" i="2"/>
  <c r="R141" i="2"/>
  <c r="R137" i="2"/>
  <c r="V130" i="2"/>
  <c r="S130" i="2"/>
  <c r="AF61" i="5"/>
  <c r="AJ61" i="5" s="1"/>
  <c r="AF69" i="5"/>
  <c r="AJ69" i="5" s="1"/>
  <c r="AF84" i="5"/>
  <c r="AF96" i="5"/>
  <c r="AJ96" i="5" s="1"/>
  <c r="V230" i="5"/>
  <c r="AC31" i="5"/>
  <c r="AF31" i="5" s="1"/>
  <c r="AC35" i="5"/>
  <c r="AF35" i="5" s="1"/>
  <c r="AJ35" i="5" s="1"/>
  <c r="AC43" i="5"/>
  <c r="AF43" i="5" s="1"/>
  <c r="AJ43" i="5" s="1"/>
  <c r="AC51" i="5"/>
  <c r="AF51" i="5" s="1"/>
  <c r="AJ51" i="5" s="1"/>
  <c r="AC56" i="5"/>
  <c r="AF56" i="5" s="1"/>
  <c r="AC14" i="5"/>
  <c r="AF14" i="5" s="1"/>
  <c r="AJ14" i="5" s="1"/>
  <c r="AC22" i="5"/>
  <c r="AF22" i="5" s="1"/>
  <c r="AJ22" i="5" s="1"/>
  <c r="AC30" i="5"/>
  <c r="AF30" i="5" s="1"/>
  <c r="AC32" i="5"/>
  <c r="AF32" i="5" s="1"/>
  <c r="T32" i="5"/>
  <c r="AC57" i="5"/>
  <c r="AF57" i="5" s="1"/>
  <c r="AF92" i="5"/>
  <c r="AJ92" i="5" s="1"/>
  <c r="AF100" i="5"/>
  <c r="AJ100" i="5" s="1"/>
  <c r="AC15" i="5"/>
  <c r="AF15" i="5" s="1"/>
  <c r="AJ15" i="5" s="1"/>
  <c r="AC23" i="5"/>
  <c r="AF23" i="5" s="1"/>
  <c r="AJ23" i="5" s="1"/>
  <c r="W455" i="2"/>
  <c r="V463" i="2" s="1"/>
  <c r="V118" i="2"/>
  <c r="S118" i="2"/>
  <c r="V122" i="2"/>
  <c r="S122" i="2"/>
  <c r="V106" i="2"/>
  <c r="S106" i="2"/>
  <c r="W463" i="2"/>
  <c r="AH463" i="2" s="1"/>
  <c r="W462" i="2"/>
  <c r="AH462" i="2" s="1"/>
  <c r="W461" i="2"/>
  <c r="AH461" i="2" s="1"/>
  <c r="V460" i="2"/>
  <c r="AJ81" i="5"/>
  <c r="AG81" i="5"/>
  <c r="AV236" i="5"/>
  <c r="AO6" i="5"/>
  <c r="AR6" i="5" s="1"/>
  <c r="AO7" i="5"/>
  <c r="AR7" i="5" s="1"/>
  <c r="AO8" i="5"/>
  <c r="AR8" i="5" s="1"/>
  <c r="AV8" i="5" s="1"/>
  <c r="AO9" i="5"/>
  <c r="AR9" i="5" s="1"/>
  <c r="AO10" i="5"/>
  <c r="AO11" i="5"/>
  <c r="AO12" i="5"/>
  <c r="AO13" i="5"/>
  <c r="AO14" i="5"/>
  <c r="AO15" i="5"/>
  <c r="AO16" i="5"/>
  <c r="AO17" i="5"/>
  <c r="AO18" i="5"/>
  <c r="AO19" i="5"/>
  <c r="AO20" i="5"/>
  <c r="AO21" i="5"/>
  <c r="AO22" i="5"/>
  <c r="AO23" i="5"/>
  <c r="AO24" i="5"/>
  <c r="AO25" i="5"/>
  <c r="AO26" i="5"/>
  <c r="AO27" i="5"/>
  <c r="AO28" i="5"/>
  <c r="AO29" i="5"/>
  <c r="AO30" i="5"/>
  <c r="AR30" i="5" s="1"/>
  <c r="AO31" i="5"/>
  <c r="AR31" i="5" s="1"/>
  <c r="AO32" i="5"/>
  <c r="AR32" i="5" s="1"/>
  <c r="AO33" i="5"/>
  <c r="AR33" i="5" s="1"/>
  <c r="AV33" i="5" s="1"/>
  <c r="AO34" i="5"/>
  <c r="AR34" i="5" s="1"/>
  <c r="AO35" i="5"/>
  <c r="AO36" i="5"/>
  <c r="AO37" i="5"/>
  <c r="AO38" i="5"/>
  <c r="AO39" i="5"/>
  <c r="AO40" i="5"/>
  <c r="AO41" i="5"/>
  <c r="AO42" i="5"/>
  <c r="AO43" i="5"/>
  <c r="AO44" i="5"/>
  <c r="AO45" i="5"/>
  <c r="AO46" i="5"/>
  <c r="AO47" i="5"/>
  <c r="AO48" i="5"/>
  <c r="AO49" i="5"/>
  <c r="AO50" i="5"/>
  <c r="AO51" i="5"/>
  <c r="AO56" i="5"/>
  <c r="AR56" i="5" s="1"/>
  <c r="AO57" i="5"/>
  <c r="AR57" i="5" s="1"/>
  <c r="AO58" i="5"/>
  <c r="AR58" i="5" s="1"/>
  <c r="AV58" i="5" s="1"/>
  <c r="AO59" i="5"/>
  <c r="AR59" i="5" s="1"/>
  <c r="AO60" i="5"/>
  <c r="AO61" i="5"/>
  <c r="AO62" i="5"/>
  <c r="AO63" i="5"/>
  <c r="AO64" i="5"/>
  <c r="AO65" i="5"/>
  <c r="AO66" i="5"/>
  <c r="AO67" i="5"/>
  <c r="AO68" i="5"/>
  <c r="AO69" i="5"/>
  <c r="AO70" i="5"/>
  <c r="AO71" i="5"/>
  <c r="AO72" i="5"/>
  <c r="AO73" i="5"/>
  <c r="AO74" i="5"/>
  <c r="AO75" i="5"/>
  <c r="AO76" i="5"/>
  <c r="AO80" i="5"/>
  <c r="AR80" i="5" s="1"/>
  <c r="AO81" i="5"/>
  <c r="AR81" i="5" s="1"/>
  <c r="AO82" i="5"/>
  <c r="AR82" i="5" s="1"/>
  <c r="AO83" i="5"/>
  <c r="AR83" i="5" s="1"/>
  <c r="AV83" i="5" s="1"/>
  <c r="AO84" i="5"/>
  <c r="AR84" i="5" s="1"/>
  <c r="AO85" i="5"/>
  <c r="AO86" i="5"/>
  <c r="AO87" i="5"/>
  <c r="AO88" i="5"/>
  <c r="AO89" i="5"/>
  <c r="AO90" i="5"/>
  <c r="AO91" i="5"/>
  <c r="AO92" i="5"/>
  <c r="AO93" i="5"/>
  <c r="AO94" i="5"/>
  <c r="AO95" i="5"/>
  <c r="AO96" i="5"/>
  <c r="AO97" i="5"/>
  <c r="AO98" i="5"/>
  <c r="AO99" i="5"/>
  <c r="AO100" i="5"/>
  <c r="AO101" i="5"/>
  <c r="AG460" i="2"/>
  <c r="AS460" i="2"/>
  <c r="AR460" i="2" s="1"/>
  <c r="AN454" i="2"/>
  <c r="AR454" i="2" s="1"/>
  <c r="AN450" i="2"/>
  <c r="AR450" i="2" s="1"/>
  <c r="AN445" i="2"/>
  <c r="AR445" i="2" s="1"/>
  <c r="AN441" i="2"/>
  <c r="AR441" i="2" s="1"/>
  <c r="AN437" i="2"/>
  <c r="AR437" i="2" s="1"/>
  <c r="AN433" i="2"/>
  <c r="AR433" i="2" s="1"/>
  <c r="AN401" i="2"/>
  <c r="AR401" i="2" s="1"/>
  <c r="AN397" i="2"/>
  <c r="AR397" i="2" s="1"/>
  <c r="AN393" i="2"/>
  <c r="AR393" i="2" s="1"/>
  <c r="AN387" i="2"/>
  <c r="AR387" i="2" s="1"/>
  <c r="AN383" i="2"/>
  <c r="AR383" i="2" s="1"/>
  <c r="AN376" i="2"/>
  <c r="AR376" i="2" s="1"/>
  <c r="AN372" i="2"/>
  <c r="AR372" i="2" s="1"/>
  <c r="AN368" i="2"/>
  <c r="AR368" i="2" s="1"/>
  <c r="AN364" i="2"/>
  <c r="AR364" i="2" s="1"/>
  <c r="AN360" i="2"/>
  <c r="AR360" i="2" s="1"/>
  <c r="AN356" i="2"/>
  <c r="AR356" i="2" s="1"/>
  <c r="AN349" i="2"/>
  <c r="AR349" i="2" s="1"/>
  <c r="AN345" i="2"/>
  <c r="AR345" i="2" s="1"/>
  <c r="AN341" i="2"/>
  <c r="AR341" i="2" s="1"/>
  <c r="AN337" i="2"/>
  <c r="AR337" i="2" s="1"/>
  <c r="AN333" i="2"/>
  <c r="AR333" i="2" s="1"/>
  <c r="AN329" i="2"/>
  <c r="AR329" i="2" s="1"/>
  <c r="AN325" i="2"/>
  <c r="AR325" i="2" s="1"/>
  <c r="AN321" i="2"/>
  <c r="AR321" i="2" s="1"/>
  <c r="AN317" i="2"/>
  <c r="AR317" i="2" s="1"/>
  <c r="AN313" i="2"/>
  <c r="AR313" i="2" s="1"/>
  <c r="AN309" i="2"/>
  <c r="AR309" i="2" s="1"/>
  <c r="AN305" i="2"/>
  <c r="AR305" i="2" s="1"/>
  <c r="AN198" i="2"/>
  <c r="AR198" i="2" s="1"/>
  <c r="AN194" i="2"/>
  <c r="AR194" i="2" s="1"/>
  <c r="AN190" i="2"/>
  <c r="AR190" i="2" s="1"/>
  <c r="AN186" i="2"/>
  <c r="AR186" i="2" s="1"/>
  <c r="AN182" i="2"/>
  <c r="AR182" i="2" s="1"/>
  <c r="AN175" i="2"/>
  <c r="AR175" i="2" s="1"/>
  <c r="AN171" i="2"/>
  <c r="AR171" i="2" s="1"/>
  <c r="AN167" i="2"/>
  <c r="AR167" i="2" s="1"/>
  <c r="AN163" i="2"/>
  <c r="AR163" i="2" s="1"/>
  <c r="AN159" i="2"/>
  <c r="AR159" i="2" s="1"/>
  <c r="AN155" i="2"/>
  <c r="AR155" i="2" s="1"/>
  <c r="AN148" i="2"/>
  <c r="AR148" i="2" s="1"/>
  <c r="AN144" i="2"/>
  <c r="AR144" i="2" s="1"/>
  <c r="AN140" i="2"/>
  <c r="AR140" i="2" s="1"/>
  <c r="AN136" i="2"/>
  <c r="AR136" i="2" s="1"/>
  <c r="AN132" i="2"/>
  <c r="AR132" i="2" s="1"/>
  <c r="AN128" i="2"/>
  <c r="AR128" i="2" s="1"/>
  <c r="AN124" i="2"/>
  <c r="AR124" i="2" s="1"/>
  <c r="AN120" i="2"/>
  <c r="AR120" i="2" s="1"/>
  <c r="AN116" i="2"/>
  <c r="AR116" i="2" s="1"/>
  <c r="AN112" i="2"/>
  <c r="AR112" i="2" s="1"/>
  <c r="AN108" i="2"/>
  <c r="AR108" i="2" s="1"/>
  <c r="AU284" i="2"/>
  <c r="K284" i="2"/>
  <c r="AU259" i="2"/>
  <c r="K259" i="2"/>
  <c r="AU234" i="2"/>
  <c r="K234" i="2"/>
  <c r="AU209" i="2"/>
  <c r="K209" i="2"/>
  <c r="H59" i="5"/>
  <c r="I59" i="5" s="1"/>
  <c r="S259" i="2"/>
  <c r="S234" i="2"/>
  <c r="S209" i="2"/>
  <c r="AU409" i="2"/>
  <c r="K409" i="2"/>
  <c r="AU84" i="2"/>
  <c r="K84" i="2"/>
  <c r="AU59" i="2"/>
  <c r="K59" i="2"/>
  <c r="AU34" i="2"/>
  <c r="K34" i="2"/>
  <c r="AU9" i="2"/>
  <c r="K9" i="2"/>
  <c r="AO208" i="5"/>
  <c r="AR208" i="5" s="1"/>
  <c r="AV208" i="5" s="1"/>
  <c r="AO212" i="5"/>
  <c r="AO216" i="5"/>
  <c r="AO220" i="5"/>
  <c r="AO224" i="5"/>
  <c r="AO228" i="5"/>
  <c r="H35" i="5"/>
  <c r="I35" i="5" s="1"/>
  <c r="L35" i="5" s="1"/>
  <c r="H85" i="5"/>
  <c r="I85" i="5" s="1"/>
  <c r="L85" i="5" s="1"/>
  <c r="AO206" i="5"/>
  <c r="AR206" i="5" s="1"/>
  <c r="AD447" i="2"/>
  <c r="AG447" i="2"/>
  <c r="AG455" i="2" s="1"/>
  <c r="X35" i="5"/>
  <c r="AG105" i="5"/>
  <c r="AJ105" i="5"/>
  <c r="AG106" i="5"/>
  <c r="AJ106" i="5"/>
  <c r="AG107" i="5"/>
  <c r="AJ107" i="5"/>
  <c r="AG108" i="5"/>
  <c r="AJ108" i="5"/>
  <c r="AG109" i="5"/>
  <c r="AJ109" i="5"/>
  <c r="AG110" i="5"/>
  <c r="AJ110" i="5"/>
  <c r="AG111" i="5"/>
  <c r="AJ111" i="5"/>
  <c r="AG112" i="5"/>
  <c r="AJ112" i="5"/>
  <c r="AG113" i="5"/>
  <c r="AJ113" i="5"/>
  <c r="AG114" i="5"/>
  <c r="AJ114" i="5"/>
  <c r="AG115" i="5"/>
  <c r="AJ115" i="5"/>
  <c r="AG116" i="5"/>
  <c r="AJ116" i="5"/>
  <c r="AG117" i="5"/>
  <c r="AJ117" i="5"/>
  <c r="AG118" i="5"/>
  <c r="AJ118" i="5"/>
  <c r="AG119" i="5"/>
  <c r="AJ119" i="5"/>
  <c r="AG120" i="5"/>
  <c r="AJ120" i="5"/>
  <c r="AG121" i="5"/>
  <c r="AJ121" i="5"/>
  <c r="AG122" i="5"/>
  <c r="AJ122" i="5"/>
  <c r="AG123" i="5"/>
  <c r="AJ123" i="5"/>
  <c r="AG124" i="5"/>
  <c r="AJ124" i="5"/>
  <c r="AG125" i="5"/>
  <c r="AJ125" i="5"/>
  <c r="AG126" i="5"/>
  <c r="AJ126" i="5"/>
  <c r="AG127" i="5"/>
  <c r="AJ127" i="5"/>
  <c r="AG128" i="5"/>
  <c r="AJ128" i="5"/>
  <c r="AG129" i="5"/>
  <c r="AJ129" i="5"/>
  <c r="AG130" i="5"/>
  <c r="AJ130" i="5"/>
  <c r="AG131" i="5"/>
  <c r="AJ131" i="5"/>
  <c r="AG132" i="5"/>
  <c r="AJ132" i="5"/>
  <c r="AG133" i="5"/>
  <c r="AJ133" i="5"/>
  <c r="AG134" i="5"/>
  <c r="AJ134" i="5"/>
  <c r="AG135" i="5"/>
  <c r="AJ135" i="5"/>
  <c r="AG136" i="5"/>
  <c r="AJ136" i="5"/>
  <c r="AG137" i="5"/>
  <c r="AJ137" i="5"/>
  <c r="AG138" i="5"/>
  <c r="AJ138" i="5"/>
  <c r="AG139" i="5"/>
  <c r="AJ139" i="5"/>
  <c r="AG140" i="5"/>
  <c r="AJ140" i="5"/>
  <c r="AG141" i="5"/>
  <c r="AJ141" i="5"/>
  <c r="AG142" i="5"/>
  <c r="AJ142" i="5"/>
  <c r="AG143" i="5"/>
  <c r="AJ143" i="5"/>
  <c r="AG144" i="5"/>
  <c r="AJ144" i="5"/>
  <c r="AG145" i="5"/>
  <c r="AJ145" i="5"/>
  <c r="AG146" i="5"/>
  <c r="AJ146" i="5"/>
  <c r="AG147" i="5"/>
  <c r="AJ147" i="5"/>
  <c r="AG148" i="5"/>
  <c r="AJ148" i="5"/>
  <c r="AG149" i="5"/>
  <c r="AJ149" i="5"/>
  <c r="AG150" i="5"/>
  <c r="AJ150" i="5"/>
  <c r="AG151" i="5"/>
  <c r="AJ151" i="5"/>
  <c r="AG155" i="5"/>
  <c r="AJ155" i="5"/>
  <c r="AG156" i="5"/>
  <c r="AJ156" i="5"/>
  <c r="AG157" i="5"/>
  <c r="AJ157" i="5"/>
  <c r="AG158" i="5"/>
  <c r="AJ158" i="5"/>
  <c r="AG159" i="5"/>
  <c r="AJ159" i="5"/>
  <c r="AG160" i="5"/>
  <c r="AJ160" i="5"/>
  <c r="AG161" i="5"/>
  <c r="AJ161" i="5"/>
  <c r="AG162" i="5"/>
  <c r="AJ162" i="5"/>
  <c r="AG163" i="5"/>
  <c r="AJ163" i="5"/>
  <c r="AG164" i="5"/>
  <c r="AJ164" i="5"/>
  <c r="AG165" i="5"/>
  <c r="AJ165" i="5"/>
  <c r="AG166" i="5"/>
  <c r="AJ166" i="5"/>
  <c r="AG167" i="5"/>
  <c r="AJ167" i="5"/>
  <c r="AG168" i="5"/>
  <c r="AJ168" i="5"/>
  <c r="AG169" i="5"/>
  <c r="AJ169" i="5"/>
  <c r="AG170" i="5"/>
  <c r="AJ170" i="5"/>
  <c r="AG171" i="5"/>
  <c r="AJ171" i="5"/>
  <c r="AG172" i="5"/>
  <c r="AJ172" i="5"/>
  <c r="AG173" i="5"/>
  <c r="AJ173" i="5"/>
  <c r="AG174" i="5"/>
  <c r="AJ174" i="5"/>
  <c r="AG175" i="5"/>
  <c r="AJ175" i="5"/>
  <c r="AG176" i="5"/>
  <c r="AJ176" i="5"/>
  <c r="AG180" i="5"/>
  <c r="AJ180" i="5"/>
  <c r="AG181" i="5"/>
  <c r="AJ181" i="5"/>
  <c r="AG182" i="5"/>
  <c r="AJ182" i="5"/>
  <c r="AG183" i="5"/>
  <c r="AJ183" i="5"/>
  <c r="AG184" i="5"/>
  <c r="AJ184" i="5"/>
  <c r="AG185" i="5"/>
  <c r="AJ185" i="5"/>
  <c r="AG186" i="5"/>
  <c r="AJ186" i="5"/>
  <c r="AG187" i="5"/>
  <c r="AJ187" i="5"/>
  <c r="AG188" i="5"/>
  <c r="AJ188" i="5"/>
  <c r="AG189" i="5"/>
  <c r="AJ189" i="5"/>
  <c r="AG190" i="5"/>
  <c r="AJ190" i="5"/>
  <c r="AG191" i="5"/>
  <c r="AJ191" i="5"/>
  <c r="AG192" i="5"/>
  <c r="AJ192" i="5"/>
  <c r="AG193" i="5"/>
  <c r="AJ193" i="5"/>
  <c r="AG194" i="5"/>
  <c r="AJ194" i="5"/>
  <c r="AG195" i="5"/>
  <c r="AJ195" i="5"/>
  <c r="AG196" i="5"/>
  <c r="AJ196" i="5"/>
  <c r="AG197" i="5"/>
  <c r="AJ197" i="5"/>
  <c r="AG198" i="5"/>
  <c r="AJ198" i="5"/>
  <c r="AG199" i="5"/>
  <c r="AJ199" i="5"/>
  <c r="AG200" i="5"/>
  <c r="AJ200" i="5"/>
  <c r="AG201" i="5"/>
  <c r="AJ201" i="5"/>
  <c r="AJ5" i="5"/>
  <c r="U9" i="5"/>
  <c r="AO5" i="5"/>
  <c r="AR5" i="5" s="1"/>
  <c r="AV5" i="5" s="1"/>
  <c r="AG85" i="5"/>
  <c r="AS209" i="5"/>
  <c r="AS208" i="5"/>
  <c r="AY83" i="5"/>
  <c r="AX83" i="5"/>
  <c r="AS83" i="5"/>
  <c r="AY58" i="5"/>
  <c r="AX58" i="5"/>
  <c r="AS58" i="5"/>
  <c r="AY33" i="5"/>
  <c r="AX33" i="5"/>
  <c r="AS33" i="5"/>
  <c r="AY8" i="5"/>
  <c r="AX8" i="5"/>
  <c r="AG10" i="5"/>
  <c r="AU454" i="2"/>
  <c r="AT454" i="2"/>
  <c r="AO454" i="2"/>
  <c r="AU453" i="2"/>
  <c r="AT453" i="2"/>
  <c r="AO453" i="2"/>
  <c r="AU452" i="2"/>
  <c r="AT452" i="2"/>
  <c r="AO452" i="2"/>
  <c r="AU451" i="2"/>
  <c r="AT451" i="2"/>
  <c r="AO451" i="2"/>
  <c r="AU450" i="2"/>
  <c r="AT450" i="2"/>
  <c r="AO450" i="2"/>
  <c r="AU449" i="2"/>
  <c r="AT449" i="2"/>
  <c r="AO449" i="2"/>
  <c r="AU448" i="2"/>
  <c r="AT448" i="2"/>
  <c r="AO448" i="2"/>
  <c r="AU446" i="2"/>
  <c r="AT446" i="2"/>
  <c r="AO446" i="2"/>
  <c r="AU445" i="2"/>
  <c r="AT445" i="2"/>
  <c r="AO445" i="2"/>
  <c r="AU444" i="2"/>
  <c r="AT444" i="2"/>
  <c r="AO444" i="2"/>
  <c r="AU443" i="2"/>
  <c r="AT443" i="2"/>
  <c r="AO443" i="2"/>
  <c r="AU442" i="2"/>
  <c r="AT442" i="2"/>
  <c r="AO442" i="2"/>
  <c r="AU441" i="2"/>
  <c r="AT441" i="2"/>
  <c r="AO441" i="2"/>
  <c r="AU440" i="2"/>
  <c r="AT440" i="2"/>
  <c r="AO440" i="2"/>
  <c r="AU439" i="2"/>
  <c r="AT439" i="2"/>
  <c r="AO439" i="2"/>
  <c r="AU438" i="2"/>
  <c r="AT438" i="2"/>
  <c r="AO438" i="2"/>
  <c r="AU437" i="2"/>
  <c r="AT437" i="2"/>
  <c r="AO437" i="2"/>
  <c r="AU436" i="2"/>
  <c r="AT436" i="2"/>
  <c r="AO436" i="2"/>
  <c r="AU435" i="2"/>
  <c r="AT435" i="2"/>
  <c r="AO435" i="2"/>
  <c r="AU434" i="2"/>
  <c r="AT434" i="2"/>
  <c r="AO434" i="2"/>
  <c r="AU433" i="2"/>
  <c r="AT433" i="2"/>
  <c r="AO433" i="2"/>
  <c r="AU432" i="2"/>
  <c r="AT432" i="2"/>
  <c r="AO432" i="2"/>
  <c r="AU431" i="2"/>
  <c r="AT431" i="2"/>
  <c r="AO431" i="2"/>
  <c r="AU430" i="2"/>
  <c r="AT430" i="2"/>
  <c r="AO430" i="2"/>
  <c r="AU401" i="2"/>
  <c r="AT401" i="2"/>
  <c r="AO401" i="2"/>
  <c r="AU400" i="2"/>
  <c r="AT400" i="2"/>
  <c r="AO400" i="2"/>
  <c r="AU399" i="2"/>
  <c r="AT399" i="2"/>
  <c r="AO399" i="2"/>
  <c r="AU398" i="2"/>
  <c r="AT398" i="2"/>
  <c r="AO398" i="2"/>
  <c r="AU397" i="2"/>
  <c r="AT397" i="2"/>
  <c r="AO397" i="2"/>
  <c r="AU396" i="2"/>
  <c r="AT396" i="2"/>
  <c r="AO396" i="2"/>
  <c r="AU395" i="2"/>
  <c r="AT395" i="2"/>
  <c r="AO395" i="2"/>
  <c r="AU394" i="2"/>
  <c r="AT394" i="2"/>
  <c r="AO394" i="2"/>
  <c r="AU393" i="2"/>
  <c r="AT393" i="2"/>
  <c r="AO393" i="2"/>
  <c r="AU392" i="2"/>
  <c r="AT392" i="2"/>
  <c r="AO392" i="2"/>
  <c r="AU391" i="2"/>
  <c r="AT391" i="2"/>
  <c r="AO391" i="2"/>
  <c r="AU390" i="2"/>
  <c r="AT390" i="2"/>
  <c r="AO390" i="2"/>
  <c r="AU389" i="2"/>
  <c r="AT389" i="2"/>
  <c r="AO389" i="2"/>
  <c r="AU388" i="2"/>
  <c r="AT388" i="2"/>
  <c r="AO388" i="2"/>
  <c r="AU387" i="2"/>
  <c r="AT387" i="2"/>
  <c r="AO387" i="2"/>
  <c r="AU386" i="2"/>
  <c r="AT386" i="2"/>
  <c r="AO386" i="2"/>
  <c r="AU385" i="2"/>
  <c r="AT385" i="2"/>
  <c r="AO385" i="2"/>
  <c r="AU384" i="2"/>
  <c r="AT384" i="2"/>
  <c r="AO384" i="2"/>
  <c r="AU383" i="2"/>
  <c r="AT383" i="2"/>
  <c r="AO383" i="2"/>
  <c r="AU382" i="2"/>
  <c r="AT382" i="2"/>
  <c r="AO382" i="2"/>
  <c r="AU381" i="2"/>
  <c r="AT381" i="2"/>
  <c r="AO381" i="2"/>
  <c r="AU380" i="2"/>
  <c r="AT380" i="2"/>
  <c r="AO380" i="2"/>
  <c r="AU376" i="2"/>
  <c r="AT376" i="2"/>
  <c r="AO376" i="2"/>
  <c r="AU375" i="2"/>
  <c r="AT375" i="2"/>
  <c r="AO375" i="2"/>
  <c r="AU374" i="2"/>
  <c r="AT374" i="2"/>
  <c r="AO374" i="2"/>
  <c r="AU373" i="2"/>
  <c r="AT373" i="2"/>
  <c r="AO373" i="2"/>
  <c r="AU372" i="2"/>
  <c r="AT372" i="2"/>
  <c r="AO372" i="2"/>
  <c r="AU371" i="2"/>
  <c r="AT371" i="2"/>
  <c r="AO371" i="2"/>
  <c r="AU370" i="2"/>
  <c r="AT370" i="2"/>
  <c r="AO370" i="2"/>
  <c r="AU369" i="2"/>
  <c r="AT369" i="2"/>
  <c r="AO369" i="2"/>
  <c r="AU368" i="2"/>
  <c r="AT368" i="2"/>
  <c r="AO368" i="2"/>
  <c r="AU367" i="2"/>
  <c r="AT367" i="2"/>
  <c r="AO367" i="2"/>
  <c r="AU366" i="2"/>
  <c r="AT366" i="2"/>
  <c r="AO366" i="2"/>
  <c r="AU365" i="2"/>
  <c r="AT365" i="2"/>
  <c r="AO365" i="2"/>
  <c r="AU364" i="2"/>
  <c r="AT364" i="2"/>
  <c r="AO364" i="2"/>
  <c r="AU363" i="2"/>
  <c r="AT363" i="2"/>
  <c r="AO363" i="2"/>
  <c r="AU362" i="2"/>
  <c r="AT362" i="2"/>
  <c r="AO362" i="2"/>
  <c r="AU361" i="2"/>
  <c r="AT361" i="2"/>
  <c r="AO361" i="2"/>
  <c r="AU360" i="2"/>
  <c r="AT360" i="2"/>
  <c r="AO360" i="2"/>
  <c r="AU359" i="2"/>
  <c r="AT359" i="2"/>
  <c r="AO359" i="2"/>
  <c r="AU358" i="2"/>
  <c r="AT358" i="2"/>
  <c r="AO358" i="2"/>
  <c r="AU357" i="2"/>
  <c r="AT357" i="2"/>
  <c r="AO357" i="2"/>
  <c r="AU356" i="2"/>
  <c r="AT356" i="2"/>
  <c r="AO356" i="2"/>
  <c r="AU355" i="2"/>
  <c r="AT355" i="2"/>
  <c r="AO355" i="2"/>
  <c r="AU351" i="2"/>
  <c r="AT351" i="2"/>
  <c r="AO351" i="2"/>
  <c r="AU350" i="2"/>
  <c r="AT350" i="2"/>
  <c r="AO350" i="2"/>
  <c r="AU349" i="2"/>
  <c r="AT349" i="2"/>
  <c r="AO349" i="2"/>
  <c r="AU348" i="2"/>
  <c r="AT348" i="2"/>
  <c r="AO348" i="2"/>
  <c r="AU347" i="2"/>
  <c r="AT347" i="2"/>
  <c r="AO347" i="2"/>
  <c r="AU346" i="2"/>
  <c r="AT346" i="2"/>
  <c r="AO346" i="2"/>
  <c r="AU345" i="2"/>
  <c r="AT345" i="2"/>
  <c r="AO345" i="2"/>
  <c r="AU344" i="2"/>
  <c r="AT344" i="2"/>
  <c r="AO344" i="2"/>
  <c r="AU343" i="2"/>
  <c r="AT343" i="2"/>
  <c r="AO343" i="2"/>
  <c r="AU342" i="2"/>
  <c r="AT342" i="2"/>
  <c r="AO342" i="2"/>
  <c r="AU341" i="2"/>
  <c r="AT341" i="2"/>
  <c r="AO341" i="2"/>
  <c r="AU340" i="2"/>
  <c r="AT340" i="2"/>
  <c r="AO340" i="2"/>
  <c r="AU339" i="2"/>
  <c r="AT339" i="2"/>
  <c r="AO339" i="2"/>
  <c r="AU338" i="2"/>
  <c r="AT338" i="2"/>
  <c r="AO338" i="2"/>
  <c r="AU337" i="2"/>
  <c r="AT337" i="2"/>
  <c r="AO337" i="2"/>
  <c r="AU336" i="2"/>
  <c r="AT336" i="2"/>
  <c r="AO336" i="2"/>
  <c r="AU335" i="2"/>
  <c r="AT335" i="2"/>
  <c r="AO335" i="2"/>
  <c r="AU334" i="2"/>
  <c r="AT334" i="2"/>
  <c r="AO334" i="2"/>
  <c r="AU333" i="2"/>
  <c r="AT333" i="2"/>
  <c r="AO333" i="2"/>
  <c r="AU332" i="2"/>
  <c r="AT332" i="2"/>
  <c r="AO332" i="2"/>
  <c r="AU331" i="2"/>
  <c r="AT331" i="2"/>
  <c r="AO331" i="2"/>
  <c r="AU330" i="2"/>
  <c r="AT330" i="2"/>
  <c r="AO330" i="2"/>
  <c r="AU329" i="2"/>
  <c r="AT329" i="2"/>
  <c r="AO329" i="2"/>
  <c r="AU328" i="2"/>
  <c r="AT328" i="2"/>
  <c r="AO328" i="2"/>
  <c r="AU327" i="2"/>
  <c r="AT327" i="2"/>
  <c r="AO327" i="2"/>
  <c r="AU326" i="2"/>
  <c r="AT326" i="2"/>
  <c r="AO326" i="2"/>
  <c r="AU325" i="2"/>
  <c r="AT325" i="2"/>
  <c r="AO325" i="2"/>
  <c r="AU324" i="2"/>
  <c r="AT324" i="2"/>
  <c r="AO324" i="2"/>
  <c r="AU323" i="2"/>
  <c r="AT323" i="2"/>
  <c r="AO323" i="2"/>
  <c r="AU322" i="2"/>
  <c r="AT322" i="2"/>
  <c r="AO322" i="2"/>
  <c r="AU321" i="2"/>
  <c r="AT321" i="2"/>
  <c r="AO321" i="2"/>
  <c r="AU320" i="2"/>
  <c r="AT320" i="2"/>
  <c r="AO320" i="2"/>
  <c r="AU319" i="2"/>
  <c r="AT319" i="2"/>
  <c r="AO319" i="2"/>
  <c r="AU318" i="2"/>
  <c r="AT318" i="2"/>
  <c r="AO318" i="2"/>
  <c r="AU317" i="2"/>
  <c r="AT317" i="2"/>
  <c r="AO317" i="2"/>
  <c r="AU316" i="2"/>
  <c r="AT316" i="2"/>
  <c r="AO316" i="2"/>
  <c r="AU315" i="2"/>
  <c r="AT315" i="2"/>
  <c r="AO315" i="2"/>
  <c r="AU314" i="2"/>
  <c r="AT314" i="2"/>
  <c r="AO314" i="2"/>
  <c r="AU313" i="2"/>
  <c r="AT313" i="2"/>
  <c r="AO313" i="2"/>
  <c r="AU312" i="2"/>
  <c r="AT312" i="2"/>
  <c r="AO312" i="2"/>
  <c r="AU311" i="2"/>
  <c r="AT311" i="2"/>
  <c r="AO311" i="2"/>
  <c r="AU310" i="2"/>
  <c r="AT310" i="2"/>
  <c r="AO310" i="2"/>
  <c r="AU309" i="2"/>
  <c r="AT309" i="2"/>
  <c r="AO309" i="2"/>
  <c r="AU308" i="2"/>
  <c r="AT308" i="2"/>
  <c r="AO308" i="2"/>
  <c r="AU307" i="2"/>
  <c r="AT307" i="2"/>
  <c r="AO307" i="2"/>
  <c r="AU306" i="2"/>
  <c r="AT306" i="2"/>
  <c r="AO306" i="2"/>
  <c r="AU305" i="2"/>
  <c r="AT305" i="2"/>
  <c r="AO305" i="2"/>
  <c r="AU201" i="2"/>
  <c r="AT201" i="2"/>
  <c r="AO201" i="2"/>
  <c r="AU200" i="2"/>
  <c r="AT200" i="2"/>
  <c r="AO200" i="2"/>
  <c r="AU199" i="2"/>
  <c r="AT199" i="2"/>
  <c r="AO199" i="2"/>
  <c r="AU198" i="2"/>
  <c r="AT198" i="2"/>
  <c r="AO198" i="2"/>
  <c r="AU197" i="2"/>
  <c r="AT197" i="2"/>
  <c r="AO197" i="2"/>
  <c r="AU196" i="2"/>
  <c r="AT196" i="2"/>
  <c r="AO196" i="2"/>
  <c r="AU195" i="2"/>
  <c r="AT195" i="2"/>
  <c r="AO195" i="2"/>
  <c r="AU194" i="2"/>
  <c r="AT194" i="2"/>
  <c r="AO194" i="2"/>
  <c r="AU193" i="2"/>
  <c r="AT193" i="2"/>
  <c r="AO193" i="2"/>
  <c r="AU192" i="2"/>
  <c r="AT192" i="2"/>
  <c r="AO192" i="2"/>
  <c r="AU191" i="2"/>
  <c r="AT191" i="2"/>
  <c r="AO191" i="2"/>
  <c r="AU190" i="2"/>
  <c r="AT190" i="2"/>
  <c r="AO190" i="2"/>
  <c r="AU189" i="2"/>
  <c r="AT189" i="2"/>
  <c r="AO189" i="2"/>
  <c r="AU188" i="2"/>
  <c r="AT188" i="2"/>
  <c r="AO188" i="2"/>
  <c r="AU187" i="2"/>
  <c r="AT187" i="2"/>
  <c r="AO187" i="2"/>
  <c r="AU186" i="2"/>
  <c r="AT186" i="2"/>
  <c r="AO186" i="2"/>
  <c r="AU185" i="2"/>
  <c r="AT185" i="2"/>
  <c r="AO185" i="2"/>
  <c r="AU184" i="2"/>
  <c r="AT184" i="2"/>
  <c r="AO184" i="2"/>
  <c r="AU183" i="2"/>
  <c r="AT183" i="2"/>
  <c r="AO183" i="2"/>
  <c r="AU182" i="2"/>
  <c r="AT182" i="2"/>
  <c r="AO182" i="2"/>
  <c r="AU181" i="2"/>
  <c r="AT181" i="2"/>
  <c r="AO181" i="2"/>
  <c r="AU180" i="2"/>
  <c r="AT180" i="2"/>
  <c r="AO180" i="2"/>
  <c r="AU176" i="2"/>
  <c r="AT176" i="2"/>
  <c r="AO176" i="2"/>
  <c r="AU175" i="2"/>
  <c r="AT175" i="2"/>
  <c r="AO175" i="2"/>
  <c r="AU174" i="2"/>
  <c r="AT174" i="2"/>
  <c r="AO174" i="2"/>
  <c r="AU173" i="2"/>
  <c r="AT173" i="2"/>
  <c r="AO173" i="2"/>
  <c r="AU172" i="2"/>
  <c r="AT172" i="2"/>
  <c r="AO172" i="2"/>
  <c r="AU171" i="2"/>
  <c r="AT171" i="2"/>
  <c r="AO171" i="2"/>
  <c r="AU170" i="2"/>
  <c r="AT170" i="2"/>
  <c r="AO170" i="2"/>
  <c r="AU169" i="2"/>
  <c r="AT169" i="2"/>
  <c r="AO169" i="2"/>
  <c r="AU168" i="2"/>
  <c r="AT168" i="2"/>
  <c r="AO168" i="2"/>
  <c r="AU167" i="2"/>
  <c r="AT167" i="2"/>
  <c r="AO167" i="2"/>
  <c r="AU166" i="2"/>
  <c r="AT166" i="2"/>
  <c r="AO166" i="2"/>
  <c r="AU165" i="2"/>
  <c r="AT165" i="2"/>
  <c r="AO165" i="2"/>
  <c r="AU164" i="2"/>
  <c r="AT164" i="2"/>
  <c r="AO164" i="2"/>
  <c r="AU163" i="2"/>
  <c r="AT163" i="2"/>
  <c r="AO163" i="2"/>
  <c r="AU162" i="2"/>
  <c r="AT162" i="2"/>
  <c r="AO162" i="2"/>
  <c r="AU161" i="2"/>
  <c r="AT161" i="2"/>
  <c r="AO161" i="2"/>
  <c r="AU160" i="2"/>
  <c r="AT160" i="2"/>
  <c r="AO160" i="2"/>
  <c r="AU159" i="2"/>
  <c r="AT159" i="2"/>
  <c r="AO159" i="2"/>
  <c r="AU158" i="2"/>
  <c r="AT158" i="2"/>
  <c r="AO158" i="2"/>
  <c r="AU157" i="2"/>
  <c r="AT157" i="2"/>
  <c r="AO157" i="2"/>
  <c r="AU156" i="2"/>
  <c r="AT156" i="2"/>
  <c r="AO156" i="2"/>
  <c r="AU155" i="2"/>
  <c r="AT155" i="2"/>
  <c r="AO155" i="2"/>
  <c r="AU151" i="2"/>
  <c r="AT151" i="2"/>
  <c r="AO151" i="2"/>
  <c r="AU150" i="2"/>
  <c r="AT150" i="2"/>
  <c r="AO150" i="2"/>
  <c r="AU149" i="2"/>
  <c r="AT149" i="2"/>
  <c r="AO149" i="2"/>
  <c r="AU148" i="2"/>
  <c r="AT148" i="2"/>
  <c r="AO148" i="2"/>
  <c r="AU147" i="2"/>
  <c r="AT147" i="2"/>
  <c r="AO147" i="2"/>
  <c r="AU146" i="2"/>
  <c r="AT146" i="2"/>
  <c r="AO146" i="2"/>
  <c r="AU145" i="2"/>
  <c r="AT145" i="2"/>
  <c r="AO145" i="2"/>
  <c r="AU144" i="2"/>
  <c r="AT144" i="2"/>
  <c r="AO144" i="2"/>
  <c r="AU143" i="2"/>
  <c r="AT143" i="2"/>
  <c r="AO143" i="2"/>
  <c r="AU142" i="2"/>
  <c r="AT142" i="2"/>
  <c r="AO142" i="2"/>
  <c r="AU141" i="2"/>
  <c r="AT141" i="2"/>
  <c r="AO141" i="2"/>
  <c r="AU140" i="2"/>
  <c r="AT140" i="2"/>
  <c r="AO140" i="2"/>
  <c r="AU139" i="2"/>
  <c r="AT139" i="2"/>
  <c r="AO139" i="2"/>
  <c r="AU138" i="2"/>
  <c r="AT138" i="2"/>
  <c r="AO138" i="2"/>
  <c r="AU137" i="2"/>
  <c r="AT137" i="2"/>
  <c r="AO137" i="2"/>
  <c r="AU136" i="2"/>
  <c r="AT136" i="2"/>
  <c r="AO136" i="2"/>
  <c r="AU135" i="2"/>
  <c r="AT135" i="2"/>
  <c r="AO135" i="2"/>
  <c r="AU134" i="2"/>
  <c r="AT134" i="2"/>
  <c r="AO134" i="2"/>
  <c r="AU133" i="2"/>
  <c r="AT133" i="2"/>
  <c r="AO133" i="2"/>
  <c r="AU132" i="2"/>
  <c r="AT132" i="2"/>
  <c r="AO132" i="2"/>
  <c r="AU131" i="2"/>
  <c r="AT131" i="2"/>
  <c r="AO131" i="2"/>
  <c r="AU130" i="2"/>
  <c r="AT130" i="2"/>
  <c r="AO130" i="2"/>
  <c r="AU129" i="2"/>
  <c r="AT129" i="2"/>
  <c r="AO129" i="2"/>
  <c r="AU128" i="2"/>
  <c r="AT128" i="2"/>
  <c r="AO128" i="2"/>
  <c r="AU127" i="2"/>
  <c r="AT127" i="2"/>
  <c r="AO127" i="2"/>
  <c r="AU126" i="2"/>
  <c r="AT126" i="2"/>
  <c r="AO126" i="2"/>
  <c r="AU125" i="2"/>
  <c r="AT125" i="2"/>
  <c r="AO125" i="2"/>
  <c r="AU124" i="2"/>
  <c r="AT124" i="2"/>
  <c r="AO124" i="2"/>
  <c r="AU123" i="2"/>
  <c r="AT123" i="2"/>
  <c r="AO123" i="2"/>
  <c r="AU122" i="2"/>
  <c r="AT122" i="2"/>
  <c r="AO122" i="2"/>
  <c r="AU121" i="2"/>
  <c r="AT121" i="2"/>
  <c r="AO121" i="2"/>
  <c r="AU120" i="2"/>
  <c r="AT120" i="2"/>
  <c r="AO120" i="2"/>
  <c r="AU119" i="2"/>
  <c r="AT119" i="2"/>
  <c r="AO119" i="2"/>
  <c r="AU118" i="2"/>
  <c r="AT118" i="2"/>
  <c r="AO118" i="2"/>
  <c r="AU117" i="2"/>
  <c r="AT117" i="2"/>
  <c r="AO117" i="2"/>
  <c r="AU116" i="2"/>
  <c r="AT116" i="2"/>
  <c r="AO116" i="2"/>
  <c r="AU115" i="2"/>
  <c r="AT115" i="2"/>
  <c r="AO115" i="2"/>
  <c r="AU114" i="2"/>
  <c r="AT114" i="2"/>
  <c r="AO114" i="2"/>
  <c r="AU113" i="2"/>
  <c r="AT113" i="2"/>
  <c r="AO113" i="2"/>
  <c r="AU112" i="2"/>
  <c r="AT112" i="2"/>
  <c r="AO112" i="2"/>
  <c r="AU111" i="2"/>
  <c r="AT111" i="2"/>
  <c r="AO111" i="2"/>
  <c r="AU110" i="2"/>
  <c r="AT110" i="2"/>
  <c r="AO110" i="2"/>
  <c r="AU109" i="2"/>
  <c r="AT109" i="2"/>
  <c r="AO109" i="2"/>
  <c r="AU108" i="2"/>
  <c r="AT108" i="2"/>
  <c r="AO108" i="2"/>
  <c r="AU107" i="2"/>
  <c r="AT107" i="2"/>
  <c r="AO107" i="2"/>
  <c r="AU106" i="2"/>
  <c r="AT106" i="2"/>
  <c r="AO106" i="2"/>
  <c r="AU105" i="2"/>
  <c r="AT105" i="2"/>
  <c r="AO105" i="2"/>
  <c r="AM447" i="2"/>
  <c r="AJ447" i="2"/>
  <c r="AK447" i="2" s="1"/>
  <c r="G410" i="2"/>
  <c r="H410" i="2" s="1"/>
  <c r="K410" i="2" s="1"/>
  <c r="G285" i="2"/>
  <c r="H285" i="2" s="1"/>
  <c r="K285" i="2" s="1"/>
  <c r="G260" i="2"/>
  <c r="H260" i="2" s="1"/>
  <c r="K260" i="2" s="1"/>
  <c r="G235" i="2"/>
  <c r="H235" i="2" s="1"/>
  <c r="K235" i="2" s="1"/>
  <c r="G210" i="2"/>
  <c r="H210" i="2" s="1"/>
  <c r="K210" i="2" s="1"/>
  <c r="G85" i="2"/>
  <c r="H85" i="2" s="1"/>
  <c r="K85" i="2" s="1"/>
  <c r="G60" i="2"/>
  <c r="H60" i="2" s="1"/>
  <c r="K60" i="2" s="1"/>
  <c r="G35" i="2"/>
  <c r="H35" i="2" s="1"/>
  <c r="K35" i="2" s="1"/>
  <c r="G10" i="2"/>
  <c r="H10" i="2" s="1"/>
  <c r="K10" i="2" s="1"/>
  <c r="AT409" i="2"/>
  <c r="AT284" i="2"/>
  <c r="AT259" i="2"/>
  <c r="AT234" i="2"/>
  <c r="AT209" i="2"/>
  <c r="AT84" i="2"/>
  <c r="AT59" i="2"/>
  <c r="AT34" i="2"/>
  <c r="AT9" i="2"/>
  <c r="AQ210" i="5"/>
  <c r="AR210" i="5" s="1"/>
  <c r="AV210" i="5" s="1"/>
  <c r="AQ185" i="5"/>
  <c r="AQ160" i="5"/>
  <c r="AQ135" i="5"/>
  <c r="AQ110" i="5"/>
  <c r="AQ85" i="5"/>
  <c r="AR85" i="5" s="1"/>
  <c r="AV85" i="5" s="1"/>
  <c r="AQ60" i="5"/>
  <c r="AR60" i="5" s="1"/>
  <c r="AV60" i="5" s="1"/>
  <c r="AQ35" i="5"/>
  <c r="AR35" i="5" s="1"/>
  <c r="AV35" i="5" s="1"/>
  <c r="AQ10" i="5"/>
  <c r="AR10" i="5" s="1"/>
  <c r="AV10" i="5" s="1"/>
  <c r="AO105" i="5"/>
  <c r="AR105" i="5" s="1"/>
  <c r="AV105" i="5" s="1"/>
  <c r="AO106" i="5"/>
  <c r="AR106" i="5" s="1"/>
  <c r="AV106" i="5" s="1"/>
  <c r="AO107" i="5"/>
  <c r="AR107" i="5" s="1"/>
  <c r="AV107" i="5" s="1"/>
  <c r="AO108" i="5"/>
  <c r="AR108" i="5" s="1"/>
  <c r="AV108" i="5" s="1"/>
  <c r="AO109" i="5"/>
  <c r="AR109" i="5" s="1"/>
  <c r="AV109" i="5" s="1"/>
  <c r="AO110" i="5"/>
  <c r="AO111" i="5"/>
  <c r="AO112" i="5"/>
  <c r="AO113" i="5"/>
  <c r="AO114" i="5"/>
  <c r="AO115" i="5"/>
  <c r="AO116" i="5"/>
  <c r="AO117" i="5"/>
  <c r="AO118" i="5"/>
  <c r="AO119" i="5"/>
  <c r="AO120" i="5"/>
  <c r="AO121" i="5"/>
  <c r="AO122" i="5"/>
  <c r="AO123" i="5"/>
  <c r="AO124" i="5"/>
  <c r="AO125" i="5"/>
  <c r="AO126" i="5"/>
  <c r="AO127" i="5"/>
  <c r="AO128" i="5"/>
  <c r="AO129" i="5"/>
  <c r="AO130" i="5"/>
  <c r="AR130" i="5" s="1"/>
  <c r="AV130" i="5" s="1"/>
  <c r="AO131" i="5"/>
  <c r="AR131" i="5" s="1"/>
  <c r="AV131" i="5" s="1"/>
  <c r="AO132" i="5"/>
  <c r="AR132" i="5" s="1"/>
  <c r="AV132" i="5" s="1"/>
  <c r="AO133" i="5"/>
  <c r="AR133" i="5" s="1"/>
  <c r="AV133" i="5" s="1"/>
  <c r="AO134" i="5"/>
  <c r="AR134" i="5" s="1"/>
  <c r="AV134" i="5" s="1"/>
  <c r="AO135" i="5"/>
  <c r="AO136" i="5"/>
  <c r="AO137" i="5"/>
  <c r="AO138" i="5"/>
  <c r="AO139" i="5"/>
  <c r="AO140" i="5"/>
  <c r="AO141" i="5"/>
  <c r="AO142" i="5"/>
  <c r="AO143" i="5"/>
  <c r="AO144" i="5"/>
  <c r="AO145" i="5"/>
  <c r="AO146" i="5"/>
  <c r="AO147" i="5"/>
  <c r="AO148" i="5"/>
  <c r="AO149" i="5"/>
  <c r="AO150" i="5"/>
  <c r="AO151" i="5"/>
  <c r="AO155" i="5"/>
  <c r="AR155" i="5" s="1"/>
  <c r="AV155" i="5" s="1"/>
  <c r="AO156" i="5"/>
  <c r="AR156" i="5" s="1"/>
  <c r="AV156" i="5" s="1"/>
  <c r="AO157" i="5"/>
  <c r="AR157" i="5" s="1"/>
  <c r="AV157" i="5" s="1"/>
  <c r="AO158" i="5"/>
  <c r="AR158" i="5" s="1"/>
  <c r="AV158" i="5" s="1"/>
  <c r="AO159" i="5"/>
  <c r="AR159" i="5" s="1"/>
  <c r="AV159" i="5" s="1"/>
  <c r="AO160" i="5"/>
  <c r="AO161" i="5"/>
  <c r="AO162" i="5"/>
  <c r="AO163" i="5"/>
  <c r="AO164" i="5"/>
  <c r="AO165" i="5"/>
  <c r="AO166" i="5"/>
  <c r="AO167" i="5"/>
  <c r="AO168" i="5"/>
  <c r="AO169" i="5"/>
  <c r="AO170" i="5"/>
  <c r="AO171" i="5"/>
  <c r="AO172" i="5"/>
  <c r="AO173" i="5"/>
  <c r="AO174" i="5"/>
  <c r="AO175" i="5"/>
  <c r="AO176" i="5"/>
  <c r="AO180" i="5"/>
  <c r="AR180" i="5" s="1"/>
  <c r="AV180" i="5" s="1"/>
  <c r="AO181" i="5"/>
  <c r="AR181" i="5" s="1"/>
  <c r="AV181" i="5" s="1"/>
  <c r="AO182" i="5"/>
  <c r="AR182" i="5" s="1"/>
  <c r="AV182" i="5" s="1"/>
  <c r="AO183" i="5"/>
  <c r="AR183" i="5" s="1"/>
  <c r="AV183" i="5" s="1"/>
  <c r="AO184" i="5"/>
  <c r="AR184" i="5" s="1"/>
  <c r="AV184" i="5" s="1"/>
  <c r="AO185" i="5"/>
  <c r="AO186" i="5"/>
  <c r="AO187" i="5"/>
  <c r="AO188" i="5"/>
  <c r="AO189" i="5"/>
  <c r="AO190" i="5"/>
  <c r="AO191" i="5"/>
  <c r="AO192" i="5"/>
  <c r="AO193" i="5"/>
  <c r="AO194" i="5"/>
  <c r="AO195" i="5"/>
  <c r="AO196" i="5"/>
  <c r="AO197" i="5"/>
  <c r="AO198" i="5"/>
  <c r="AO199" i="5"/>
  <c r="AO200" i="5"/>
  <c r="AO201" i="5"/>
  <c r="S86" i="5"/>
  <c r="T86" i="5" s="1"/>
  <c r="X86" i="5" s="1"/>
  <c r="S61" i="5"/>
  <c r="T61" i="5" s="1"/>
  <c r="X61" i="5" s="1"/>
  <c r="S36" i="5"/>
  <c r="T36" i="5" s="1"/>
  <c r="X36" i="5" s="1"/>
  <c r="S11" i="5"/>
  <c r="T11" i="5" s="1"/>
  <c r="X11" i="5" s="1"/>
  <c r="H10" i="5"/>
  <c r="I10" i="5" s="1"/>
  <c r="L10" i="5" s="1"/>
  <c r="AA346" i="6"/>
  <c r="Z346" i="6"/>
  <c r="AC346" i="6"/>
  <c r="AB346" i="6"/>
  <c r="AE346" i="6"/>
  <c r="AD346" i="6"/>
  <c r="S348" i="6"/>
  <c r="V347" i="6"/>
  <c r="Y347" i="6" s="1"/>
  <c r="U347" i="6"/>
  <c r="X347" i="6" s="1"/>
  <c r="T347" i="6"/>
  <c r="W347" i="6" s="1"/>
  <c r="AA306" i="6"/>
  <c r="Z306" i="6"/>
  <c r="AC306" i="6"/>
  <c r="AB306" i="6"/>
  <c r="AE306" i="6"/>
  <c r="AD306" i="6"/>
  <c r="S308" i="6"/>
  <c r="V307" i="6"/>
  <c r="Y307" i="6" s="1"/>
  <c r="U307" i="6"/>
  <c r="X307" i="6" s="1"/>
  <c r="T307" i="6"/>
  <c r="W307" i="6" s="1"/>
  <c r="AA265" i="6"/>
  <c r="Z265" i="6"/>
  <c r="AC265" i="6"/>
  <c r="AB265" i="6"/>
  <c r="AE265" i="6"/>
  <c r="AD265" i="6"/>
  <c r="S267" i="6"/>
  <c r="V266" i="6"/>
  <c r="Y266" i="6" s="1"/>
  <c r="U266" i="6"/>
  <c r="X266" i="6" s="1"/>
  <c r="T266" i="6"/>
  <c r="W266" i="6" s="1"/>
  <c r="AA224" i="6"/>
  <c r="Z224" i="6"/>
  <c r="AC224" i="6"/>
  <c r="AB224" i="6"/>
  <c r="AE224" i="6"/>
  <c r="AD224" i="6"/>
  <c r="S226" i="6"/>
  <c r="V225" i="6"/>
  <c r="Y225" i="6" s="1"/>
  <c r="U225" i="6"/>
  <c r="X225" i="6" s="1"/>
  <c r="T225" i="6"/>
  <c r="W225" i="6" s="1"/>
  <c r="AA184" i="6"/>
  <c r="Z184" i="6"/>
  <c r="AC184" i="6"/>
  <c r="AB184" i="6"/>
  <c r="AE184" i="6"/>
  <c r="AD184" i="6"/>
  <c r="S186" i="6"/>
  <c r="V185" i="6"/>
  <c r="Y185" i="6" s="1"/>
  <c r="U185" i="6"/>
  <c r="X185" i="6" s="1"/>
  <c r="T185" i="6"/>
  <c r="W185" i="6" s="1"/>
  <c r="AA144" i="6"/>
  <c r="Z144" i="6"/>
  <c r="AC144" i="6"/>
  <c r="AB144" i="6"/>
  <c r="AE144" i="6"/>
  <c r="AD144" i="6"/>
  <c r="S146" i="6"/>
  <c r="V145" i="6"/>
  <c r="Y145" i="6" s="1"/>
  <c r="U145" i="6"/>
  <c r="X145" i="6" s="1"/>
  <c r="T145" i="6"/>
  <c r="W145" i="6" s="1"/>
  <c r="AA105" i="6"/>
  <c r="Z105" i="6"/>
  <c r="AC105" i="6"/>
  <c r="AB105" i="6"/>
  <c r="AE105" i="6"/>
  <c r="AD105" i="6"/>
  <c r="S107" i="6"/>
  <c r="V106" i="6"/>
  <c r="Y106" i="6" s="1"/>
  <c r="U106" i="6"/>
  <c r="X106" i="6" s="1"/>
  <c r="T106" i="6"/>
  <c r="W106" i="6" s="1"/>
  <c r="AA66" i="6"/>
  <c r="Z66" i="6"/>
  <c r="AC66" i="6"/>
  <c r="AB66" i="6"/>
  <c r="AE66" i="6"/>
  <c r="AD66" i="6"/>
  <c r="S68" i="6"/>
  <c r="V67" i="6"/>
  <c r="Y67" i="6" s="1"/>
  <c r="U67" i="6"/>
  <c r="X67" i="6" s="1"/>
  <c r="T67" i="6"/>
  <c r="W67" i="6" s="1"/>
  <c r="AA25" i="6"/>
  <c r="Z25" i="6"/>
  <c r="AC25" i="6"/>
  <c r="AB25" i="6"/>
  <c r="AE25" i="6"/>
  <c r="AD25" i="6"/>
  <c r="S27" i="6"/>
  <c r="V26" i="6"/>
  <c r="Y26" i="6" s="1"/>
  <c r="U26" i="6"/>
  <c r="X26" i="6" s="1"/>
  <c r="T26" i="6"/>
  <c r="W26" i="6" s="1"/>
  <c r="V461" i="2" l="1"/>
  <c r="U57" i="5"/>
  <c r="X130" i="5"/>
  <c r="U35" i="5"/>
  <c r="X5" i="5"/>
  <c r="U5" i="5"/>
  <c r="V464" i="2"/>
  <c r="V462" i="2"/>
  <c r="AG5" i="5"/>
  <c r="AS8" i="5"/>
  <c r="AG227" i="5"/>
  <c r="AG223" i="5"/>
  <c r="AG219" i="5"/>
  <c r="U31" i="5"/>
  <c r="X105" i="5"/>
  <c r="U105" i="5"/>
  <c r="X6" i="5"/>
  <c r="U6" i="5"/>
  <c r="AG35" i="5"/>
  <c r="AG60" i="5"/>
  <c r="AG9" i="5"/>
  <c r="X30" i="5"/>
  <c r="U30" i="5"/>
  <c r="X55" i="5"/>
  <c r="U55" i="5"/>
  <c r="AG229" i="5"/>
  <c r="U85" i="5"/>
  <c r="AG57" i="5"/>
  <c r="AJ57" i="5"/>
  <c r="AG32" i="5"/>
  <c r="AJ32" i="5"/>
  <c r="AG56" i="5"/>
  <c r="AJ56" i="5"/>
  <c r="AG31" i="5"/>
  <c r="AJ31" i="5"/>
  <c r="V137" i="2"/>
  <c r="S137" i="2"/>
  <c r="AD137" i="2"/>
  <c r="V145" i="2"/>
  <c r="S145" i="2"/>
  <c r="AD145" i="2"/>
  <c r="V149" i="2"/>
  <c r="S149" i="2"/>
  <c r="AD149" i="2"/>
  <c r="V135" i="2"/>
  <c r="S135" i="2"/>
  <c r="AD135" i="2"/>
  <c r="V143" i="2"/>
  <c r="S143" i="2"/>
  <c r="AD143" i="2"/>
  <c r="V151" i="2"/>
  <c r="S151" i="2"/>
  <c r="AD151" i="2"/>
  <c r="X80" i="5"/>
  <c r="U80" i="5"/>
  <c r="AG55" i="5"/>
  <c r="AJ55" i="5"/>
  <c r="X8" i="5"/>
  <c r="U8" i="5"/>
  <c r="AG33" i="5"/>
  <c r="AJ33" i="5"/>
  <c r="V109" i="2"/>
  <c r="S109" i="2"/>
  <c r="AD109" i="2"/>
  <c r="V117" i="2"/>
  <c r="S117" i="2"/>
  <c r="AD117" i="2"/>
  <c r="V125" i="2"/>
  <c r="S125" i="2"/>
  <c r="AD125" i="2"/>
  <c r="V105" i="2"/>
  <c r="S105" i="2"/>
  <c r="AD105" i="2"/>
  <c r="V119" i="2"/>
  <c r="S119" i="2"/>
  <c r="AD119" i="2"/>
  <c r="V107" i="2"/>
  <c r="S107" i="2"/>
  <c r="AD107" i="2"/>
  <c r="V123" i="2"/>
  <c r="S123" i="2"/>
  <c r="AD123" i="2"/>
  <c r="AG8" i="5"/>
  <c r="X32" i="5"/>
  <c r="U32" i="5"/>
  <c r="AG30" i="5"/>
  <c r="AJ30" i="5"/>
  <c r="AJ84" i="5"/>
  <c r="AG84" i="5"/>
  <c r="V141" i="2"/>
  <c r="S141" i="2"/>
  <c r="AD141" i="2"/>
  <c r="V133" i="2"/>
  <c r="S133" i="2"/>
  <c r="AD133" i="2"/>
  <c r="V131" i="2"/>
  <c r="S131" i="2"/>
  <c r="AD131" i="2"/>
  <c r="V139" i="2"/>
  <c r="S139" i="2"/>
  <c r="AD139" i="2"/>
  <c r="V147" i="2"/>
  <c r="S147" i="2"/>
  <c r="AD147" i="2"/>
  <c r="X82" i="5"/>
  <c r="U82" i="5"/>
  <c r="AV55" i="5"/>
  <c r="AY55" i="5"/>
  <c r="AS55" i="5"/>
  <c r="AX55" i="5"/>
  <c r="AJ58" i="5"/>
  <c r="AG58" i="5"/>
  <c r="V113" i="2"/>
  <c r="S113" i="2"/>
  <c r="AD113" i="2"/>
  <c r="V121" i="2"/>
  <c r="S121" i="2"/>
  <c r="AD121" i="2"/>
  <c r="V129" i="2"/>
  <c r="S129" i="2"/>
  <c r="AD129" i="2"/>
  <c r="V111" i="2"/>
  <c r="S111" i="2"/>
  <c r="AD111" i="2"/>
  <c r="V127" i="2"/>
  <c r="S127" i="2"/>
  <c r="AD127" i="2"/>
  <c r="V115" i="2"/>
  <c r="S115" i="2"/>
  <c r="AD115" i="2"/>
  <c r="AJ80" i="5"/>
  <c r="AG80" i="5"/>
  <c r="AG82" i="5"/>
  <c r="AG461" i="2"/>
  <c r="AS461" i="2"/>
  <c r="AR461" i="2" s="1"/>
  <c r="AG462" i="2"/>
  <c r="AS462" i="2"/>
  <c r="AR462" i="2" s="1"/>
  <c r="AG463" i="2"/>
  <c r="AS463" i="2"/>
  <c r="AR463" i="2" s="1"/>
  <c r="AV84" i="5"/>
  <c r="AY84" i="5"/>
  <c r="AX84" i="5"/>
  <c r="AS84" i="5"/>
  <c r="AV59" i="5"/>
  <c r="AY59" i="5"/>
  <c r="AS59" i="5"/>
  <c r="AV34" i="5"/>
  <c r="AY34" i="5"/>
  <c r="AX34" i="5"/>
  <c r="AS34" i="5"/>
  <c r="AV9" i="5"/>
  <c r="AY9" i="5"/>
  <c r="AX9" i="5"/>
  <c r="AS9" i="5"/>
  <c r="AV82" i="5"/>
  <c r="AY82" i="5"/>
  <c r="AX82" i="5"/>
  <c r="AS82" i="5"/>
  <c r="AV81" i="5"/>
  <c r="AY81" i="5"/>
  <c r="AX81" i="5"/>
  <c r="AS81" i="5"/>
  <c r="AV80" i="5"/>
  <c r="AY80" i="5"/>
  <c r="AX80" i="5"/>
  <c r="AS80" i="5"/>
  <c r="AV57" i="5"/>
  <c r="AY57" i="5"/>
  <c r="AX57" i="5"/>
  <c r="AS57" i="5"/>
  <c r="AV56" i="5"/>
  <c r="AY56" i="5"/>
  <c r="AX56" i="5"/>
  <c r="AS56" i="5"/>
  <c r="AV32" i="5"/>
  <c r="AY32" i="5"/>
  <c r="AX32" i="5"/>
  <c r="AS32" i="5"/>
  <c r="AV31" i="5"/>
  <c r="AY31" i="5"/>
  <c r="AX31" i="5"/>
  <c r="AS31" i="5"/>
  <c r="AV30" i="5"/>
  <c r="AY30" i="5"/>
  <c r="AX30" i="5"/>
  <c r="AS30" i="5"/>
  <c r="AV7" i="5"/>
  <c r="AY7" i="5"/>
  <c r="AX7" i="5"/>
  <c r="AS7" i="5"/>
  <c r="AV6" i="5"/>
  <c r="AY6" i="5"/>
  <c r="AX6" i="5"/>
  <c r="AS6" i="5"/>
  <c r="AX5" i="5"/>
  <c r="AN447" i="2"/>
  <c r="H86" i="5"/>
  <c r="I86" i="5" s="1"/>
  <c r="L86" i="5" s="1"/>
  <c r="H36" i="5"/>
  <c r="I36" i="5" s="1"/>
  <c r="L36" i="5" s="1"/>
  <c r="L59" i="5"/>
  <c r="U59" i="5"/>
  <c r="AX59" i="5"/>
  <c r="AS5" i="5"/>
  <c r="AY5" i="5"/>
  <c r="AV206" i="5"/>
  <c r="AS206" i="5"/>
  <c r="H60" i="5"/>
  <c r="I60" i="5" s="1"/>
  <c r="U10" i="5"/>
  <c r="AS184" i="5"/>
  <c r="AS159" i="5"/>
  <c r="AS134" i="5"/>
  <c r="AS109" i="5"/>
  <c r="AG11" i="5"/>
  <c r="U36" i="5"/>
  <c r="AG36" i="5"/>
  <c r="AG61" i="5"/>
  <c r="AG86" i="5"/>
  <c r="AS183" i="5"/>
  <c r="AS182" i="5"/>
  <c r="AS181" i="5"/>
  <c r="AY180" i="5"/>
  <c r="AX180" i="5"/>
  <c r="AS180" i="5"/>
  <c r="AS158" i="5"/>
  <c r="AS157" i="5"/>
  <c r="AS156" i="5"/>
  <c r="AY155" i="5"/>
  <c r="AX155" i="5"/>
  <c r="AS155" i="5"/>
  <c r="AS133" i="5"/>
  <c r="AS132" i="5"/>
  <c r="AS131" i="5"/>
  <c r="AY130" i="5"/>
  <c r="AX130" i="5"/>
  <c r="AS130" i="5"/>
  <c r="AS108" i="5"/>
  <c r="AS107" i="5"/>
  <c r="AS106" i="5"/>
  <c r="AY105" i="5"/>
  <c r="AX105" i="5"/>
  <c r="AS105" i="5"/>
  <c r="AY10" i="5"/>
  <c r="AX10" i="5"/>
  <c r="AS10" i="5"/>
  <c r="AY35" i="5"/>
  <c r="AX35" i="5"/>
  <c r="AS35" i="5"/>
  <c r="AY60" i="5"/>
  <c r="AX60" i="5"/>
  <c r="AS60" i="5"/>
  <c r="AY85" i="5"/>
  <c r="AX85" i="5"/>
  <c r="AS85" i="5"/>
  <c r="AS210" i="5"/>
  <c r="AR110" i="5"/>
  <c r="AV110" i="5" s="1"/>
  <c r="AR135" i="5"/>
  <c r="AV135" i="5" s="1"/>
  <c r="AR160" i="5"/>
  <c r="AV160" i="5" s="1"/>
  <c r="AR185" i="5"/>
  <c r="AV185" i="5" s="1"/>
  <c r="AU447" i="2"/>
  <c r="AO447" i="2"/>
  <c r="AU10" i="2"/>
  <c r="AT10" i="2"/>
  <c r="S10" i="2"/>
  <c r="G11" i="2"/>
  <c r="H11" i="2" s="1"/>
  <c r="K11" i="2" s="1"/>
  <c r="AU35" i="2"/>
  <c r="AT35" i="2"/>
  <c r="S35" i="2"/>
  <c r="G36" i="2"/>
  <c r="H36" i="2" s="1"/>
  <c r="K36" i="2" s="1"/>
  <c r="AU60" i="2"/>
  <c r="AT60" i="2"/>
  <c r="S60" i="2"/>
  <c r="G61" i="2"/>
  <c r="H61" i="2" s="1"/>
  <c r="K61" i="2" s="1"/>
  <c r="AU85" i="2"/>
  <c r="AT85" i="2"/>
  <c r="S85" i="2"/>
  <c r="G86" i="2"/>
  <c r="H86" i="2" s="1"/>
  <c r="K86" i="2" s="1"/>
  <c r="AU210" i="2"/>
  <c r="AT210" i="2"/>
  <c r="S210" i="2"/>
  <c r="G211" i="2"/>
  <c r="H211" i="2" s="1"/>
  <c r="K211" i="2" s="1"/>
  <c r="AU235" i="2"/>
  <c r="AT235" i="2"/>
  <c r="S235" i="2"/>
  <c r="G236" i="2"/>
  <c r="H236" i="2" s="1"/>
  <c r="K236" i="2" s="1"/>
  <c r="AU260" i="2"/>
  <c r="AT260" i="2"/>
  <c r="S260" i="2"/>
  <c r="G261" i="2"/>
  <c r="H261" i="2" s="1"/>
  <c r="K261" i="2" s="1"/>
  <c r="AU285" i="2"/>
  <c r="AT285" i="2"/>
  <c r="S285" i="2"/>
  <c r="G286" i="2"/>
  <c r="H286" i="2" s="1"/>
  <c r="K286" i="2" s="1"/>
  <c r="AU410" i="2"/>
  <c r="AT410" i="2"/>
  <c r="S410" i="2"/>
  <c r="G411" i="2"/>
  <c r="H411" i="2" s="1"/>
  <c r="K411" i="2" s="1"/>
  <c r="AQ11" i="5"/>
  <c r="AR11" i="5" s="1"/>
  <c r="AV11" i="5" s="1"/>
  <c r="AQ36" i="5"/>
  <c r="AR36" i="5" s="1"/>
  <c r="AV36" i="5" s="1"/>
  <c r="AQ61" i="5"/>
  <c r="AR61" i="5" s="1"/>
  <c r="AV61" i="5" s="1"/>
  <c r="AQ86" i="5"/>
  <c r="AR86" i="5" s="1"/>
  <c r="AV86" i="5" s="1"/>
  <c r="AQ111" i="5"/>
  <c r="AR111" i="5" s="1"/>
  <c r="AV111" i="5" s="1"/>
  <c r="AQ136" i="5"/>
  <c r="AR136" i="5" s="1"/>
  <c r="AV136" i="5" s="1"/>
  <c r="AQ161" i="5"/>
  <c r="AR161" i="5" s="1"/>
  <c r="AV161" i="5" s="1"/>
  <c r="AQ186" i="5"/>
  <c r="AR186" i="5" s="1"/>
  <c r="AV186" i="5" s="1"/>
  <c r="AQ211" i="5"/>
  <c r="AR211" i="5" s="1"/>
  <c r="AV211" i="5" s="1"/>
  <c r="S12" i="5"/>
  <c r="T12" i="5" s="1"/>
  <c r="X12" i="5" s="1"/>
  <c r="S37" i="5"/>
  <c r="T37" i="5" s="1"/>
  <c r="X37" i="5" s="1"/>
  <c r="S62" i="5"/>
  <c r="T62" i="5" s="1"/>
  <c r="X62" i="5" s="1"/>
  <c r="S87" i="5"/>
  <c r="T87" i="5" s="1"/>
  <c r="X87" i="5" s="1"/>
  <c r="H11" i="5"/>
  <c r="I11" i="5" s="1"/>
  <c r="L11" i="5" s="1"/>
  <c r="AA26" i="6"/>
  <c r="Z26" i="6"/>
  <c r="AC26" i="6"/>
  <c r="AB26" i="6"/>
  <c r="AE26" i="6"/>
  <c r="AD26" i="6"/>
  <c r="S28" i="6"/>
  <c r="V27" i="6"/>
  <c r="Y27" i="6" s="1"/>
  <c r="U27" i="6"/>
  <c r="X27" i="6" s="1"/>
  <c r="T27" i="6"/>
  <c r="W27" i="6" s="1"/>
  <c r="AA67" i="6"/>
  <c r="Z67" i="6"/>
  <c r="AC67" i="6"/>
  <c r="AB67" i="6"/>
  <c r="AE67" i="6"/>
  <c r="AD67" i="6"/>
  <c r="S69" i="6"/>
  <c r="V68" i="6"/>
  <c r="Y68" i="6" s="1"/>
  <c r="U68" i="6"/>
  <c r="X68" i="6" s="1"/>
  <c r="T68" i="6"/>
  <c r="W68" i="6" s="1"/>
  <c r="AA106" i="6"/>
  <c r="Z106" i="6"/>
  <c r="AC106" i="6"/>
  <c r="AB106" i="6"/>
  <c r="AE106" i="6"/>
  <c r="AD106" i="6"/>
  <c r="S108" i="6"/>
  <c r="V107" i="6"/>
  <c r="Y107" i="6" s="1"/>
  <c r="U107" i="6"/>
  <c r="X107" i="6" s="1"/>
  <c r="T107" i="6"/>
  <c r="W107" i="6" s="1"/>
  <c r="AA145" i="6"/>
  <c r="Z145" i="6"/>
  <c r="AC145" i="6"/>
  <c r="AB145" i="6"/>
  <c r="AE145" i="6"/>
  <c r="AD145" i="6"/>
  <c r="S147" i="6"/>
  <c r="V146" i="6"/>
  <c r="Y146" i="6" s="1"/>
  <c r="U146" i="6"/>
  <c r="X146" i="6" s="1"/>
  <c r="T146" i="6"/>
  <c r="W146" i="6" s="1"/>
  <c r="AA185" i="6"/>
  <c r="Z185" i="6"/>
  <c r="AC185" i="6"/>
  <c r="AB185" i="6"/>
  <c r="AE185" i="6"/>
  <c r="AD185" i="6"/>
  <c r="S187" i="6"/>
  <c r="V186" i="6"/>
  <c r="Y186" i="6" s="1"/>
  <c r="U186" i="6"/>
  <c r="X186" i="6" s="1"/>
  <c r="T186" i="6"/>
  <c r="W186" i="6" s="1"/>
  <c r="AA225" i="6"/>
  <c r="Z225" i="6"/>
  <c r="AC225" i="6"/>
  <c r="AB225" i="6"/>
  <c r="AE225" i="6"/>
  <c r="AD225" i="6"/>
  <c r="S227" i="6"/>
  <c r="V226" i="6"/>
  <c r="Y226" i="6" s="1"/>
  <c r="U226" i="6"/>
  <c r="X226" i="6" s="1"/>
  <c r="T226" i="6"/>
  <c r="W226" i="6" s="1"/>
  <c r="AA266" i="6"/>
  <c r="Z266" i="6"/>
  <c r="AC266" i="6"/>
  <c r="AB266" i="6"/>
  <c r="AE266" i="6"/>
  <c r="AD266" i="6"/>
  <c r="S268" i="6"/>
  <c r="V267" i="6"/>
  <c r="Y267" i="6" s="1"/>
  <c r="U267" i="6"/>
  <c r="X267" i="6" s="1"/>
  <c r="T267" i="6"/>
  <c r="W267" i="6" s="1"/>
  <c r="AA307" i="6"/>
  <c r="Z307" i="6"/>
  <c r="AC307" i="6"/>
  <c r="AB307" i="6"/>
  <c r="AE307" i="6"/>
  <c r="AD307" i="6"/>
  <c r="S309" i="6"/>
  <c r="V308" i="6"/>
  <c r="Y308" i="6" s="1"/>
  <c r="U308" i="6"/>
  <c r="X308" i="6" s="1"/>
  <c r="T308" i="6"/>
  <c r="W308" i="6" s="1"/>
  <c r="AA347" i="6"/>
  <c r="Z347" i="6"/>
  <c r="AC347" i="6"/>
  <c r="AB347" i="6"/>
  <c r="AE347" i="6"/>
  <c r="AD347" i="6"/>
  <c r="S349" i="6"/>
  <c r="V348" i="6"/>
  <c r="Y348" i="6" s="1"/>
  <c r="U348" i="6"/>
  <c r="X348" i="6" s="1"/>
  <c r="T348" i="6"/>
  <c r="W348" i="6" s="1"/>
  <c r="AR464" i="2" l="1"/>
  <c r="U86" i="5"/>
  <c r="AJ230" i="5"/>
  <c r="AJ238" i="5" s="1"/>
  <c r="B29" i="4" s="1"/>
  <c r="V455" i="2"/>
  <c r="V466" i="2" s="1"/>
  <c r="B14" i="4" s="1"/>
  <c r="AR447" i="2"/>
  <c r="AR455" i="2" s="1"/>
  <c r="AR466" i="2" s="1"/>
  <c r="AT447" i="2"/>
  <c r="AG464" i="2"/>
  <c r="AG466" i="2" s="1"/>
  <c r="L60" i="5"/>
  <c r="U60" i="5"/>
  <c r="H37" i="5"/>
  <c r="I37" i="5" s="1"/>
  <c r="L37" i="5" s="1"/>
  <c r="H87" i="5"/>
  <c r="I87" i="5" s="1"/>
  <c r="L87" i="5" s="1"/>
  <c r="H61" i="5"/>
  <c r="I61" i="5" s="1"/>
  <c r="AX61" i="5" s="1"/>
  <c r="U11" i="5"/>
  <c r="AG87" i="5"/>
  <c r="AG62" i="5"/>
  <c r="AG37" i="5"/>
  <c r="AG12" i="5"/>
  <c r="AS211" i="5"/>
  <c r="AS186" i="5"/>
  <c r="AS161" i="5"/>
  <c r="AS136" i="5"/>
  <c r="AS111" i="5"/>
  <c r="AY86" i="5"/>
  <c r="AX86" i="5"/>
  <c r="AS86" i="5"/>
  <c r="AY61" i="5"/>
  <c r="AS61" i="5"/>
  <c r="AY36" i="5"/>
  <c r="AX36" i="5"/>
  <c r="AS36" i="5"/>
  <c r="AY11" i="5"/>
  <c r="AX11" i="5"/>
  <c r="AS11" i="5"/>
  <c r="AS185" i="5"/>
  <c r="AS160" i="5"/>
  <c r="AS135" i="5"/>
  <c r="AS110" i="5"/>
  <c r="AU411" i="2"/>
  <c r="AT411" i="2"/>
  <c r="S411" i="2"/>
  <c r="G412" i="2"/>
  <c r="H412" i="2" s="1"/>
  <c r="K412" i="2" s="1"/>
  <c r="AU286" i="2"/>
  <c r="AT286" i="2"/>
  <c r="S286" i="2"/>
  <c r="G287" i="2"/>
  <c r="H287" i="2" s="1"/>
  <c r="K287" i="2" s="1"/>
  <c r="AU261" i="2"/>
  <c r="AT261" i="2"/>
  <c r="S261" i="2"/>
  <c r="G262" i="2"/>
  <c r="H262" i="2" s="1"/>
  <c r="K262" i="2" s="1"/>
  <c r="AU236" i="2"/>
  <c r="AT236" i="2"/>
  <c r="S236" i="2"/>
  <c r="G237" i="2"/>
  <c r="H237" i="2" s="1"/>
  <c r="K237" i="2" s="1"/>
  <c r="AU211" i="2"/>
  <c r="AT211" i="2"/>
  <c r="S211" i="2"/>
  <c r="G212" i="2"/>
  <c r="H212" i="2" s="1"/>
  <c r="K212" i="2" s="1"/>
  <c r="AU86" i="2"/>
  <c r="AT86" i="2"/>
  <c r="S86" i="2"/>
  <c r="G87" i="2"/>
  <c r="H87" i="2" s="1"/>
  <c r="K87" i="2" s="1"/>
  <c r="AU61" i="2"/>
  <c r="AT61" i="2"/>
  <c r="S61" i="2"/>
  <c r="G62" i="2"/>
  <c r="H62" i="2" s="1"/>
  <c r="K62" i="2" s="1"/>
  <c r="AU36" i="2"/>
  <c r="AT36" i="2"/>
  <c r="S36" i="2"/>
  <c r="G37" i="2"/>
  <c r="H37" i="2" s="1"/>
  <c r="K37" i="2" s="1"/>
  <c r="AU11" i="2"/>
  <c r="AT11" i="2"/>
  <c r="S11" i="2"/>
  <c r="G12" i="2"/>
  <c r="H12" i="2" s="1"/>
  <c r="K12" i="2" s="1"/>
  <c r="AQ212" i="5"/>
  <c r="AR212" i="5" s="1"/>
  <c r="AV212" i="5" s="1"/>
  <c r="AQ187" i="5"/>
  <c r="AR187" i="5" s="1"/>
  <c r="AV187" i="5" s="1"/>
  <c r="AQ162" i="5"/>
  <c r="AR162" i="5" s="1"/>
  <c r="AV162" i="5" s="1"/>
  <c r="AQ137" i="5"/>
  <c r="AR137" i="5" s="1"/>
  <c r="AV137" i="5" s="1"/>
  <c r="AQ112" i="5"/>
  <c r="AR112" i="5" s="1"/>
  <c r="AV112" i="5" s="1"/>
  <c r="AQ87" i="5"/>
  <c r="AR87" i="5" s="1"/>
  <c r="AV87" i="5" s="1"/>
  <c r="AQ62" i="5"/>
  <c r="AR62" i="5" s="1"/>
  <c r="AV62" i="5" s="1"/>
  <c r="AQ37" i="5"/>
  <c r="AR37" i="5" s="1"/>
  <c r="AV37" i="5" s="1"/>
  <c r="AQ12" i="5"/>
  <c r="AR12" i="5" s="1"/>
  <c r="AV12" i="5" s="1"/>
  <c r="S88" i="5"/>
  <c r="T88" i="5" s="1"/>
  <c r="X88" i="5" s="1"/>
  <c r="S63" i="5"/>
  <c r="T63" i="5" s="1"/>
  <c r="X63" i="5" s="1"/>
  <c r="S38" i="5"/>
  <c r="T38" i="5" s="1"/>
  <c r="X38" i="5" s="1"/>
  <c r="S13" i="5"/>
  <c r="T13" i="5" s="1"/>
  <c r="X13" i="5" s="1"/>
  <c r="H12" i="5"/>
  <c r="I12" i="5" s="1"/>
  <c r="L12" i="5" s="1"/>
  <c r="AA348" i="6"/>
  <c r="Z348" i="6"/>
  <c r="AC348" i="6"/>
  <c r="AB348" i="6"/>
  <c r="AE348" i="6"/>
  <c r="AD348" i="6"/>
  <c r="S350" i="6"/>
  <c r="V349" i="6"/>
  <c r="Y349" i="6" s="1"/>
  <c r="U349" i="6"/>
  <c r="X349" i="6" s="1"/>
  <c r="T349" i="6"/>
  <c r="W349" i="6" s="1"/>
  <c r="AA308" i="6"/>
  <c r="Z308" i="6"/>
  <c r="AC308" i="6"/>
  <c r="AB308" i="6"/>
  <c r="AE308" i="6"/>
  <c r="AD308" i="6"/>
  <c r="S310" i="6"/>
  <c r="V309" i="6"/>
  <c r="Y309" i="6" s="1"/>
  <c r="U309" i="6"/>
  <c r="X309" i="6" s="1"/>
  <c r="T309" i="6"/>
  <c r="W309" i="6" s="1"/>
  <c r="AA267" i="6"/>
  <c r="Z267" i="6"/>
  <c r="AC267" i="6"/>
  <c r="AB267" i="6"/>
  <c r="AE267" i="6"/>
  <c r="AD267" i="6"/>
  <c r="S269" i="6"/>
  <c r="V268" i="6"/>
  <c r="Y268" i="6" s="1"/>
  <c r="U268" i="6"/>
  <c r="X268" i="6" s="1"/>
  <c r="T268" i="6"/>
  <c r="W268" i="6" s="1"/>
  <c r="AA226" i="6"/>
  <c r="Z226" i="6"/>
  <c r="AC226" i="6"/>
  <c r="AB226" i="6"/>
  <c r="AE226" i="6"/>
  <c r="AD226" i="6"/>
  <c r="S228" i="6"/>
  <c r="V227" i="6"/>
  <c r="Y227" i="6" s="1"/>
  <c r="U227" i="6"/>
  <c r="X227" i="6" s="1"/>
  <c r="T227" i="6"/>
  <c r="W227" i="6" s="1"/>
  <c r="AA186" i="6"/>
  <c r="Z186" i="6"/>
  <c r="AC186" i="6"/>
  <c r="AB186" i="6"/>
  <c r="AE186" i="6"/>
  <c r="AD186" i="6"/>
  <c r="S188" i="6"/>
  <c r="V187" i="6"/>
  <c r="Y187" i="6" s="1"/>
  <c r="U187" i="6"/>
  <c r="X187" i="6" s="1"/>
  <c r="T187" i="6"/>
  <c r="W187" i="6" s="1"/>
  <c r="AA146" i="6"/>
  <c r="Z146" i="6"/>
  <c r="AC146" i="6"/>
  <c r="AB146" i="6"/>
  <c r="AE146" i="6"/>
  <c r="AD146" i="6"/>
  <c r="S148" i="6"/>
  <c r="V147" i="6"/>
  <c r="Y147" i="6" s="1"/>
  <c r="U147" i="6"/>
  <c r="X147" i="6" s="1"/>
  <c r="T147" i="6"/>
  <c r="W147" i="6" s="1"/>
  <c r="AA107" i="6"/>
  <c r="Z107" i="6"/>
  <c r="AC107" i="6"/>
  <c r="AB107" i="6"/>
  <c r="AE107" i="6"/>
  <c r="AD107" i="6"/>
  <c r="S109" i="6"/>
  <c r="V108" i="6"/>
  <c r="Y108" i="6" s="1"/>
  <c r="U108" i="6"/>
  <c r="X108" i="6" s="1"/>
  <c r="T108" i="6"/>
  <c r="W108" i="6" s="1"/>
  <c r="AA68" i="6"/>
  <c r="Z68" i="6"/>
  <c r="AC68" i="6"/>
  <c r="AB68" i="6"/>
  <c r="AE68" i="6"/>
  <c r="AD68" i="6"/>
  <c r="S70" i="6"/>
  <c r="V69" i="6"/>
  <c r="Y69" i="6" s="1"/>
  <c r="U69" i="6"/>
  <c r="X69" i="6" s="1"/>
  <c r="T69" i="6"/>
  <c r="W69" i="6" s="1"/>
  <c r="AA27" i="6"/>
  <c r="Z27" i="6"/>
  <c r="AC27" i="6"/>
  <c r="AB27" i="6"/>
  <c r="AE27" i="6"/>
  <c r="AD27" i="6"/>
  <c r="S29" i="6"/>
  <c r="V28" i="6"/>
  <c r="Y28" i="6" s="1"/>
  <c r="U28" i="6"/>
  <c r="X28" i="6" s="1"/>
  <c r="T28" i="6"/>
  <c r="W28" i="6" s="1"/>
  <c r="U87" i="5" l="1"/>
  <c r="U37" i="5"/>
  <c r="B16" i="4"/>
  <c r="AS466" i="2"/>
  <c r="B15" i="4"/>
  <c r="AH466" i="2"/>
  <c r="H62" i="5"/>
  <c r="I62" i="5" s="1"/>
  <c r="AX62" i="5" s="1"/>
  <c r="H88" i="5"/>
  <c r="I88" i="5" s="1"/>
  <c r="L88" i="5" s="1"/>
  <c r="H38" i="5"/>
  <c r="I38" i="5" s="1"/>
  <c r="L38" i="5" s="1"/>
  <c r="L61" i="5"/>
  <c r="U61" i="5"/>
  <c r="U12" i="5"/>
  <c r="AG13" i="5"/>
  <c r="AG38" i="5"/>
  <c r="AG63" i="5"/>
  <c r="U88" i="5"/>
  <c r="AG88" i="5"/>
  <c r="AY12" i="5"/>
  <c r="AX12" i="5"/>
  <c r="AS12" i="5"/>
  <c r="AY37" i="5"/>
  <c r="AX37" i="5"/>
  <c r="AS37" i="5"/>
  <c r="AY62" i="5"/>
  <c r="AS62" i="5"/>
  <c r="AY87" i="5"/>
  <c r="AX87" i="5"/>
  <c r="AS87" i="5"/>
  <c r="AS112" i="5"/>
  <c r="AS137" i="5"/>
  <c r="AS162" i="5"/>
  <c r="AS187" i="5"/>
  <c r="AS212" i="5"/>
  <c r="AU12" i="2"/>
  <c r="AT12" i="2"/>
  <c r="S12" i="2"/>
  <c r="G13" i="2"/>
  <c r="H13" i="2" s="1"/>
  <c r="K13" i="2" s="1"/>
  <c r="AU37" i="2"/>
  <c r="AT37" i="2"/>
  <c r="S37" i="2"/>
  <c r="G38" i="2"/>
  <c r="H38" i="2" s="1"/>
  <c r="K38" i="2" s="1"/>
  <c r="AU62" i="2"/>
  <c r="AT62" i="2"/>
  <c r="S62" i="2"/>
  <c r="G63" i="2"/>
  <c r="H63" i="2" s="1"/>
  <c r="K63" i="2" s="1"/>
  <c r="AU87" i="2"/>
  <c r="AT87" i="2"/>
  <c r="S87" i="2"/>
  <c r="G88" i="2"/>
  <c r="H88" i="2" s="1"/>
  <c r="K88" i="2" s="1"/>
  <c r="AU212" i="2"/>
  <c r="AT212" i="2"/>
  <c r="S212" i="2"/>
  <c r="G213" i="2"/>
  <c r="H213" i="2" s="1"/>
  <c r="K213" i="2" s="1"/>
  <c r="AU237" i="2"/>
  <c r="AT237" i="2"/>
  <c r="S237" i="2"/>
  <c r="G238" i="2"/>
  <c r="H238" i="2" s="1"/>
  <c r="K238" i="2" s="1"/>
  <c r="AU262" i="2"/>
  <c r="AT262" i="2"/>
  <c r="S262" i="2"/>
  <c r="G263" i="2"/>
  <c r="H263" i="2" s="1"/>
  <c r="K263" i="2" s="1"/>
  <c r="AU287" i="2"/>
  <c r="AT287" i="2"/>
  <c r="S287" i="2"/>
  <c r="G288" i="2"/>
  <c r="H288" i="2" s="1"/>
  <c r="K288" i="2" s="1"/>
  <c r="AU412" i="2"/>
  <c r="AT412" i="2"/>
  <c r="S412" i="2"/>
  <c r="G413" i="2"/>
  <c r="H413" i="2" s="1"/>
  <c r="K413" i="2" s="1"/>
  <c r="AQ13" i="5"/>
  <c r="AR13" i="5" s="1"/>
  <c r="AV13" i="5" s="1"/>
  <c r="AQ38" i="5"/>
  <c r="AR38" i="5" s="1"/>
  <c r="AV38" i="5" s="1"/>
  <c r="AQ63" i="5"/>
  <c r="AR63" i="5" s="1"/>
  <c r="AV63" i="5" s="1"/>
  <c r="AQ88" i="5"/>
  <c r="AR88" i="5" s="1"/>
  <c r="AV88" i="5" s="1"/>
  <c r="AQ113" i="5"/>
  <c r="AR113" i="5" s="1"/>
  <c r="AV113" i="5" s="1"/>
  <c r="AQ138" i="5"/>
  <c r="AR138" i="5" s="1"/>
  <c r="AV138" i="5" s="1"/>
  <c r="AQ163" i="5"/>
  <c r="AR163" i="5" s="1"/>
  <c r="AV163" i="5" s="1"/>
  <c r="AQ188" i="5"/>
  <c r="AR188" i="5" s="1"/>
  <c r="AV188" i="5" s="1"/>
  <c r="AQ213" i="5"/>
  <c r="AR213" i="5" s="1"/>
  <c r="AV213" i="5" s="1"/>
  <c r="S14" i="5"/>
  <c r="T14" i="5" s="1"/>
  <c r="X14" i="5" s="1"/>
  <c r="S39" i="5"/>
  <c r="T39" i="5" s="1"/>
  <c r="X39" i="5" s="1"/>
  <c r="S64" i="5"/>
  <c r="T64" i="5" s="1"/>
  <c r="X64" i="5" s="1"/>
  <c r="S89" i="5"/>
  <c r="T89" i="5" s="1"/>
  <c r="X89" i="5" s="1"/>
  <c r="H13" i="5"/>
  <c r="I13" i="5" s="1"/>
  <c r="L13" i="5" s="1"/>
  <c r="AA28" i="6"/>
  <c r="Z28" i="6"/>
  <c r="AC28" i="6"/>
  <c r="AB28" i="6"/>
  <c r="AE28" i="6"/>
  <c r="AD28" i="6"/>
  <c r="S30" i="6"/>
  <c r="V29" i="6"/>
  <c r="Y29" i="6" s="1"/>
  <c r="U29" i="6"/>
  <c r="X29" i="6" s="1"/>
  <c r="T29" i="6"/>
  <c r="W29" i="6" s="1"/>
  <c r="AA69" i="6"/>
  <c r="Z69" i="6"/>
  <c r="AC69" i="6"/>
  <c r="AB69" i="6"/>
  <c r="AE69" i="6"/>
  <c r="AD69" i="6"/>
  <c r="S71" i="6"/>
  <c r="V70" i="6"/>
  <c r="Y70" i="6" s="1"/>
  <c r="U70" i="6"/>
  <c r="X70" i="6" s="1"/>
  <c r="T70" i="6"/>
  <c r="W70" i="6" s="1"/>
  <c r="AA108" i="6"/>
  <c r="Z108" i="6"/>
  <c r="AC108" i="6"/>
  <c r="AB108" i="6"/>
  <c r="AE108" i="6"/>
  <c r="AD108" i="6"/>
  <c r="S110" i="6"/>
  <c r="V109" i="6"/>
  <c r="Y109" i="6" s="1"/>
  <c r="U109" i="6"/>
  <c r="X109" i="6" s="1"/>
  <c r="T109" i="6"/>
  <c r="W109" i="6" s="1"/>
  <c r="AA147" i="6"/>
  <c r="Z147" i="6"/>
  <c r="AC147" i="6"/>
  <c r="AB147" i="6"/>
  <c r="AE147" i="6"/>
  <c r="AD147" i="6"/>
  <c r="S149" i="6"/>
  <c r="V148" i="6"/>
  <c r="Y148" i="6" s="1"/>
  <c r="U148" i="6"/>
  <c r="X148" i="6" s="1"/>
  <c r="T148" i="6"/>
  <c r="W148" i="6" s="1"/>
  <c r="AA187" i="6"/>
  <c r="Z187" i="6"/>
  <c r="AC187" i="6"/>
  <c r="AB187" i="6"/>
  <c r="AE187" i="6"/>
  <c r="AD187" i="6"/>
  <c r="S189" i="6"/>
  <c r="V188" i="6"/>
  <c r="Y188" i="6" s="1"/>
  <c r="U188" i="6"/>
  <c r="X188" i="6" s="1"/>
  <c r="T188" i="6"/>
  <c r="W188" i="6" s="1"/>
  <c r="AA227" i="6"/>
  <c r="Z227" i="6"/>
  <c r="AC227" i="6"/>
  <c r="AB227" i="6"/>
  <c r="AE227" i="6"/>
  <c r="AD227" i="6"/>
  <c r="S229" i="6"/>
  <c r="V228" i="6"/>
  <c r="Y228" i="6" s="1"/>
  <c r="U228" i="6"/>
  <c r="X228" i="6" s="1"/>
  <c r="T228" i="6"/>
  <c r="W228" i="6" s="1"/>
  <c r="AA268" i="6"/>
  <c r="Z268" i="6"/>
  <c r="AC268" i="6"/>
  <c r="AB268" i="6"/>
  <c r="AE268" i="6"/>
  <c r="AD268" i="6"/>
  <c r="S270" i="6"/>
  <c r="V269" i="6"/>
  <c r="Y269" i="6" s="1"/>
  <c r="U269" i="6"/>
  <c r="X269" i="6" s="1"/>
  <c r="T269" i="6"/>
  <c r="W269" i="6" s="1"/>
  <c r="AA309" i="6"/>
  <c r="Z309" i="6"/>
  <c r="AC309" i="6"/>
  <c r="AB309" i="6"/>
  <c r="AE309" i="6"/>
  <c r="AD309" i="6"/>
  <c r="S311" i="6"/>
  <c r="V310" i="6"/>
  <c r="Y310" i="6" s="1"/>
  <c r="U310" i="6"/>
  <c r="X310" i="6" s="1"/>
  <c r="T310" i="6"/>
  <c r="W310" i="6" s="1"/>
  <c r="AA349" i="6"/>
  <c r="Z349" i="6"/>
  <c r="AC349" i="6"/>
  <c r="AB349" i="6"/>
  <c r="AE349" i="6"/>
  <c r="AD349" i="6"/>
  <c r="S351" i="6"/>
  <c r="V350" i="6"/>
  <c r="Y350" i="6" s="1"/>
  <c r="U350" i="6"/>
  <c r="X350" i="6" s="1"/>
  <c r="T350" i="6"/>
  <c r="W350" i="6" s="1"/>
  <c r="U38" i="5" l="1"/>
  <c r="B43" i="4"/>
  <c r="C15" i="4"/>
  <c r="D15" i="4"/>
  <c r="D16" i="4"/>
  <c r="C16" i="4"/>
  <c r="H39" i="5"/>
  <c r="I39" i="5" s="1"/>
  <c r="L39" i="5" s="1"/>
  <c r="H89" i="5"/>
  <c r="I89" i="5" s="1"/>
  <c r="L89" i="5" s="1"/>
  <c r="H63" i="5"/>
  <c r="I63" i="5" s="1"/>
  <c r="L62" i="5"/>
  <c r="U62" i="5"/>
  <c r="U13" i="5"/>
  <c r="AG89" i="5"/>
  <c r="AG64" i="5"/>
  <c r="U39" i="5"/>
  <c r="AG39" i="5"/>
  <c r="AG14" i="5"/>
  <c r="AS213" i="5"/>
  <c r="AS188" i="5"/>
  <c r="AS163" i="5"/>
  <c r="AS138" i="5"/>
  <c r="AS113" i="5"/>
  <c r="AY88" i="5"/>
  <c r="AX88" i="5"/>
  <c r="AS88" i="5"/>
  <c r="AY63" i="5"/>
  <c r="AX63" i="5"/>
  <c r="AS63" i="5"/>
  <c r="AY38" i="5"/>
  <c r="AX38" i="5"/>
  <c r="AS38" i="5"/>
  <c r="AY13" i="5"/>
  <c r="AX13" i="5"/>
  <c r="AS13" i="5"/>
  <c r="AU413" i="2"/>
  <c r="AT413" i="2"/>
  <c r="S413" i="2"/>
  <c r="G414" i="2"/>
  <c r="H414" i="2" s="1"/>
  <c r="K414" i="2" s="1"/>
  <c r="AU288" i="2"/>
  <c r="AT288" i="2"/>
  <c r="S288" i="2"/>
  <c r="G289" i="2"/>
  <c r="H289" i="2" s="1"/>
  <c r="K289" i="2" s="1"/>
  <c r="AU263" i="2"/>
  <c r="AT263" i="2"/>
  <c r="S263" i="2"/>
  <c r="G264" i="2"/>
  <c r="H264" i="2" s="1"/>
  <c r="K264" i="2" s="1"/>
  <c r="AU238" i="2"/>
  <c r="AT238" i="2"/>
  <c r="S238" i="2"/>
  <c r="G239" i="2"/>
  <c r="H239" i="2" s="1"/>
  <c r="K239" i="2" s="1"/>
  <c r="AU213" i="2"/>
  <c r="AT213" i="2"/>
  <c r="S213" i="2"/>
  <c r="G214" i="2"/>
  <c r="H214" i="2" s="1"/>
  <c r="K214" i="2" s="1"/>
  <c r="AU88" i="2"/>
  <c r="AT88" i="2"/>
  <c r="S88" i="2"/>
  <c r="G89" i="2"/>
  <c r="H89" i="2" s="1"/>
  <c r="K89" i="2" s="1"/>
  <c r="AU63" i="2"/>
  <c r="AT63" i="2"/>
  <c r="S63" i="2"/>
  <c r="G64" i="2"/>
  <c r="H64" i="2" s="1"/>
  <c r="K64" i="2" s="1"/>
  <c r="AU38" i="2"/>
  <c r="AT38" i="2"/>
  <c r="S38" i="2"/>
  <c r="G39" i="2"/>
  <c r="H39" i="2" s="1"/>
  <c r="K39" i="2" s="1"/>
  <c r="AU13" i="2"/>
  <c r="AT13" i="2"/>
  <c r="S13" i="2"/>
  <c r="G14" i="2"/>
  <c r="H14" i="2" s="1"/>
  <c r="K14" i="2" s="1"/>
  <c r="AQ214" i="5"/>
  <c r="AR214" i="5" s="1"/>
  <c r="AV214" i="5" s="1"/>
  <c r="AQ189" i="5"/>
  <c r="AR189" i="5" s="1"/>
  <c r="AV189" i="5" s="1"/>
  <c r="AQ164" i="5"/>
  <c r="AR164" i="5" s="1"/>
  <c r="AV164" i="5" s="1"/>
  <c r="AQ139" i="5"/>
  <c r="AR139" i="5" s="1"/>
  <c r="AV139" i="5" s="1"/>
  <c r="AQ114" i="5"/>
  <c r="AR114" i="5" s="1"/>
  <c r="AV114" i="5" s="1"/>
  <c r="AQ89" i="5"/>
  <c r="AR89" i="5" s="1"/>
  <c r="AV89" i="5" s="1"/>
  <c r="AQ64" i="5"/>
  <c r="AR64" i="5" s="1"/>
  <c r="AV64" i="5" s="1"/>
  <c r="AQ39" i="5"/>
  <c r="AR39" i="5" s="1"/>
  <c r="AV39" i="5" s="1"/>
  <c r="AQ14" i="5"/>
  <c r="AR14" i="5" s="1"/>
  <c r="AV14" i="5" s="1"/>
  <c r="S90" i="5"/>
  <c r="T90" i="5" s="1"/>
  <c r="X90" i="5" s="1"/>
  <c r="S65" i="5"/>
  <c r="T65" i="5" s="1"/>
  <c r="X65" i="5" s="1"/>
  <c r="S40" i="5"/>
  <c r="T40" i="5" s="1"/>
  <c r="X40" i="5" s="1"/>
  <c r="S15" i="5"/>
  <c r="T15" i="5" s="1"/>
  <c r="X15" i="5" s="1"/>
  <c r="H14" i="5"/>
  <c r="I14" i="5" s="1"/>
  <c r="L14" i="5" s="1"/>
  <c r="AA350" i="6"/>
  <c r="Z350" i="6"/>
  <c r="AC350" i="6"/>
  <c r="AB350" i="6"/>
  <c r="AE350" i="6"/>
  <c r="AD350" i="6"/>
  <c r="S352" i="6"/>
  <c r="V351" i="6"/>
  <c r="Y351" i="6" s="1"/>
  <c r="U351" i="6"/>
  <c r="X351" i="6" s="1"/>
  <c r="T351" i="6"/>
  <c r="W351" i="6" s="1"/>
  <c r="AA310" i="6"/>
  <c r="Z310" i="6"/>
  <c r="AC310" i="6"/>
  <c r="AB310" i="6"/>
  <c r="AE310" i="6"/>
  <c r="AD310" i="6"/>
  <c r="V311" i="6"/>
  <c r="Y311" i="6" s="1"/>
  <c r="U311" i="6"/>
  <c r="X311" i="6" s="1"/>
  <c r="T311" i="6"/>
  <c r="W311" i="6" s="1"/>
  <c r="AA269" i="6"/>
  <c r="Z269" i="6"/>
  <c r="AC269" i="6"/>
  <c r="AB269" i="6"/>
  <c r="AE269" i="6"/>
  <c r="AD269" i="6"/>
  <c r="V270" i="6"/>
  <c r="Y270" i="6" s="1"/>
  <c r="U270" i="6"/>
  <c r="X270" i="6" s="1"/>
  <c r="T270" i="6"/>
  <c r="W270" i="6" s="1"/>
  <c r="AA228" i="6"/>
  <c r="Z228" i="6"/>
  <c r="AC228" i="6"/>
  <c r="AB228" i="6"/>
  <c r="AE228" i="6"/>
  <c r="AD228" i="6"/>
  <c r="V229" i="6"/>
  <c r="Y229" i="6" s="1"/>
  <c r="U229" i="6"/>
  <c r="X229" i="6" s="1"/>
  <c r="T229" i="6"/>
  <c r="W229" i="6" s="1"/>
  <c r="AA188" i="6"/>
  <c r="Z188" i="6"/>
  <c r="AC188" i="6"/>
  <c r="AB188" i="6"/>
  <c r="AE188" i="6"/>
  <c r="AD188" i="6"/>
  <c r="V189" i="6"/>
  <c r="Y189" i="6" s="1"/>
  <c r="U189" i="6"/>
  <c r="X189" i="6" s="1"/>
  <c r="T189" i="6"/>
  <c r="W189" i="6" s="1"/>
  <c r="AA148" i="6"/>
  <c r="Z148" i="6"/>
  <c r="AC148" i="6"/>
  <c r="AB148" i="6"/>
  <c r="AE148" i="6"/>
  <c r="AD148" i="6"/>
  <c r="V149" i="6"/>
  <c r="Y149" i="6" s="1"/>
  <c r="U149" i="6"/>
  <c r="X149" i="6" s="1"/>
  <c r="T149" i="6"/>
  <c r="W149" i="6" s="1"/>
  <c r="AA109" i="6"/>
  <c r="Z109" i="6"/>
  <c r="AC109" i="6"/>
  <c r="AB109" i="6"/>
  <c r="AE109" i="6"/>
  <c r="AD109" i="6"/>
  <c r="V110" i="6"/>
  <c r="Y110" i="6" s="1"/>
  <c r="U110" i="6"/>
  <c r="X110" i="6" s="1"/>
  <c r="T110" i="6"/>
  <c r="W110" i="6" s="1"/>
  <c r="AA70" i="6"/>
  <c r="Z70" i="6"/>
  <c r="AC70" i="6"/>
  <c r="AB70" i="6"/>
  <c r="AE70" i="6"/>
  <c r="AD70" i="6"/>
  <c r="V71" i="6"/>
  <c r="Y71" i="6" s="1"/>
  <c r="U71" i="6"/>
  <c r="X71" i="6" s="1"/>
  <c r="T71" i="6"/>
  <c r="W71" i="6" s="1"/>
  <c r="AA29" i="6"/>
  <c r="Z29" i="6"/>
  <c r="AC29" i="6"/>
  <c r="AB29" i="6"/>
  <c r="AE29" i="6"/>
  <c r="AD29" i="6"/>
  <c r="V30" i="6"/>
  <c r="Y30" i="6" s="1"/>
  <c r="U30" i="6"/>
  <c r="X30" i="6" s="1"/>
  <c r="T30" i="6"/>
  <c r="W30" i="6" s="1"/>
  <c r="H16" i="4" l="1"/>
  <c r="G16" i="4"/>
  <c r="H15" i="4"/>
  <c r="G15" i="4"/>
  <c r="F15" i="4"/>
  <c r="L63" i="5"/>
  <c r="U63" i="5"/>
  <c r="U89" i="5"/>
  <c r="H64" i="5"/>
  <c r="I64" i="5" s="1"/>
  <c r="H90" i="5"/>
  <c r="I90" i="5" s="1"/>
  <c r="L90" i="5" s="1"/>
  <c r="H40" i="5"/>
  <c r="I40" i="5" s="1"/>
  <c r="L40" i="5" s="1"/>
  <c r="U14" i="5"/>
  <c r="AG15" i="5"/>
  <c r="U40" i="5"/>
  <c r="AG40" i="5"/>
  <c r="AG65" i="5"/>
  <c r="AG90" i="5"/>
  <c r="AY14" i="5"/>
  <c r="AX14" i="5"/>
  <c r="AS14" i="5"/>
  <c r="AY39" i="5"/>
  <c r="AX39" i="5"/>
  <c r="AS39" i="5"/>
  <c r="AY64" i="5"/>
  <c r="AX64" i="5"/>
  <c r="AS64" i="5"/>
  <c r="AY89" i="5"/>
  <c r="AX89" i="5"/>
  <c r="AS89" i="5"/>
  <c r="AS114" i="5"/>
  <c r="AS139" i="5"/>
  <c r="AS164" i="5"/>
  <c r="AS189" i="5"/>
  <c r="AS214" i="5"/>
  <c r="AU14" i="2"/>
  <c r="AT14" i="2"/>
  <c r="S14" i="2"/>
  <c r="G15" i="2"/>
  <c r="H15" i="2" s="1"/>
  <c r="K15" i="2" s="1"/>
  <c r="AU39" i="2"/>
  <c r="AT39" i="2"/>
  <c r="S39" i="2"/>
  <c r="G40" i="2"/>
  <c r="H40" i="2" s="1"/>
  <c r="K40" i="2" s="1"/>
  <c r="AU64" i="2"/>
  <c r="AT64" i="2"/>
  <c r="S64" i="2"/>
  <c r="G65" i="2"/>
  <c r="H65" i="2" s="1"/>
  <c r="K65" i="2" s="1"/>
  <c r="AU89" i="2"/>
  <c r="AT89" i="2"/>
  <c r="S89" i="2"/>
  <c r="G90" i="2"/>
  <c r="H90" i="2" s="1"/>
  <c r="K90" i="2" s="1"/>
  <c r="AU214" i="2"/>
  <c r="AT214" i="2"/>
  <c r="S214" i="2"/>
  <c r="G215" i="2"/>
  <c r="H215" i="2" s="1"/>
  <c r="K215" i="2" s="1"/>
  <c r="AU239" i="2"/>
  <c r="AT239" i="2"/>
  <c r="S239" i="2"/>
  <c r="G240" i="2"/>
  <c r="H240" i="2" s="1"/>
  <c r="K240" i="2" s="1"/>
  <c r="AU264" i="2"/>
  <c r="AT264" i="2"/>
  <c r="S264" i="2"/>
  <c r="G265" i="2"/>
  <c r="H265" i="2" s="1"/>
  <c r="K265" i="2" s="1"/>
  <c r="AU289" i="2"/>
  <c r="AT289" i="2"/>
  <c r="S289" i="2"/>
  <c r="G290" i="2"/>
  <c r="H290" i="2" s="1"/>
  <c r="K290" i="2" s="1"/>
  <c r="AU414" i="2"/>
  <c r="AT414" i="2"/>
  <c r="S414" i="2"/>
  <c r="G415" i="2"/>
  <c r="H415" i="2" s="1"/>
  <c r="K415" i="2" s="1"/>
  <c r="AQ15" i="5"/>
  <c r="AR15" i="5" s="1"/>
  <c r="AV15" i="5" s="1"/>
  <c r="AQ40" i="5"/>
  <c r="AR40" i="5" s="1"/>
  <c r="AV40" i="5" s="1"/>
  <c r="AQ65" i="5"/>
  <c r="AR65" i="5" s="1"/>
  <c r="AV65" i="5" s="1"/>
  <c r="AQ90" i="5"/>
  <c r="AR90" i="5" s="1"/>
  <c r="AV90" i="5" s="1"/>
  <c r="AQ115" i="5"/>
  <c r="AR115" i="5" s="1"/>
  <c r="AV115" i="5" s="1"/>
  <c r="AQ140" i="5"/>
  <c r="AR140" i="5" s="1"/>
  <c r="AV140" i="5" s="1"/>
  <c r="AQ165" i="5"/>
  <c r="AR165" i="5" s="1"/>
  <c r="AV165" i="5" s="1"/>
  <c r="AQ190" i="5"/>
  <c r="AR190" i="5" s="1"/>
  <c r="AV190" i="5" s="1"/>
  <c r="AQ215" i="5"/>
  <c r="AR215" i="5" s="1"/>
  <c r="AV215" i="5" s="1"/>
  <c r="S16" i="5"/>
  <c r="T16" i="5" s="1"/>
  <c r="X16" i="5" s="1"/>
  <c r="S41" i="5"/>
  <c r="T41" i="5" s="1"/>
  <c r="X41" i="5" s="1"/>
  <c r="S66" i="5"/>
  <c r="T66" i="5" s="1"/>
  <c r="X66" i="5" s="1"/>
  <c r="S91" i="5"/>
  <c r="T91" i="5" s="1"/>
  <c r="X91" i="5" s="1"/>
  <c r="H15" i="5"/>
  <c r="I15" i="5" s="1"/>
  <c r="L15" i="5" s="1"/>
  <c r="AA30" i="6"/>
  <c r="AA40" i="6" s="1"/>
  <c r="Z30" i="6"/>
  <c r="Z40" i="6" s="1"/>
  <c r="AC30" i="6"/>
  <c r="AC40" i="6" s="1"/>
  <c r="AB30" i="6"/>
  <c r="AB40" i="6" s="1"/>
  <c r="AE30" i="6"/>
  <c r="AE40" i="6" s="1"/>
  <c r="AD30" i="6"/>
  <c r="AD40" i="6" s="1"/>
  <c r="AA71" i="6"/>
  <c r="AA81" i="6" s="1"/>
  <c r="Z71" i="6"/>
  <c r="Z81" i="6" s="1"/>
  <c r="AC71" i="6"/>
  <c r="AC81" i="6" s="1"/>
  <c r="AB71" i="6"/>
  <c r="AB81" i="6" s="1"/>
  <c r="AE71" i="6"/>
  <c r="AD71" i="6"/>
  <c r="AD81" i="6" s="1"/>
  <c r="AA110" i="6"/>
  <c r="AA120" i="6" s="1"/>
  <c r="Z110" i="6"/>
  <c r="Z120" i="6" s="1"/>
  <c r="AC110" i="6"/>
  <c r="AC120" i="6" s="1"/>
  <c r="AB110" i="6"/>
  <c r="AB120" i="6" s="1"/>
  <c r="AE110" i="6"/>
  <c r="AE120" i="6" s="1"/>
  <c r="AD110" i="6"/>
  <c r="AD120" i="6" s="1"/>
  <c r="AA149" i="6"/>
  <c r="AA159" i="6" s="1"/>
  <c r="Z149" i="6"/>
  <c r="Z159" i="6" s="1"/>
  <c r="AC149" i="6"/>
  <c r="AC159" i="6" s="1"/>
  <c r="AB149" i="6"/>
  <c r="AB159" i="6" s="1"/>
  <c r="AE149" i="6"/>
  <c r="AE159" i="6" s="1"/>
  <c r="AD149" i="6"/>
  <c r="AD159" i="6" s="1"/>
  <c r="AA189" i="6"/>
  <c r="AA199" i="6" s="1"/>
  <c r="Z189" i="6"/>
  <c r="Z199" i="6" s="1"/>
  <c r="AC189" i="6"/>
  <c r="AC199" i="6" s="1"/>
  <c r="AB189" i="6"/>
  <c r="AB199" i="6" s="1"/>
  <c r="AE189" i="6"/>
  <c r="AE199" i="6" s="1"/>
  <c r="AD189" i="6"/>
  <c r="AD199" i="6" s="1"/>
  <c r="AA229" i="6"/>
  <c r="AA239" i="6" s="1"/>
  <c r="Z229" i="6"/>
  <c r="Z239" i="6" s="1"/>
  <c r="AC229" i="6"/>
  <c r="AC239" i="6" s="1"/>
  <c r="AB229" i="6"/>
  <c r="AB239" i="6" s="1"/>
  <c r="AE229" i="6"/>
  <c r="AE239" i="6" s="1"/>
  <c r="AD229" i="6"/>
  <c r="AD239" i="6" s="1"/>
  <c r="AA270" i="6"/>
  <c r="AA280" i="6" s="1"/>
  <c r="Z270" i="6"/>
  <c r="Z280" i="6" s="1"/>
  <c r="AC270" i="6"/>
  <c r="AC280" i="6" s="1"/>
  <c r="AB270" i="6"/>
  <c r="AB280" i="6" s="1"/>
  <c r="AE270" i="6"/>
  <c r="AE280" i="6" s="1"/>
  <c r="AD270" i="6"/>
  <c r="AD280" i="6" s="1"/>
  <c r="AA311" i="6"/>
  <c r="AA321" i="6" s="1"/>
  <c r="Z311" i="6"/>
  <c r="Z321" i="6" s="1"/>
  <c r="AC311" i="6"/>
  <c r="AC321" i="6" s="1"/>
  <c r="AB311" i="6"/>
  <c r="AB321" i="6" s="1"/>
  <c r="AE311" i="6"/>
  <c r="AE321" i="6" s="1"/>
  <c r="AD311" i="6"/>
  <c r="AD321" i="6" s="1"/>
  <c r="AA351" i="6"/>
  <c r="Z351" i="6"/>
  <c r="AC351" i="6"/>
  <c r="AB351" i="6"/>
  <c r="AE351" i="6"/>
  <c r="AD351" i="6"/>
  <c r="V352" i="6"/>
  <c r="Y352" i="6" s="1"/>
  <c r="U352" i="6"/>
  <c r="X352" i="6" s="1"/>
  <c r="T352" i="6"/>
  <c r="W352" i="6" s="1"/>
  <c r="U90" i="5" l="1"/>
  <c r="L64" i="5"/>
  <c r="U64" i="5"/>
  <c r="H41" i="5"/>
  <c r="I41" i="5" s="1"/>
  <c r="L41" i="5" s="1"/>
  <c r="H91" i="5"/>
  <c r="I91" i="5" s="1"/>
  <c r="L91" i="5" s="1"/>
  <c r="H65" i="5"/>
  <c r="I65" i="5" s="1"/>
  <c r="AY65" i="5" s="1"/>
  <c r="U15" i="5"/>
  <c r="AG91" i="5"/>
  <c r="AG66" i="5"/>
  <c r="U41" i="5"/>
  <c r="AG41" i="5"/>
  <c r="AG16" i="5"/>
  <c r="AS215" i="5"/>
  <c r="AS190" i="5"/>
  <c r="AS165" i="5"/>
  <c r="AS140" i="5"/>
  <c r="AS115" i="5"/>
  <c r="AY90" i="5"/>
  <c r="AX90" i="5"/>
  <c r="AS90" i="5"/>
  <c r="AX65" i="5"/>
  <c r="AS65" i="5"/>
  <c r="AY40" i="5"/>
  <c r="AX40" i="5"/>
  <c r="AS40" i="5"/>
  <c r="AY15" i="5"/>
  <c r="AX15" i="5"/>
  <c r="AS15" i="5"/>
  <c r="AU415" i="2"/>
  <c r="AT415" i="2"/>
  <c r="S415" i="2"/>
  <c r="G416" i="2"/>
  <c r="H416" i="2" s="1"/>
  <c r="K416" i="2" s="1"/>
  <c r="AU290" i="2"/>
  <c r="AT290" i="2"/>
  <c r="S290" i="2"/>
  <c r="G291" i="2"/>
  <c r="H291" i="2" s="1"/>
  <c r="K291" i="2" s="1"/>
  <c r="AU265" i="2"/>
  <c r="AT265" i="2"/>
  <c r="S265" i="2"/>
  <c r="G266" i="2"/>
  <c r="H266" i="2" s="1"/>
  <c r="K266" i="2" s="1"/>
  <c r="AU240" i="2"/>
  <c r="AT240" i="2"/>
  <c r="S240" i="2"/>
  <c r="G241" i="2"/>
  <c r="H241" i="2" s="1"/>
  <c r="K241" i="2" s="1"/>
  <c r="AU215" i="2"/>
  <c r="AT215" i="2"/>
  <c r="S215" i="2"/>
  <c r="G216" i="2"/>
  <c r="H216" i="2" s="1"/>
  <c r="K216" i="2" s="1"/>
  <c r="AU90" i="2"/>
  <c r="AT90" i="2"/>
  <c r="S90" i="2"/>
  <c r="G91" i="2"/>
  <c r="H91" i="2" s="1"/>
  <c r="K91" i="2" s="1"/>
  <c r="AU65" i="2"/>
  <c r="AT65" i="2"/>
  <c r="S65" i="2"/>
  <c r="G66" i="2"/>
  <c r="H66" i="2" s="1"/>
  <c r="K66" i="2" s="1"/>
  <c r="AU40" i="2"/>
  <c r="AT40" i="2"/>
  <c r="S40" i="2"/>
  <c r="G41" i="2"/>
  <c r="H41" i="2" s="1"/>
  <c r="K41" i="2" s="1"/>
  <c r="AU15" i="2"/>
  <c r="AT15" i="2"/>
  <c r="S15" i="2"/>
  <c r="G16" i="2"/>
  <c r="H16" i="2" s="1"/>
  <c r="K16" i="2" s="1"/>
  <c r="AQ216" i="5"/>
  <c r="AR216" i="5" s="1"/>
  <c r="AV216" i="5" s="1"/>
  <c r="AQ191" i="5"/>
  <c r="AR191" i="5" s="1"/>
  <c r="AV191" i="5" s="1"/>
  <c r="AQ166" i="5"/>
  <c r="AR166" i="5" s="1"/>
  <c r="AV166" i="5" s="1"/>
  <c r="AQ141" i="5"/>
  <c r="AR141" i="5" s="1"/>
  <c r="AV141" i="5" s="1"/>
  <c r="AQ116" i="5"/>
  <c r="AR116" i="5" s="1"/>
  <c r="AV116" i="5" s="1"/>
  <c r="AQ91" i="5"/>
  <c r="AR91" i="5" s="1"/>
  <c r="AV91" i="5" s="1"/>
  <c r="AQ66" i="5"/>
  <c r="AR66" i="5" s="1"/>
  <c r="AV66" i="5" s="1"/>
  <c r="AQ41" i="5"/>
  <c r="AR41" i="5" s="1"/>
  <c r="AV41" i="5" s="1"/>
  <c r="AQ16" i="5"/>
  <c r="AR16" i="5" s="1"/>
  <c r="AV16" i="5" s="1"/>
  <c r="S92" i="5"/>
  <c r="T92" i="5" s="1"/>
  <c r="X92" i="5" s="1"/>
  <c r="S67" i="5"/>
  <c r="T67" i="5" s="1"/>
  <c r="X67" i="5" s="1"/>
  <c r="S42" i="5"/>
  <c r="T42" i="5" s="1"/>
  <c r="X42" i="5" s="1"/>
  <c r="S17" i="5"/>
  <c r="T17" i="5" s="1"/>
  <c r="X17" i="5" s="1"/>
  <c r="H16" i="5"/>
  <c r="I16" i="5" s="1"/>
  <c r="L16" i="5" s="1"/>
  <c r="AA352" i="6"/>
  <c r="AA362" i="6" s="1"/>
  <c r="Z352" i="6"/>
  <c r="Z362" i="6" s="1"/>
  <c r="AC352" i="6"/>
  <c r="AC362" i="6" s="1"/>
  <c r="AB352" i="6"/>
  <c r="AB362" i="6" s="1"/>
  <c r="AE352" i="6"/>
  <c r="AE362" i="6" s="1"/>
  <c r="AD352" i="6"/>
  <c r="AD362" i="6" s="1"/>
  <c r="U91" i="5" l="1"/>
  <c r="H66" i="5"/>
  <c r="I66" i="5" s="1"/>
  <c r="AX66" i="5" s="1"/>
  <c r="H92" i="5"/>
  <c r="I92" i="5" s="1"/>
  <c r="L92" i="5" s="1"/>
  <c r="H42" i="5"/>
  <c r="I42" i="5" s="1"/>
  <c r="L42" i="5" s="1"/>
  <c r="L65" i="5"/>
  <c r="U65" i="5"/>
  <c r="U16" i="5"/>
  <c r="AG17" i="5"/>
  <c r="AG42" i="5"/>
  <c r="AG67" i="5"/>
  <c r="U92" i="5"/>
  <c r="AG92" i="5"/>
  <c r="AY16" i="5"/>
  <c r="AX16" i="5"/>
  <c r="AS16" i="5"/>
  <c r="AY41" i="5"/>
  <c r="AX41" i="5"/>
  <c r="AS41" i="5"/>
  <c r="AY66" i="5"/>
  <c r="AS66" i="5"/>
  <c r="AY91" i="5"/>
  <c r="AX91" i="5"/>
  <c r="AS91" i="5"/>
  <c r="AS116" i="5"/>
  <c r="AS141" i="5"/>
  <c r="AS166" i="5"/>
  <c r="AS191" i="5"/>
  <c r="AS216" i="5"/>
  <c r="AU16" i="2"/>
  <c r="AT16" i="2"/>
  <c r="S16" i="2"/>
  <c r="G17" i="2"/>
  <c r="H17" i="2" s="1"/>
  <c r="K17" i="2" s="1"/>
  <c r="AU41" i="2"/>
  <c r="AT41" i="2"/>
  <c r="S41" i="2"/>
  <c r="G42" i="2"/>
  <c r="H42" i="2" s="1"/>
  <c r="K42" i="2" s="1"/>
  <c r="AU66" i="2"/>
  <c r="AT66" i="2"/>
  <c r="S66" i="2"/>
  <c r="G67" i="2"/>
  <c r="H67" i="2" s="1"/>
  <c r="K67" i="2" s="1"/>
  <c r="AU91" i="2"/>
  <c r="AT91" i="2"/>
  <c r="S91" i="2"/>
  <c r="G92" i="2"/>
  <c r="H92" i="2" s="1"/>
  <c r="K92" i="2" s="1"/>
  <c r="AU216" i="2"/>
  <c r="AT216" i="2"/>
  <c r="S216" i="2"/>
  <c r="G217" i="2"/>
  <c r="H217" i="2" s="1"/>
  <c r="K217" i="2" s="1"/>
  <c r="AU241" i="2"/>
  <c r="AT241" i="2"/>
  <c r="S241" i="2"/>
  <c r="G242" i="2"/>
  <c r="H242" i="2" s="1"/>
  <c r="K242" i="2" s="1"/>
  <c r="AU266" i="2"/>
  <c r="AT266" i="2"/>
  <c r="S266" i="2"/>
  <c r="G267" i="2"/>
  <c r="H267" i="2" s="1"/>
  <c r="K267" i="2" s="1"/>
  <c r="AU291" i="2"/>
  <c r="AT291" i="2"/>
  <c r="S291" i="2"/>
  <c r="G292" i="2"/>
  <c r="H292" i="2" s="1"/>
  <c r="K292" i="2" s="1"/>
  <c r="AU416" i="2"/>
  <c r="AT416" i="2"/>
  <c r="S416" i="2"/>
  <c r="G417" i="2"/>
  <c r="H417" i="2" s="1"/>
  <c r="K417" i="2" s="1"/>
  <c r="AQ17" i="5"/>
  <c r="AR17" i="5" s="1"/>
  <c r="AV17" i="5" s="1"/>
  <c r="AQ42" i="5"/>
  <c r="AR42" i="5" s="1"/>
  <c r="AV42" i="5" s="1"/>
  <c r="AQ67" i="5"/>
  <c r="AR67" i="5" s="1"/>
  <c r="AV67" i="5" s="1"/>
  <c r="AQ92" i="5"/>
  <c r="AR92" i="5" s="1"/>
  <c r="AV92" i="5" s="1"/>
  <c r="AQ117" i="5"/>
  <c r="AR117" i="5" s="1"/>
  <c r="AV117" i="5" s="1"/>
  <c r="AQ142" i="5"/>
  <c r="AR142" i="5" s="1"/>
  <c r="AV142" i="5" s="1"/>
  <c r="AQ167" i="5"/>
  <c r="AR167" i="5" s="1"/>
  <c r="AV167" i="5" s="1"/>
  <c r="AQ192" i="5"/>
  <c r="AR192" i="5" s="1"/>
  <c r="AV192" i="5" s="1"/>
  <c r="AQ217" i="5"/>
  <c r="AR217" i="5" s="1"/>
  <c r="AV217" i="5" s="1"/>
  <c r="S18" i="5"/>
  <c r="T18" i="5" s="1"/>
  <c r="X18" i="5" s="1"/>
  <c r="S43" i="5"/>
  <c r="T43" i="5" s="1"/>
  <c r="X43" i="5" s="1"/>
  <c r="S68" i="5"/>
  <c r="T68" i="5" s="1"/>
  <c r="X68" i="5" s="1"/>
  <c r="S93" i="5"/>
  <c r="T93" i="5" s="1"/>
  <c r="X93" i="5" s="1"/>
  <c r="H17" i="5"/>
  <c r="I17" i="5" s="1"/>
  <c r="L17" i="5" s="1"/>
  <c r="U42" i="5" l="1"/>
  <c r="L66" i="5"/>
  <c r="U66" i="5"/>
  <c r="H43" i="5"/>
  <c r="I43" i="5" s="1"/>
  <c r="L43" i="5" s="1"/>
  <c r="H93" i="5"/>
  <c r="I93" i="5" s="1"/>
  <c r="L93" i="5" s="1"/>
  <c r="H67" i="5"/>
  <c r="I67" i="5" s="1"/>
  <c r="AX67" i="5" s="1"/>
  <c r="U17" i="5"/>
  <c r="U93" i="5"/>
  <c r="AG93" i="5"/>
  <c r="AG68" i="5"/>
  <c r="AG43" i="5"/>
  <c r="AG18" i="5"/>
  <c r="AS217" i="5"/>
  <c r="AS192" i="5"/>
  <c r="AS167" i="5"/>
  <c r="AS142" i="5"/>
  <c r="AS117" i="5"/>
  <c r="AY92" i="5"/>
  <c r="AX92" i="5"/>
  <c r="AS92" i="5"/>
  <c r="AY67" i="5"/>
  <c r="AS67" i="5"/>
  <c r="AY42" i="5"/>
  <c r="AX42" i="5"/>
  <c r="AS42" i="5"/>
  <c r="AY17" i="5"/>
  <c r="AX17" i="5"/>
  <c r="AS17" i="5"/>
  <c r="AU417" i="2"/>
  <c r="AT417" i="2"/>
  <c r="S417" i="2"/>
  <c r="G418" i="2"/>
  <c r="H418" i="2" s="1"/>
  <c r="K418" i="2" s="1"/>
  <c r="AU292" i="2"/>
  <c r="AT292" i="2"/>
  <c r="S292" i="2"/>
  <c r="G293" i="2"/>
  <c r="H293" i="2" s="1"/>
  <c r="K293" i="2" s="1"/>
  <c r="AU267" i="2"/>
  <c r="AT267" i="2"/>
  <c r="S267" i="2"/>
  <c r="G268" i="2"/>
  <c r="H268" i="2" s="1"/>
  <c r="K268" i="2" s="1"/>
  <c r="AU242" i="2"/>
  <c r="AT242" i="2"/>
  <c r="S242" i="2"/>
  <c r="G243" i="2"/>
  <c r="H243" i="2" s="1"/>
  <c r="K243" i="2" s="1"/>
  <c r="AU217" i="2"/>
  <c r="AT217" i="2"/>
  <c r="S217" i="2"/>
  <c r="G218" i="2"/>
  <c r="H218" i="2" s="1"/>
  <c r="K218" i="2" s="1"/>
  <c r="AU92" i="2"/>
  <c r="AT92" i="2"/>
  <c r="S92" i="2"/>
  <c r="G93" i="2"/>
  <c r="H93" i="2" s="1"/>
  <c r="K93" i="2" s="1"/>
  <c r="AU67" i="2"/>
  <c r="AT67" i="2"/>
  <c r="S67" i="2"/>
  <c r="G68" i="2"/>
  <c r="H68" i="2" s="1"/>
  <c r="K68" i="2" s="1"/>
  <c r="AU42" i="2"/>
  <c r="AT42" i="2"/>
  <c r="S42" i="2"/>
  <c r="G43" i="2"/>
  <c r="H43" i="2" s="1"/>
  <c r="K43" i="2" s="1"/>
  <c r="AU17" i="2"/>
  <c r="AT17" i="2"/>
  <c r="S17" i="2"/>
  <c r="G18" i="2"/>
  <c r="H18" i="2" s="1"/>
  <c r="K18" i="2" s="1"/>
  <c r="AQ218" i="5"/>
  <c r="AR218" i="5" s="1"/>
  <c r="AV218" i="5" s="1"/>
  <c r="AQ193" i="5"/>
  <c r="AR193" i="5" s="1"/>
  <c r="AV193" i="5" s="1"/>
  <c r="AQ168" i="5"/>
  <c r="AR168" i="5" s="1"/>
  <c r="AV168" i="5" s="1"/>
  <c r="AQ143" i="5"/>
  <c r="AR143" i="5" s="1"/>
  <c r="AV143" i="5" s="1"/>
  <c r="AQ118" i="5"/>
  <c r="AR118" i="5" s="1"/>
  <c r="AV118" i="5" s="1"/>
  <c r="AQ93" i="5"/>
  <c r="AR93" i="5" s="1"/>
  <c r="AV93" i="5" s="1"/>
  <c r="AQ68" i="5"/>
  <c r="AR68" i="5" s="1"/>
  <c r="AV68" i="5" s="1"/>
  <c r="AQ43" i="5"/>
  <c r="AR43" i="5" s="1"/>
  <c r="AV43" i="5" s="1"/>
  <c r="AQ18" i="5"/>
  <c r="AR18" i="5" s="1"/>
  <c r="AV18" i="5" s="1"/>
  <c r="S94" i="5"/>
  <c r="T94" i="5" s="1"/>
  <c r="X94" i="5" s="1"/>
  <c r="S69" i="5"/>
  <c r="T69" i="5" s="1"/>
  <c r="X69" i="5" s="1"/>
  <c r="S44" i="5"/>
  <c r="T44" i="5" s="1"/>
  <c r="X44" i="5" s="1"/>
  <c r="S19" i="5"/>
  <c r="T19" i="5" s="1"/>
  <c r="X19" i="5" s="1"/>
  <c r="H18" i="5"/>
  <c r="I18" i="5" s="1"/>
  <c r="L18" i="5" s="1"/>
  <c r="U43" i="5" l="1"/>
  <c r="H68" i="5"/>
  <c r="I68" i="5" s="1"/>
  <c r="AX68" i="5" s="1"/>
  <c r="H94" i="5"/>
  <c r="I94" i="5" s="1"/>
  <c r="L94" i="5" s="1"/>
  <c r="H44" i="5"/>
  <c r="I44" i="5" s="1"/>
  <c r="L44" i="5" s="1"/>
  <c r="L67" i="5"/>
  <c r="U67" i="5"/>
  <c r="U18" i="5"/>
  <c r="AG19" i="5"/>
  <c r="AG44" i="5"/>
  <c r="AG69" i="5"/>
  <c r="U94" i="5"/>
  <c r="AG94" i="5"/>
  <c r="AY18" i="5"/>
  <c r="AX18" i="5"/>
  <c r="AS18" i="5"/>
  <c r="AY43" i="5"/>
  <c r="AX43" i="5"/>
  <c r="AS43" i="5"/>
  <c r="AY68" i="5"/>
  <c r="AS68" i="5"/>
  <c r="AY93" i="5"/>
  <c r="AX93" i="5"/>
  <c r="AS93" i="5"/>
  <c r="AS118" i="5"/>
  <c r="AS143" i="5"/>
  <c r="AS168" i="5"/>
  <c r="AS193" i="5"/>
  <c r="AS218" i="5"/>
  <c r="AU18" i="2"/>
  <c r="AT18" i="2"/>
  <c r="S18" i="2"/>
  <c r="G19" i="2"/>
  <c r="H19" i="2" s="1"/>
  <c r="K19" i="2" s="1"/>
  <c r="AU43" i="2"/>
  <c r="AT43" i="2"/>
  <c r="S43" i="2"/>
  <c r="G44" i="2"/>
  <c r="H44" i="2" s="1"/>
  <c r="K44" i="2" s="1"/>
  <c r="AU68" i="2"/>
  <c r="AT68" i="2"/>
  <c r="S68" i="2"/>
  <c r="G69" i="2"/>
  <c r="H69" i="2" s="1"/>
  <c r="K69" i="2" s="1"/>
  <c r="AU93" i="2"/>
  <c r="AT93" i="2"/>
  <c r="S93" i="2"/>
  <c r="G94" i="2"/>
  <c r="H94" i="2" s="1"/>
  <c r="K94" i="2" s="1"/>
  <c r="AU218" i="2"/>
  <c r="AT218" i="2"/>
  <c r="S218" i="2"/>
  <c r="G219" i="2"/>
  <c r="H219" i="2" s="1"/>
  <c r="K219" i="2" s="1"/>
  <c r="AU243" i="2"/>
  <c r="AT243" i="2"/>
  <c r="S243" i="2"/>
  <c r="G244" i="2"/>
  <c r="H244" i="2" s="1"/>
  <c r="K244" i="2" s="1"/>
  <c r="AU268" i="2"/>
  <c r="AT268" i="2"/>
  <c r="S268" i="2"/>
  <c r="G269" i="2"/>
  <c r="H269" i="2" s="1"/>
  <c r="K269" i="2" s="1"/>
  <c r="AU293" i="2"/>
  <c r="AT293" i="2"/>
  <c r="S293" i="2"/>
  <c r="G294" i="2"/>
  <c r="H294" i="2" s="1"/>
  <c r="K294" i="2" s="1"/>
  <c r="AU418" i="2"/>
  <c r="AT418" i="2"/>
  <c r="S418" i="2"/>
  <c r="G419" i="2"/>
  <c r="H419" i="2" s="1"/>
  <c r="K419" i="2" s="1"/>
  <c r="AQ19" i="5"/>
  <c r="AR19" i="5" s="1"/>
  <c r="AV19" i="5" s="1"/>
  <c r="AQ44" i="5"/>
  <c r="AR44" i="5" s="1"/>
  <c r="AV44" i="5" s="1"/>
  <c r="AQ69" i="5"/>
  <c r="AR69" i="5" s="1"/>
  <c r="AV69" i="5" s="1"/>
  <c r="AQ94" i="5"/>
  <c r="AR94" i="5" s="1"/>
  <c r="AV94" i="5" s="1"/>
  <c r="AQ119" i="5"/>
  <c r="AR119" i="5" s="1"/>
  <c r="AV119" i="5" s="1"/>
  <c r="AQ144" i="5"/>
  <c r="AR144" i="5" s="1"/>
  <c r="AV144" i="5" s="1"/>
  <c r="AQ169" i="5"/>
  <c r="AR169" i="5" s="1"/>
  <c r="AV169" i="5" s="1"/>
  <c r="AQ194" i="5"/>
  <c r="AR194" i="5" s="1"/>
  <c r="AV194" i="5" s="1"/>
  <c r="AQ219" i="5"/>
  <c r="AR219" i="5" s="1"/>
  <c r="AV219" i="5" s="1"/>
  <c r="S20" i="5"/>
  <c r="T20" i="5" s="1"/>
  <c r="X20" i="5" s="1"/>
  <c r="S45" i="5"/>
  <c r="T45" i="5" s="1"/>
  <c r="X45" i="5" s="1"/>
  <c r="S70" i="5"/>
  <c r="T70" i="5" s="1"/>
  <c r="X70" i="5" s="1"/>
  <c r="S95" i="5"/>
  <c r="T95" i="5" s="1"/>
  <c r="X95" i="5" s="1"/>
  <c r="H19" i="5"/>
  <c r="I19" i="5" s="1"/>
  <c r="L19" i="5" s="1"/>
  <c r="U44" i="5" l="1"/>
  <c r="H45" i="5"/>
  <c r="I45" i="5" s="1"/>
  <c r="L45" i="5" s="1"/>
  <c r="H95" i="5"/>
  <c r="I95" i="5" s="1"/>
  <c r="L95" i="5" s="1"/>
  <c r="H69" i="5"/>
  <c r="I69" i="5" s="1"/>
  <c r="AX69" i="5" s="1"/>
  <c r="L68" i="5"/>
  <c r="U68" i="5"/>
  <c r="U19" i="5"/>
  <c r="U95" i="5"/>
  <c r="AG95" i="5"/>
  <c r="AG70" i="5"/>
  <c r="AG45" i="5"/>
  <c r="AG20" i="5"/>
  <c r="AS219" i="5"/>
  <c r="AS194" i="5"/>
  <c r="AS169" i="5"/>
  <c r="AS144" i="5"/>
  <c r="AS119" i="5"/>
  <c r="AY94" i="5"/>
  <c r="AX94" i="5"/>
  <c r="AS94" i="5"/>
  <c r="AY69" i="5"/>
  <c r="AS69" i="5"/>
  <c r="AY44" i="5"/>
  <c r="AX44" i="5"/>
  <c r="AS44" i="5"/>
  <c r="AY19" i="5"/>
  <c r="AX19" i="5"/>
  <c r="AS19" i="5"/>
  <c r="AU419" i="2"/>
  <c r="AT419" i="2"/>
  <c r="S419" i="2"/>
  <c r="G420" i="2"/>
  <c r="H420" i="2" s="1"/>
  <c r="K420" i="2" s="1"/>
  <c r="AU294" i="2"/>
  <c r="AT294" i="2"/>
  <c r="S294" i="2"/>
  <c r="G295" i="2"/>
  <c r="H295" i="2" s="1"/>
  <c r="K295" i="2" s="1"/>
  <c r="AU269" i="2"/>
  <c r="AT269" i="2"/>
  <c r="S269" i="2"/>
  <c r="G270" i="2"/>
  <c r="H270" i="2" s="1"/>
  <c r="K270" i="2" s="1"/>
  <c r="AU244" i="2"/>
  <c r="AT244" i="2"/>
  <c r="S244" i="2"/>
  <c r="G245" i="2"/>
  <c r="H245" i="2" s="1"/>
  <c r="K245" i="2" s="1"/>
  <c r="AU219" i="2"/>
  <c r="AT219" i="2"/>
  <c r="S219" i="2"/>
  <c r="G220" i="2"/>
  <c r="H220" i="2" s="1"/>
  <c r="K220" i="2" s="1"/>
  <c r="AU94" i="2"/>
  <c r="AT94" i="2"/>
  <c r="S94" i="2"/>
  <c r="G95" i="2"/>
  <c r="H95" i="2" s="1"/>
  <c r="K95" i="2" s="1"/>
  <c r="AU69" i="2"/>
  <c r="AT69" i="2"/>
  <c r="S69" i="2"/>
  <c r="G70" i="2"/>
  <c r="H70" i="2" s="1"/>
  <c r="K70" i="2" s="1"/>
  <c r="AU44" i="2"/>
  <c r="AT44" i="2"/>
  <c r="S44" i="2"/>
  <c r="G45" i="2"/>
  <c r="H45" i="2" s="1"/>
  <c r="K45" i="2" s="1"/>
  <c r="AU19" i="2"/>
  <c r="AT19" i="2"/>
  <c r="S19" i="2"/>
  <c r="G20" i="2"/>
  <c r="H20" i="2" s="1"/>
  <c r="K20" i="2" s="1"/>
  <c r="AQ220" i="5"/>
  <c r="AR220" i="5" s="1"/>
  <c r="AV220" i="5" s="1"/>
  <c r="AQ195" i="5"/>
  <c r="AR195" i="5" s="1"/>
  <c r="AV195" i="5" s="1"/>
  <c r="AQ170" i="5"/>
  <c r="AR170" i="5" s="1"/>
  <c r="AV170" i="5" s="1"/>
  <c r="AQ145" i="5"/>
  <c r="AR145" i="5" s="1"/>
  <c r="AV145" i="5" s="1"/>
  <c r="AQ120" i="5"/>
  <c r="AR120" i="5" s="1"/>
  <c r="AV120" i="5" s="1"/>
  <c r="AQ95" i="5"/>
  <c r="AR95" i="5" s="1"/>
  <c r="AV95" i="5" s="1"/>
  <c r="AQ70" i="5"/>
  <c r="AR70" i="5" s="1"/>
  <c r="AV70" i="5" s="1"/>
  <c r="AQ45" i="5"/>
  <c r="AR45" i="5" s="1"/>
  <c r="AV45" i="5" s="1"/>
  <c r="AQ20" i="5"/>
  <c r="AR20" i="5" s="1"/>
  <c r="AV20" i="5" s="1"/>
  <c r="S96" i="5"/>
  <c r="T96" i="5" s="1"/>
  <c r="X96" i="5" s="1"/>
  <c r="S71" i="5"/>
  <c r="T71" i="5" s="1"/>
  <c r="X71" i="5" s="1"/>
  <c r="S46" i="5"/>
  <c r="T46" i="5" s="1"/>
  <c r="X46" i="5" s="1"/>
  <c r="S21" i="5"/>
  <c r="T21" i="5" s="1"/>
  <c r="X21" i="5" s="1"/>
  <c r="H20" i="5"/>
  <c r="I20" i="5" s="1"/>
  <c r="L20" i="5" s="1"/>
  <c r="U45" i="5" l="1"/>
  <c r="H70" i="5"/>
  <c r="I70" i="5" s="1"/>
  <c r="AX70" i="5" s="1"/>
  <c r="H96" i="5"/>
  <c r="I96" i="5" s="1"/>
  <c r="L96" i="5" s="1"/>
  <c r="H46" i="5"/>
  <c r="I46" i="5" s="1"/>
  <c r="L46" i="5" s="1"/>
  <c r="L69" i="5"/>
  <c r="U69" i="5"/>
  <c r="U20" i="5"/>
  <c r="AG21" i="5"/>
  <c r="AG46" i="5"/>
  <c r="AG71" i="5"/>
  <c r="U96" i="5"/>
  <c r="AG96" i="5"/>
  <c r="AY20" i="5"/>
  <c r="AX20" i="5"/>
  <c r="AS20" i="5"/>
  <c r="AY45" i="5"/>
  <c r="AX45" i="5"/>
  <c r="AS45" i="5"/>
  <c r="AY70" i="5"/>
  <c r="AS70" i="5"/>
  <c r="AY95" i="5"/>
  <c r="AX95" i="5"/>
  <c r="AS95" i="5"/>
  <c r="AS120" i="5"/>
  <c r="AS145" i="5"/>
  <c r="AS170" i="5"/>
  <c r="AS195" i="5"/>
  <c r="AS220" i="5"/>
  <c r="AU20" i="2"/>
  <c r="AT20" i="2"/>
  <c r="S20" i="2"/>
  <c r="G21" i="2"/>
  <c r="H21" i="2" s="1"/>
  <c r="K21" i="2" s="1"/>
  <c r="AU45" i="2"/>
  <c r="AT45" i="2"/>
  <c r="S45" i="2"/>
  <c r="G46" i="2"/>
  <c r="H46" i="2" s="1"/>
  <c r="K46" i="2" s="1"/>
  <c r="AU70" i="2"/>
  <c r="AT70" i="2"/>
  <c r="S70" i="2"/>
  <c r="G71" i="2"/>
  <c r="H71" i="2" s="1"/>
  <c r="K71" i="2" s="1"/>
  <c r="AU95" i="2"/>
  <c r="AT95" i="2"/>
  <c r="S95" i="2"/>
  <c r="G96" i="2"/>
  <c r="H96" i="2" s="1"/>
  <c r="K96" i="2" s="1"/>
  <c r="AU220" i="2"/>
  <c r="AT220" i="2"/>
  <c r="S220" i="2"/>
  <c r="G221" i="2"/>
  <c r="H221" i="2" s="1"/>
  <c r="K221" i="2" s="1"/>
  <c r="AU245" i="2"/>
  <c r="AT245" i="2"/>
  <c r="S245" i="2"/>
  <c r="G246" i="2"/>
  <c r="H246" i="2" s="1"/>
  <c r="K246" i="2" s="1"/>
  <c r="AU270" i="2"/>
  <c r="AT270" i="2"/>
  <c r="S270" i="2"/>
  <c r="G271" i="2"/>
  <c r="H271" i="2" s="1"/>
  <c r="K271" i="2" s="1"/>
  <c r="AU295" i="2"/>
  <c r="AT295" i="2"/>
  <c r="S295" i="2"/>
  <c r="G296" i="2"/>
  <c r="H296" i="2" s="1"/>
  <c r="K296" i="2" s="1"/>
  <c r="AU420" i="2"/>
  <c r="AT420" i="2"/>
  <c r="S420" i="2"/>
  <c r="G421" i="2"/>
  <c r="H421" i="2" s="1"/>
  <c r="K421" i="2" s="1"/>
  <c r="AQ21" i="5"/>
  <c r="AR21" i="5" s="1"/>
  <c r="AV21" i="5" s="1"/>
  <c r="AQ46" i="5"/>
  <c r="AR46" i="5" s="1"/>
  <c r="AV46" i="5" s="1"/>
  <c r="AQ71" i="5"/>
  <c r="AR71" i="5" s="1"/>
  <c r="AV71" i="5" s="1"/>
  <c r="AQ96" i="5"/>
  <c r="AR96" i="5" s="1"/>
  <c r="AV96" i="5" s="1"/>
  <c r="AQ121" i="5"/>
  <c r="AR121" i="5" s="1"/>
  <c r="AV121" i="5" s="1"/>
  <c r="AQ146" i="5"/>
  <c r="AR146" i="5" s="1"/>
  <c r="AV146" i="5" s="1"/>
  <c r="AQ171" i="5"/>
  <c r="AR171" i="5" s="1"/>
  <c r="AV171" i="5" s="1"/>
  <c r="AQ196" i="5"/>
  <c r="AR196" i="5" s="1"/>
  <c r="AV196" i="5" s="1"/>
  <c r="AQ221" i="5"/>
  <c r="AR221" i="5" s="1"/>
  <c r="AV221" i="5" s="1"/>
  <c r="S22" i="5"/>
  <c r="T22" i="5" s="1"/>
  <c r="X22" i="5" s="1"/>
  <c r="S47" i="5"/>
  <c r="T47" i="5" s="1"/>
  <c r="X47" i="5" s="1"/>
  <c r="S72" i="5"/>
  <c r="T72" i="5" s="1"/>
  <c r="X72" i="5" s="1"/>
  <c r="S97" i="5"/>
  <c r="T97" i="5" s="1"/>
  <c r="X97" i="5" s="1"/>
  <c r="H21" i="5"/>
  <c r="I21" i="5" s="1"/>
  <c r="L21" i="5" s="1"/>
  <c r="U46" i="5" l="1"/>
  <c r="H47" i="5"/>
  <c r="I47" i="5" s="1"/>
  <c r="L47" i="5" s="1"/>
  <c r="H97" i="5"/>
  <c r="I97" i="5" s="1"/>
  <c r="L97" i="5" s="1"/>
  <c r="H71" i="5"/>
  <c r="I71" i="5" s="1"/>
  <c r="AX71" i="5" s="1"/>
  <c r="L70" i="5"/>
  <c r="U70" i="5"/>
  <c r="U21" i="5"/>
  <c r="U97" i="5"/>
  <c r="AG97" i="5"/>
  <c r="AG72" i="5"/>
  <c r="AG47" i="5"/>
  <c r="AG22" i="5"/>
  <c r="AS221" i="5"/>
  <c r="AS196" i="5"/>
  <c r="AS171" i="5"/>
  <c r="AS146" i="5"/>
  <c r="AS121" i="5"/>
  <c r="AY96" i="5"/>
  <c r="AX96" i="5"/>
  <c r="AS96" i="5"/>
  <c r="AY71" i="5"/>
  <c r="AS71" i="5"/>
  <c r="AY46" i="5"/>
  <c r="AX46" i="5"/>
  <c r="AS46" i="5"/>
  <c r="AY21" i="5"/>
  <c r="AX21" i="5"/>
  <c r="AS21" i="5"/>
  <c r="AU421" i="2"/>
  <c r="AT421" i="2"/>
  <c r="S421" i="2"/>
  <c r="G422" i="2"/>
  <c r="H422" i="2" s="1"/>
  <c r="K422" i="2" s="1"/>
  <c r="AU296" i="2"/>
  <c r="AT296" i="2"/>
  <c r="S296" i="2"/>
  <c r="G297" i="2"/>
  <c r="H297" i="2" s="1"/>
  <c r="K297" i="2" s="1"/>
  <c r="AU271" i="2"/>
  <c r="AT271" i="2"/>
  <c r="S271" i="2"/>
  <c r="G272" i="2"/>
  <c r="H272" i="2" s="1"/>
  <c r="K272" i="2" s="1"/>
  <c r="AU246" i="2"/>
  <c r="AT246" i="2"/>
  <c r="S246" i="2"/>
  <c r="G247" i="2"/>
  <c r="H247" i="2" s="1"/>
  <c r="K247" i="2" s="1"/>
  <c r="AU221" i="2"/>
  <c r="AT221" i="2"/>
  <c r="S221" i="2"/>
  <c r="G222" i="2"/>
  <c r="H222" i="2" s="1"/>
  <c r="K222" i="2" s="1"/>
  <c r="AU96" i="2"/>
  <c r="AT96" i="2"/>
  <c r="S96" i="2"/>
  <c r="G97" i="2"/>
  <c r="H97" i="2" s="1"/>
  <c r="K97" i="2" s="1"/>
  <c r="AU71" i="2"/>
  <c r="AT71" i="2"/>
  <c r="S71" i="2"/>
  <c r="G72" i="2"/>
  <c r="H72" i="2" s="1"/>
  <c r="K72" i="2" s="1"/>
  <c r="AU46" i="2"/>
  <c r="AT46" i="2"/>
  <c r="S46" i="2"/>
  <c r="G47" i="2"/>
  <c r="H47" i="2" s="1"/>
  <c r="K47" i="2" s="1"/>
  <c r="AU21" i="2"/>
  <c r="AT21" i="2"/>
  <c r="S21" i="2"/>
  <c r="G22" i="2"/>
  <c r="H22" i="2" s="1"/>
  <c r="K22" i="2" s="1"/>
  <c r="AQ222" i="5"/>
  <c r="AR222" i="5" s="1"/>
  <c r="AV222" i="5" s="1"/>
  <c r="AQ197" i="5"/>
  <c r="AR197" i="5" s="1"/>
  <c r="AV197" i="5" s="1"/>
  <c r="AQ172" i="5"/>
  <c r="AR172" i="5" s="1"/>
  <c r="AV172" i="5" s="1"/>
  <c r="AQ147" i="5"/>
  <c r="AR147" i="5" s="1"/>
  <c r="AV147" i="5" s="1"/>
  <c r="AQ122" i="5"/>
  <c r="AR122" i="5" s="1"/>
  <c r="AV122" i="5" s="1"/>
  <c r="AQ97" i="5"/>
  <c r="AR97" i="5" s="1"/>
  <c r="AV97" i="5" s="1"/>
  <c r="AQ72" i="5"/>
  <c r="AR72" i="5" s="1"/>
  <c r="AV72" i="5" s="1"/>
  <c r="AQ47" i="5"/>
  <c r="AR47" i="5" s="1"/>
  <c r="AV47" i="5" s="1"/>
  <c r="AQ22" i="5"/>
  <c r="AR22" i="5" s="1"/>
  <c r="AV22" i="5" s="1"/>
  <c r="S98" i="5"/>
  <c r="T98" i="5" s="1"/>
  <c r="X98" i="5" s="1"/>
  <c r="S73" i="5"/>
  <c r="T73" i="5" s="1"/>
  <c r="X73" i="5" s="1"/>
  <c r="S48" i="5"/>
  <c r="T48" i="5" s="1"/>
  <c r="X48" i="5" s="1"/>
  <c r="S23" i="5"/>
  <c r="T23" i="5" s="1"/>
  <c r="X23" i="5" s="1"/>
  <c r="H22" i="5"/>
  <c r="I22" i="5" s="1"/>
  <c r="L22" i="5" s="1"/>
  <c r="U47" i="5" l="1"/>
  <c r="H72" i="5"/>
  <c r="I72" i="5" s="1"/>
  <c r="AX72" i="5" s="1"/>
  <c r="H98" i="5"/>
  <c r="I98" i="5" s="1"/>
  <c r="L98" i="5" s="1"/>
  <c r="H48" i="5"/>
  <c r="I48" i="5" s="1"/>
  <c r="L48" i="5" s="1"/>
  <c r="L71" i="5"/>
  <c r="U71" i="5"/>
  <c r="U22" i="5"/>
  <c r="AG23" i="5"/>
  <c r="AG48" i="5"/>
  <c r="AG73" i="5"/>
  <c r="U98" i="5"/>
  <c r="AG98" i="5"/>
  <c r="AY22" i="5"/>
  <c r="AX22" i="5"/>
  <c r="AS22" i="5"/>
  <c r="AY47" i="5"/>
  <c r="AX47" i="5"/>
  <c r="AS47" i="5"/>
  <c r="AY72" i="5"/>
  <c r="AS72" i="5"/>
  <c r="AY97" i="5"/>
  <c r="AX97" i="5"/>
  <c r="AS97" i="5"/>
  <c r="AS122" i="5"/>
  <c r="AS147" i="5"/>
  <c r="AS172" i="5"/>
  <c r="AS197" i="5"/>
  <c r="AS222" i="5"/>
  <c r="AU22" i="2"/>
  <c r="AT22" i="2"/>
  <c r="S22" i="2"/>
  <c r="G23" i="2"/>
  <c r="H23" i="2" s="1"/>
  <c r="K23" i="2" s="1"/>
  <c r="AU47" i="2"/>
  <c r="AT47" i="2"/>
  <c r="S47" i="2"/>
  <c r="G48" i="2"/>
  <c r="H48" i="2" s="1"/>
  <c r="K48" i="2" s="1"/>
  <c r="AU72" i="2"/>
  <c r="AT72" i="2"/>
  <c r="S72" i="2"/>
  <c r="G73" i="2"/>
  <c r="H73" i="2" s="1"/>
  <c r="K73" i="2" s="1"/>
  <c r="AU97" i="2"/>
  <c r="AT97" i="2"/>
  <c r="S97" i="2"/>
  <c r="G98" i="2"/>
  <c r="H98" i="2" s="1"/>
  <c r="K98" i="2" s="1"/>
  <c r="AU222" i="2"/>
  <c r="AT222" i="2"/>
  <c r="S222" i="2"/>
  <c r="G223" i="2"/>
  <c r="H223" i="2" s="1"/>
  <c r="K223" i="2" s="1"/>
  <c r="AU247" i="2"/>
  <c r="AT247" i="2"/>
  <c r="S247" i="2"/>
  <c r="G248" i="2"/>
  <c r="H248" i="2" s="1"/>
  <c r="K248" i="2" s="1"/>
  <c r="AU272" i="2"/>
  <c r="AT272" i="2"/>
  <c r="S272" i="2"/>
  <c r="G273" i="2"/>
  <c r="H273" i="2" s="1"/>
  <c r="K273" i="2" s="1"/>
  <c r="AU297" i="2"/>
  <c r="AT297" i="2"/>
  <c r="S297" i="2"/>
  <c r="G298" i="2"/>
  <c r="H298" i="2" s="1"/>
  <c r="K298" i="2" s="1"/>
  <c r="AU422" i="2"/>
  <c r="AT422" i="2"/>
  <c r="S422" i="2"/>
  <c r="G423" i="2"/>
  <c r="H423" i="2" s="1"/>
  <c r="K423" i="2" s="1"/>
  <c r="AQ23" i="5"/>
  <c r="AR23" i="5" s="1"/>
  <c r="AV23" i="5" s="1"/>
  <c r="AQ48" i="5"/>
  <c r="AR48" i="5" s="1"/>
  <c r="AV48" i="5" s="1"/>
  <c r="AQ73" i="5"/>
  <c r="AR73" i="5" s="1"/>
  <c r="AV73" i="5" s="1"/>
  <c r="AQ98" i="5"/>
  <c r="AR98" i="5" s="1"/>
  <c r="AV98" i="5" s="1"/>
  <c r="AQ123" i="5"/>
  <c r="AR123" i="5" s="1"/>
  <c r="AV123" i="5" s="1"/>
  <c r="AQ148" i="5"/>
  <c r="AR148" i="5" s="1"/>
  <c r="AV148" i="5" s="1"/>
  <c r="AQ173" i="5"/>
  <c r="AR173" i="5" s="1"/>
  <c r="AV173" i="5" s="1"/>
  <c r="AQ198" i="5"/>
  <c r="AR198" i="5" s="1"/>
  <c r="AV198" i="5" s="1"/>
  <c r="AQ223" i="5"/>
  <c r="AR223" i="5" s="1"/>
  <c r="AV223" i="5" s="1"/>
  <c r="S24" i="5"/>
  <c r="T24" i="5" s="1"/>
  <c r="X24" i="5" s="1"/>
  <c r="S49" i="5"/>
  <c r="T49" i="5" s="1"/>
  <c r="X49" i="5" s="1"/>
  <c r="S74" i="5"/>
  <c r="T74" i="5" s="1"/>
  <c r="X74" i="5" s="1"/>
  <c r="S99" i="5"/>
  <c r="T99" i="5" s="1"/>
  <c r="X99" i="5" s="1"/>
  <c r="H23" i="5"/>
  <c r="I23" i="5" s="1"/>
  <c r="L23" i="5" s="1"/>
  <c r="U48" i="5" l="1"/>
  <c r="H49" i="5"/>
  <c r="I49" i="5" s="1"/>
  <c r="L49" i="5" s="1"/>
  <c r="H99" i="5"/>
  <c r="I99" i="5" s="1"/>
  <c r="L99" i="5" s="1"/>
  <c r="H73" i="5"/>
  <c r="I73" i="5" s="1"/>
  <c r="AX73" i="5" s="1"/>
  <c r="L72" i="5"/>
  <c r="U72" i="5"/>
  <c r="U23" i="5"/>
  <c r="U99" i="5"/>
  <c r="AG99" i="5"/>
  <c r="AG74" i="5"/>
  <c r="AG49" i="5"/>
  <c r="AG24" i="5"/>
  <c r="AS223" i="5"/>
  <c r="AS198" i="5"/>
  <c r="AS173" i="5"/>
  <c r="AS148" i="5"/>
  <c r="AS123" i="5"/>
  <c r="AY98" i="5"/>
  <c r="AX98" i="5"/>
  <c r="AS98" i="5"/>
  <c r="AY73" i="5"/>
  <c r="AS73" i="5"/>
  <c r="AY48" i="5"/>
  <c r="AX48" i="5"/>
  <c r="AS48" i="5"/>
  <c r="AY23" i="5"/>
  <c r="AX23" i="5"/>
  <c r="AS23" i="5"/>
  <c r="AU423" i="2"/>
  <c r="AT423" i="2"/>
  <c r="S423" i="2"/>
  <c r="G424" i="2"/>
  <c r="H424" i="2" s="1"/>
  <c r="K424" i="2" s="1"/>
  <c r="AU298" i="2"/>
  <c r="AT298" i="2"/>
  <c r="S298" i="2"/>
  <c r="G299" i="2"/>
  <c r="H299" i="2" s="1"/>
  <c r="K299" i="2" s="1"/>
  <c r="AU273" i="2"/>
  <c r="AT273" i="2"/>
  <c r="S273" i="2"/>
  <c r="G274" i="2"/>
  <c r="H274" i="2" s="1"/>
  <c r="K274" i="2" s="1"/>
  <c r="AU248" i="2"/>
  <c r="AT248" i="2"/>
  <c r="S248" i="2"/>
  <c r="G249" i="2"/>
  <c r="H249" i="2" s="1"/>
  <c r="K249" i="2" s="1"/>
  <c r="AU223" i="2"/>
  <c r="AT223" i="2"/>
  <c r="S223" i="2"/>
  <c r="G224" i="2"/>
  <c r="H224" i="2" s="1"/>
  <c r="K224" i="2" s="1"/>
  <c r="AU98" i="2"/>
  <c r="AT98" i="2"/>
  <c r="S98" i="2"/>
  <c r="G99" i="2"/>
  <c r="H99" i="2" s="1"/>
  <c r="K99" i="2" s="1"/>
  <c r="AU73" i="2"/>
  <c r="AT73" i="2"/>
  <c r="S73" i="2"/>
  <c r="G74" i="2"/>
  <c r="H74" i="2" s="1"/>
  <c r="K74" i="2" s="1"/>
  <c r="AU48" i="2"/>
  <c r="AT48" i="2"/>
  <c r="S48" i="2"/>
  <c r="G49" i="2"/>
  <c r="H49" i="2" s="1"/>
  <c r="K49" i="2" s="1"/>
  <c r="AU23" i="2"/>
  <c r="AT23" i="2"/>
  <c r="S23" i="2"/>
  <c r="G24" i="2"/>
  <c r="H24" i="2" s="1"/>
  <c r="K24" i="2" s="1"/>
  <c r="AQ224" i="5"/>
  <c r="AR224" i="5" s="1"/>
  <c r="AV224" i="5" s="1"/>
  <c r="AQ199" i="5"/>
  <c r="AR199" i="5" s="1"/>
  <c r="AV199" i="5" s="1"/>
  <c r="AQ174" i="5"/>
  <c r="AR174" i="5" s="1"/>
  <c r="AV174" i="5" s="1"/>
  <c r="AQ149" i="5"/>
  <c r="AR149" i="5" s="1"/>
  <c r="AV149" i="5" s="1"/>
  <c r="AQ124" i="5"/>
  <c r="AR124" i="5" s="1"/>
  <c r="AV124" i="5" s="1"/>
  <c r="AQ99" i="5"/>
  <c r="AR99" i="5" s="1"/>
  <c r="AV99" i="5" s="1"/>
  <c r="AQ74" i="5"/>
  <c r="AR74" i="5" s="1"/>
  <c r="AV74" i="5" s="1"/>
  <c r="AQ49" i="5"/>
  <c r="AR49" i="5" s="1"/>
  <c r="AV49" i="5" s="1"/>
  <c r="AQ24" i="5"/>
  <c r="AR24" i="5" s="1"/>
  <c r="AV24" i="5" s="1"/>
  <c r="S100" i="5"/>
  <c r="T100" i="5" s="1"/>
  <c r="X100" i="5" s="1"/>
  <c r="S75" i="5"/>
  <c r="T75" i="5" s="1"/>
  <c r="X75" i="5" s="1"/>
  <c r="S50" i="5"/>
  <c r="T50" i="5" s="1"/>
  <c r="X50" i="5" s="1"/>
  <c r="S25" i="5"/>
  <c r="T25" i="5" s="1"/>
  <c r="X25" i="5" s="1"/>
  <c r="H24" i="5"/>
  <c r="I24" i="5" s="1"/>
  <c r="L24" i="5" s="1"/>
  <c r="U49" i="5" l="1"/>
  <c r="H74" i="5"/>
  <c r="I74" i="5" s="1"/>
  <c r="AX74" i="5" s="1"/>
  <c r="H100" i="5"/>
  <c r="I100" i="5" s="1"/>
  <c r="L100" i="5" s="1"/>
  <c r="H101" i="5"/>
  <c r="I101" i="5" s="1"/>
  <c r="L101" i="5" s="1"/>
  <c r="H50" i="5"/>
  <c r="I50" i="5" s="1"/>
  <c r="L50" i="5" s="1"/>
  <c r="H51" i="5"/>
  <c r="I51" i="5" s="1"/>
  <c r="L51" i="5" s="1"/>
  <c r="L73" i="5"/>
  <c r="U73" i="5"/>
  <c r="U24" i="5"/>
  <c r="AG25" i="5"/>
  <c r="U50" i="5"/>
  <c r="AG50" i="5"/>
  <c r="AG75" i="5"/>
  <c r="U100" i="5"/>
  <c r="AG100" i="5"/>
  <c r="AY24" i="5"/>
  <c r="AX24" i="5"/>
  <c r="AS24" i="5"/>
  <c r="AY49" i="5"/>
  <c r="AX49" i="5"/>
  <c r="AS49" i="5"/>
  <c r="AY74" i="5"/>
  <c r="AS74" i="5"/>
  <c r="AY99" i="5"/>
  <c r="AX99" i="5"/>
  <c r="AS99" i="5"/>
  <c r="AS124" i="5"/>
  <c r="AS149" i="5"/>
  <c r="AS174" i="5"/>
  <c r="AS199" i="5"/>
  <c r="AS224" i="5"/>
  <c r="AU24" i="2"/>
  <c r="AT24" i="2"/>
  <c r="S24" i="2"/>
  <c r="G25" i="2"/>
  <c r="H25" i="2" s="1"/>
  <c r="K25" i="2" s="1"/>
  <c r="AU49" i="2"/>
  <c r="AT49" i="2"/>
  <c r="S49" i="2"/>
  <c r="G51" i="2"/>
  <c r="H51" i="2" s="1"/>
  <c r="K51" i="2" s="1"/>
  <c r="G50" i="2"/>
  <c r="H50" i="2" s="1"/>
  <c r="K50" i="2" s="1"/>
  <c r="AU74" i="2"/>
  <c r="AT74" i="2"/>
  <c r="S74" i="2"/>
  <c r="G76" i="2"/>
  <c r="G75" i="2"/>
  <c r="H75" i="2" s="1"/>
  <c r="K75" i="2" s="1"/>
  <c r="AU99" i="2"/>
  <c r="AT99" i="2"/>
  <c r="S99" i="2"/>
  <c r="G101" i="2"/>
  <c r="H101" i="2" s="1"/>
  <c r="K101" i="2" s="1"/>
  <c r="G100" i="2"/>
  <c r="H100" i="2" s="1"/>
  <c r="K100" i="2" s="1"/>
  <c r="AU224" i="2"/>
  <c r="AT224" i="2"/>
  <c r="S224" i="2"/>
  <c r="G225" i="2"/>
  <c r="H225" i="2" s="1"/>
  <c r="K225" i="2" s="1"/>
  <c r="AU249" i="2"/>
  <c r="AT249" i="2"/>
  <c r="S249" i="2"/>
  <c r="G251" i="2"/>
  <c r="H251" i="2" s="1"/>
  <c r="K251" i="2" s="1"/>
  <c r="G250" i="2"/>
  <c r="H250" i="2" s="1"/>
  <c r="K250" i="2" s="1"/>
  <c r="AU274" i="2"/>
  <c r="AT274" i="2"/>
  <c r="S274" i="2"/>
  <c r="G276" i="2"/>
  <c r="H276" i="2" s="1"/>
  <c r="K276" i="2" s="1"/>
  <c r="G275" i="2"/>
  <c r="H275" i="2" s="1"/>
  <c r="K275" i="2" s="1"/>
  <c r="AU299" i="2"/>
  <c r="AT299" i="2"/>
  <c r="S299" i="2"/>
  <c r="G301" i="2"/>
  <c r="H301" i="2" s="1"/>
  <c r="K301" i="2" s="1"/>
  <c r="G300" i="2"/>
  <c r="H300" i="2" s="1"/>
  <c r="K300" i="2" s="1"/>
  <c r="AU424" i="2"/>
  <c r="AT424" i="2"/>
  <c r="S424" i="2"/>
  <c r="G425" i="2"/>
  <c r="H425" i="2" s="1"/>
  <c r="K425" i="2" s="1"/>
  <c r="AQ25" i="5"/>
  <c r="AR25" i="5" s="1"/>
  <c r="AV25" i="5" s="1"/>
  <c r="AQ51" i="5"/>
  <c r="AR51" i="5" s="1"/>
  <c r="AV51" i="5" s="1"/>
  <c r="AQ50" i="5"/>
  <c r="AR50" i="5" s="1"/>
  <c r="AV50" i="5" s="1"/>
  <c r="AQ76" i="5"/>
  <c r="AR76" i="5" s="1"/>
  <c r="AV76" i="5" s="1"/>
  <c r="AQ75" i="5"/>
  <c r="AR75" i="5" s="1"/>
  <c r="AV75" i="5" s="1"/>
  <c r="AQ101" i="5"/>
  <c r="AR101" i="5" s="1"/>
  <c r="AV101" i="5" s="1"/>
  <c r="AQ100" i="5"/>
  <c r="AR100" i="5" s="1"/>
  <c r="AV100" i="5" s="1"/>
  <c r="AQ125" i="5"/>
  <c r="AR125" i="5" s="1"/>
  <c r="AV125" i="5" s="1"/>
  <c r="AQ151" i="5"/>
  <c r="AR151" i="5" s="1"/>
  <c r="AV151" i="5" s="1"/>
  <c r="AQ150" i="5"/>
  <c r="AR150" i="5" s="1"/>
  <c r="AV150" i="5" s="1"/>
  <c r="AQ176" i="5"/>
  <c r="AR176" i="5" s="1"/>
  <c r="AV176" i="5" s="1"/>
  <c r="AQ175" i="5"/>
  <c r="AR175" i="5" s="1"/>
  <c r="AV175" i="5" s="1"/>
  <c r="AQ201" i="5"/>
  <c r="AR201" i="5" s="1"/>
  <c r="AV201" i="5" s="1"/>
  <c r="AQ200" i="5"/>
  <c r="AR200" i="5" s="1"/>
  <c r="AV200" i="5" s="1"/>
  <c r="AQ225" i="5"/>
  <c r="AR225" i="5" s="1"/>
  <c r="AV225" i="5" s="1"/>
  <c r="S26" i="5"/>
  <c r="T26" i="5" s="1"/>
  <c r="X26" i="5" s="1"/>
  <c r="S51" i="5"/>
  <c r="T51" i="5" s="1"/>
  <c r="X51" i="5" s="1"/>
  <c r="S76" i="5"/>
  <c r="T76" i="5" s="1"/>
  <c r="X76" i="5" s="1"/>
  <c r="S101" i="5"/>
  <c r="T101" i="5" s="1"/>
  <c r="X101" i="5" s="1"/>
  <c r="H25" i="5"/>
  <c r="I25" i="5" s="1"/>
  <c r="L25" i="5" s="1"/>
  <c r="H76" i="2" l="1"/>
  <c r="K76" i="2" s="1"/>
  <c r="H75" i="5"/>
  <c r="I75" i="5" s="1"/>
  <c r="H76" i="5"/>
  <c r="I76" i="5" s="1"/>
  <c r="L76" i="5" s="1"/>
  <c r="L74" i="5"/>
  <c r="U74" i="5"/>
  <c r="U25" i="5"/>
  <c r="U101" i="5"/>
  <c r="AG101" i="5"/>
  <c r="U76" i="5"/>
  <c r="AG76" i="5"/>
  <c r="U51" i="5"/>
  <c r="AG51" i="5"/>
  <c r="AG26" i="5"/>
  <c r="AS225" i="5"/>
  <c r="AS200" i="5"/>
  <c r="AS201" i="5"/>
  <c r="AS175" i="5"/>
  <c r="AS176" i="5"/>
  <c r="AS150" i="5"/>
  <c r="AS151" i="5"/>
  <c r="AS125" i="5"/>
  <c r="AY100" i="5"/>
  <c r="AX100" i="5"/>
  <c r="AS100" i="5"/>
  <c r="AY101" i="5"/>
  <c r="AX101" i="5"/>
  <c r="AS101" i="5"/>
  <c r="AY75" i="5"/>
  <c r="AX75" i="5"/>
  <c r="AS75" i="5"/>
  <c r="AY76" i="5"/>
  <c r="AS76" i="5"/>
  <c r="AY50" i="5"/>
  <c r="AX50" i="5"/>
  <c r="AS50" i="5"/>
  <c r="AY51" i="5"/>
  <c r="AX51" i="5"/>
  <c r="AS51" i="5"/>
  <c r="AY25" i="5"/>
  <c r="AX25" i="5"/>
  <c r="AS25" i="5"/>
  <c r="AU425" i="2"/>
  <c r="AT425" i="2"/>
  <c r="S425" i="2"/>
  <c r="G426" i="2"/>
  <c r="H426" i="2" s="1"/>
  <c r="K426" i="2" s="1"/>
  <c r="AU300" i="2"/>
  <c r="AT300" i="2"/>
  <c r="S300" i="2"/>
  <c r="AU301" i="2"/>
  <c r="AT301" i="2"/>
  <c r="S301" i="2"/>
  <c r="AU275" i="2"/>
  <c r="AT275" i="2"/>
  <c r="S275" i="2"/>
  <c r="AU276" i="2"/>
  <c r="AT276" i="2"/>
  <c r="S276" i="2"/>
  <c r="AU250" i="2"/>
  <c r="AT250" i="2"/>
  <c r="S250" i="2"/>
  <c r="AU251" i="2"/>
  <c r="AT251" i="2"/>
  <c r="S251" i="2"/>
  <c r="AU225" i="2"/>
  <c r="AT225" i="2"/>
  <c r="S225" i="2"/>
  <c r="G226" i="2"/>
  <c r="H226" i="2" s="1"/>
  <c r="K226" i="2" s="1"/>
  <c r="AU100" i="2"/>
  <c r="AT100" i="2"/>
  <c r="S100" i="2"/>
  <c r="AU101" i="2"/>
  <c r="AT101" i="2"/>
  <c r="S101" i="2"/>
  <c r="AU75" i="2"/>
  <c r="AT75" i="2"/>
  <c r="S75" i="2"/>
  <c r="AT76" i="2"/>
  <c r="AU50" i="2"/>
  <c r="AT50" i="2"/>
  <c r="S50" i="2"/>
  <c r="AU51" i="2"/>
  <c r="AT51" i="2"/>
  <c r="S51" i="2"/>
  <c r="AU25" i="2"/>
  <c r="AT25" i="2"/>
  <c r="S25" i="2"/>
  <c r="G26" i="2"/>
  <c r="H26" i="2" s="1"/>
  <c r="K26" i="2" s="1"/>
  <c r="AQ226" i="5"/>
  <c r="AR226" i="5" s="1"/>
  <c r="AV226" i="5" s="1"/>
  <c r="AQ126" i="5"/>
  <c r="AR126" i="5" s="1"/>
  <c r="AV126" i="5" s="1"/>
  <c r="AQ26" i="5"/>
  <c r="AR26" i="5" s="1"/>
  <c r="AV26" i="5" s="1"/>
  <c r="S27" i="5"/>
  <c r="T27" i="5" s="1"/>
  <c r="X27" i="5" s="1"/>
  <c r="H26" i="5"/>
  <c r="I26" i="5" s="1"/>
  <c r="L26" i="5" s="1"/>
  <c r="S76" i="2" l="1"/>
  <c r="AU76" i="2"/>
  <c r="AX76" i="5"/>
  <c r="L75" i="5"/>
  <c r="U75" i="5"/>
  <c r="U26" i="5"/>
  <c r="AG27" i="5"/>
  <c r="AY26" i="5"/>
  <c r="AX26" i="5"/>
  <c r="AS26" i="5"/>
  <c r="AS126" i="5"/>
  <c r="AS226" i="5"/>
  <c r="AU26" i="2"/>
  <c r="AT26" i="2"/>
  <c r="S26" i="2"/>
  <c r="G27" i="2"/>
  <c r="H27" i="2" s="1"/>
  <c r="K27" i="2" s="1"/>
  <c r="AU226" i="2"/>
  <c r="AT226" i="2"/>
  <c r="S226" i="2"/>
  <c r="G227" i="2"/>
  <c r="H227" i="2" s="1"/>
  <c r="K227" i="2" s="1"/>
  <c r="AU426" i="2"/>
  <c r="AT426" i="2"/>
  <c r="S426" i="2"/>
  <c r="G427" i="2"/>
  <c r="H427" i="2" s="1"/>
  <c r="K427" i="2" s="1"/>
  <c r="AQ27" i="5"/>
  <c r="AR27" i="5" s="1"/>
  <c r="AV27" i="5" s="1"/>
  <c r="AQ127" i="5"/>
  <c r="AR127" i="5" s="1"/>
  <c r="AV127" i="5" s="1"/>
  <c r="AQ227" i="5"/>
  <c r="AR227" i="5" s="1"/>
  <c r="AV227" i="5" s="1"/>
  <c r="S28" i="5"/>
  <c r="T28" i="5" s="1"/>
  <c r="X28" i="5" s="1"/>
  <c r="H27" i="5"/>
  <c r="I27" i="5" s="1"/>
  <c r="L27" i="5" s="1"/>
  <c r="U27" i="5" l="1"/>
  <c r="AG28" i="5"/>
  <c r="AS227" i="5"/>
  <c r="AS127" i="5"/>
  <c r="AY27" i="5"/>
  <c r="AX27" i="5"/>
  <c r="AS27" i="5"/>
  <c r="AU427" i="2"/>
  <c r="AT427" i="2"/>
  <c r="S427" i="2"/>
  <c r="G429" i="2"/>
  <c r="H429" i="2" s="1"/>
  <c r="K429" i="2" s="1"/>
  <c r="G428" i="2"/>
  <c r="H428" i="2" s="1"/>
  <c r="K428" i="2" s="1"/>
  <c r="AU227" i="2"/>
  <c r="AT227" i="2"/>
  <c r="S227" i="2"/>
  <c r="G229" i="2"/>
  <c r="H229" i="2" s="1"/>
  <c r="K229" i="2" s="1"/>
  <c r="G228" i="2"/>
  <c r="H228" i="2" s="1"/>
  <c r="K228" i="2" s="1"/>
  <c r="AU27" i="2"/>
  <c r="AT27" i="2"/>
  <c r="S27" i="2"/>
  <c r="G29" i="2"/>
  <c r="H29" i="2" s="1"/>
  <c r="K29" i="2" s="1"/>
  <c r="G28" i="2"/>
  <c r="H28" i="2" s="1"/>
  <c r="K28" i="2" s="1"/>
  <c r="AQ229" i="5"/>
  <c r="AR229" i="5" s="1"/>
  <c r="AV229" i="5" s="1"/>
  <c r="AQ228" i="5"/>
  <c r="AR228" i="5" s="1"/>
  <c r="AV228" i="5" s="1"/>
  <c r="AQ129" i="5"/>
  <c r="AR129" i="5" s="1"/>
  <c r="AV129" i="5" s="1"/>
  <c r="AQ128" i="5"/>
  <c r="AR128" i="5" s="1"/>
  <c r="AV128" i="5" s="1"/>
  <c r="AQ29" i="5"/>
  <c r="AR29" i="5" s="1"/>
  <c r="AV29" i="5" s="1"/>
  <c r="AQ28" i="5"/>
  <c r="AR28" i="5" s="1"/>
  <c r="AV28" i="5" s="1"/>
  <c r="S29" i="5"/>
  <c r="T29" i="5" s="1"/>
  <c r="X29" i="5" s="1"/>
  <c r="X230" i="5" s="1"/>
  <c r="H28" i="5"/>
  <c r="I28" i="5" s="1"/>
  <c r="L28" i="5" s="1"/>
  <c r="X238" i="5" l="1"/>
  <c r="B28" i="4" s="1"/>
  <c r="B42" i="4" s="1"/>
  <c r="K455" i="2"/>
  <c r="AV230" i="5"/>
  <c r="AV238" i="5" s="1"/>
  <c r="U28" i="5"/>
  <c r="AG29" i="5"/>
  <c r="AY28" i="5"/>
  <c r="AX28" i="5"/>
  <c r="AS28" i="5"/>
  <c r="AS29" i="5"/>
  <c r="AS128" i="5"/>
  <c r="AS129" i="5"/>
  <c r="AS228" i="5"/>
  <c r="AS229" i="5"/>
  <c r="AU28" i="2"/>
  <c r="AT28" i="2"/>
  <c r="S28" i="2"/>
  <c r="AU29" i="2"/>
  <c r="AT29" i="2"/>
  <c r="S29" i="2"/>
  <c r="AU228" i="2"/>
  <c r="AT228" i="2"/>
  <c r="S228" i="2"/>
  <c r="AU229" i="2"/>
  <c r="AT229" i="2"/>
  <c r="S229" i="2"/>
  <c r="AU428" i="2"/>
  <c r="AT428" i="2"/>
  <c r="S428" i="2"/>
  <c r="AU429" i="2"/>
  <c r="AT429" i="2"/>
  <c r="S429" i="2"/>
  <c r="H29" i="5"/>
  <c r="I29" i="5" s="1"/>
  <c r="L29" i="5" s="1"/>
  <c r="AW238" i="5" l="1"/>
  <c r="B30" i="4"/>
  <c r="AK238" i="5"/>
  <c r="K466" i="2"/>
  <c r="AU455" i="2"/>
  <c r="B44" i="4"/>
  <c r="U29" i="5"/>
  <c r="AX29" i="5"/>
  <c r="AY29" i="5"/>
  <c r="C30" i="4" l="1"/>
  <c r="D30" i="4"/>
  <c r="G30" i="4" s="1"/>
  <c r="B13" i="4"/>
  <c r="W466" i="2"/>
  <c r="C29" i="4"/>
  <c r="D29" i="4"/>
  <c r="C44" i="4"/>
  <c r="D44" i="4"/>
  <c r="H106" i="5"/>
  <c r="I106" i="5" s="1"/>
  <c r="L106" i="5" s="1"/>
  <c r="H30" i="4" l="1"/>
  <c r="H44" i="4"/>
  <c r="G44" i="4"/>
  <c r="H29" i="4"/>
  <c r="G29" i="4"/>
  <c r="F29" i="4"/>
  <c r="D14" i="4"/>
  <c r="C14" i="4"/>
  <c r="C18" i="4"/>
  <c r="C43" i="4"/>
  <c r="D43" i="4"/>
  <c r="U106" i="5"/>
  <c r="AY106" i="5"/>
  <c r="AX106" i="5"/>
  <c r="H107" i="5"/>
  <c r="I107" i="5" s="1"/>
  <c r="L107" i="5" s="1"/>
  <c r="H14" i="4" l="1"/>
  <c r="F14" i="4"/>
  <c r="F18" i="4" s="1"/>
  <c r="E14" i="4"/>
  <c r="H43" i="4"/>
  <c r="G43" i="4"/>
  <c r="F43" i="4"/>
  <c r="H18" i="4"/>
  <c r="G14" i="4"/>
  <c r="G18" i="4" s="1"/>
  <c r="E18" i="4"/>
  <c r="U107" i="5"/>
  <c r="AY107" i="5"/>
  <c r="AX107" i="5"/>
  <c r="H108" i="5"/>
  <c r="I108" i="5" s="1"/>
  <c r="L108" i="5" s="1"/>
  <c r="U108" i="5" l="1"/>
  <c r="AY108" i="5"/>
  <c r="AX108" i="5"/>
  <c r="H109" i="5"/>
  <c r="I109" i="5" s="1"/>
  <c r="L109" i="5" s="1"/>
  <c r="U109" i="5" l="1"/>
  <c r="AY109" i="5"/>
  <c r="AX109" i="5"/>
  <c r="H110" i="5"/>
  <c r="I110" i="5" s="1"/>
  <c r="L110" i="5" s="1"/>
  <c r="U110" i="5" l="1"/>
  <c r="AY110" i="5"/>
  <c r="AX110" i="5"/>
  <c r="H111" i="5"/>
  <c r="I111" i="5" s="1"/>
  <c r="L111" i="5" s="1"/>
  <c r="U111" i="5" l="1"/>
  <c r="AY111" i="5"/>
  <c r="AX111" i="5"/>
  <c r="H112" i="5"/>
  <c r="I112" i="5" s="1"/>
  <c r="L112" i="5" s="1"/>
  <c r="U112" i="5" l="1"/>
  <c r="AY112" i="5"/>
  <c r="AX112" i="5"/>
  <c r="H113" i="5"/>
  <c r="I113" i="5" s="1"/>
  <c r="L113" i="5" s="1"/>
  <c r="U113" i="5" l="1"/>
  <c r="AY113" i="5"/>
  <c r="AX113" i="5"/>
  <c r="H114" i="5"/>
  <c r="I114" i="5" s="1"/>
  <c r="L114" i="5" s="1"/>
  <c r="U114" i="5" l="1"/>
  <c r="AY114" i="5"/>
  <c r="AX114" i="5"/>
  <c r="H115" i="5"/>
  <c r="I115" i="5" s="1"/>
  <c r="L115" i="5" s="1"/>
  <c r="U115" i="5" l="1"/>
  <c r="AY115" i="5"/>
  <c r="AX115" i="5"/>
  <c r="H116" i="5"/>
  <c r="I116" i="5" s="1"/>
  <c r="L116" i="5" s="1"/>
  <c r="U116" i="5" l="1"/>
  <c r="AY116" i="5"/>
  <c r="AX116" i="5"/>
  <c r="H117" i="5"/>
  <c r="I117" i="5" s="1"/>
  <c r="L117" i="5" s="1"/>
  <c r="U117" i="5" l="1"/>
  <c r="AY117" i="5"/>
  <c r="AX117" i="5"/>
  <c r="H118" i="5"/>
  <c r="I118" i="5" s="1"/>
  <c r="L118" i="5" s="1"/>
  <c r="U118" i="5" l="1"/>
  <c r="AY118" i="5"/>
  <c r="AX118" i="5"/>
  <c r="H119" i="5"/>
  <c r="I119" i="5" s="1"/>
  <c r="L119" i="5" s="1"/>
  <c r="U119" i="5" l="1"/>
  <c r="AY119" i="5"/>
  <c r="AX119" i="5"/>
  <c r="H120" i="5"/>
  <c r="I120" i="5" s="1"/>
  <c r="L120" i="5" s="1"/>
  <c r="U120" i="5" l="1"/>
  <c r="AY120" i="5"/>
  <c r="AX120" i="5"/>
  <c r="H121" i="5"/>
  <c r="I121" i="5" s="1"/>
  <c r="L121" i="5" s="1"/>
  <c r="U121" i="5" l="1"/>
  <c r="AY121" i="5"/>
  <c r="AX121" i="5"/>
  <c r="H122" i="5"/>
  <c r="I122" i="5" s="1"/>
  <c r="L122" i="5" s="1"/>
  <c r="U122" i="5" l="1"/>
  <c r="AY122" i="5"/>
  <c r="AX122" i="5"/>
  <c r="H123" i="5"/>
  <c r="I123" i="5" s="1"/>
  <c r="L123" i="5" s="1"/>
  <c r="U123" i="5" l="1"/>
  <c r="AY123" i="5"/>
  <c r="AX123" i="5"/>
  <c r="H124" i="5"/>
  <c r="I124" i="5" s="1"/>
  <c r="L124" i="5" s="1"/>
  <c r="U124" i="5" l="1"/>
  <c r="AY124" i="5"/>
  <c r="AX124" i="5"/>
  <c r="H125" i="5"/>
  <c r="I125" i="5" s="1"/>
  <c r="L125" i="5" s="1"/>
  <c r="U125" i="5" l="1"/>
  <c r="AY125" i="5"/>
  <c r="AX125" i="5"/>
  <c r="H126" i="5"/>
  <c r="I126" i="5" s="1"/>
  <c r="L126" i="5" s="1"/>
  <c r="U126" i="5" l="1"/>
  <c r="AY126" i="5"/>
  <c r="AX126" i="5"/>
  <c r="H127" i="5"/>
  <c r="I127" i="5" s="1"/>
  <c r="L127" i="5" s="1"/>
  <c r="U127" i="5" l="1"/>
  <c r="AY127" i="5"/>
  <c r="AX127" i="5"/>
  <c r="H128" i="5"/>
  <c r="I128" i="5" s="1"/>
  <c r="L128" i="5" s="1"/>
  <c r="U128" i="5" l="1"/>
  <c r="AY128" i="5"/>
  <c r="AX128" i="5"/>
  <c r="H129" i="5"/>
  <c r="I129" i="5" s="1"/>
  <c r="L129" i="5" s="1"/>
  <c r="U129" i="5" l="1"/>
  <c r="AY129" i="5"/>
  <c r="AX129" i="5"/>
  <c r="H131" i="5"/>
  <c r="I131" i="5" s="1"/>
  <c r="L131" i="5" s="1"/>
  <c r="U131" i="5" l="1"/>
  <c r="AY131" i="5"/>
  <c r="AX131" i="5"/>
  <c r="H132" i="5"/>
  <c r="I132" i="5" s="1"/>
  <c r="L132" i="5" s="1"/>
  <c r="U132" i="5" l="1"/>
  <c r="AY132" i="5"/>
  <c r="AX132" i="5"/>
  <c r="H133" i="5"/>
  <c r="I133" i="5" s="1"/>
  <c r="L133" i="5" s="1"/>
  <c r="U133" i="5" l="1"/>
  <c r="AY133" i="5"/>
  <c r="AX133" i="5"/>
  <c r="H134" i="5"/>
  <c r="I134" i="5" s="1"/>
  <c r="L134" i="5" s="1"/>
  <c r="U134" i="5" l="1"/>
  <c r="AY134" i="5"/>
  <c r="AX134" i="5"/>
  <c r="H135" i="5"/>
  <c r="I135" i="5" s="1"/>
  <c r="L135" i="5" s="1"/>
  <c r="U135" i="5" l="1"/>
  <c r="AY135" i="5"/>
  <c r="AX135" i="5"/>
  <c r="H136" i="5"/>
  <c r="I136" i="5" s="1"/>
  <c r="L136" i="5" s="1"/>
  <c r="U136" i="5" l="1"/>
  <c r="AY136" i="5"/>
  <c r="AX136" i="5"/>
  <c r="H137" i="5"/>
  <c r="I137" i="5" s="1"/>
  <c r="L137" i="5" s="1"/>
  <c r="U137" i="5" l="1"/>
  <c r="AY137" i="5"/>
  <c r="AX137" i="5"/>
  <c r="H138" i="5"/>
  <c r="I138" i="5" s="1"/>
  <c r="L138" i="5" s="1"/>
  <c r="U138" i="5" l="1"/>
  <c r="AY138" i="5"/>
  <c r="AX138" i="5"/>
  <c r="H139" i="5"/>
  <c r="I139" i="5" s="1"/>
  <c r="L139" i="5" s="1"/>
  <c r="U139" i="5" l="1"/>
  <c r="AY139" i="5"/>
  <c r="AX139" i="5"/>
  <c r="H140" i="5"/>
  <c r="I140" i="5" s="1"/>
  <c r="L140" i="5" s="1"/>
  <c r="U140" i="5" l="1"/>
  <c r="AY140" i="5"/>
  <c r="AX140" i="5"/>
  <c r="H141" i="5"/>
  <c r="I141" i="5" s="1"/>
  <c r="L141" i="5" s="1"/>
  <c r="U141" i="5" l="1"/>
  <c r="AY141" i="5"/>
  <c r="AX141" i="5"/>
  <c r="H142" i="5"/>
  <c r="I142" i="5" s="1"/>
  <c r="L142" i="5" s="1"/>
  <c r="U142" i="5" l="1"/>
  <c r="AY142" i="5"/>
  <c r="AX142" i="5"/>
  <c r="H143" i="5"/>
  <c r="I143" i="5" s="1"/>
  <c r="L143" i="5" s="1"/>
  <c r="U143" i="5" l="1"/>
  <c r="AY143" i="5"/>
  <c r="AX143" i="5"/>
  <c r="H144" i="5"/>
  <c r="I144" i="5" s="1"/>
  <c r="L144" i="5" s="1"/>
  <c r="U144" i="5" l="1"/>
  <c r="AY144" i="5"/>
  <c r="AX144" i="5"/>
  <c r="H145" i="5"/>
  <c r="I145" i="5" s="1"/>
  <c r="L145" i="5" s="1"/>
  <c r="U145" i="5" l="1"/>
  <c r="AY145" i="5"/>
  <c r="AX145" i="5"/>
  <c r="H146" i="5"/>
  <c r="I146" i="5" s="1"/>
  <c r="L146" i="5" s="1"/>
  <c r="U146" i="5" l="1"/>
  <c r="AY146" i="5"/>
  <c r="AX146" i="5"/>
  <c r="H147" i="5"/>
  <c r="I147" i="5" s="1"/>
  <c r="L147" i="5" s="1"/>
  <c r="U147" i="5" l="1"/>
  <c r="AY147" i="5"/>
  <c r="AX147" i="5"/>
  <c r="H148" i="5"/>
  <c r="I148" i="5" s="1"/>
  <c r="L148" i="5" s="1"/>
  <c r="U148" i="5" l="1"/>
  <c r="AY148" i="5"/>
  <c r="AX148" i="5"/>
  <c r="H149" i="5"/>
  <c r="I149" i="5" s="1"/>
  <c r="L149" i="5" s="1"/>
  <c r="U149" i="5" l="1"/>
  <c r="AY149" i="5"/>
  <c r="AX149" i="5"/>
  <c r="H150" i="5"/>
  <c r="I150" i="5" s="1"/>
  <c r="L150" i="5" s="1"/>
  <c r="U150" i="5" l="1"/>
  <c r="AY150" i="5"/>
  <c r="AX150" i="5"/>
  <c r="H151" i="5"/>
  <c r="I151" i="5" s="1"/>
  <c r="L151" i="5" s="1"/>
  <c r="U151" i="5" l="1"/>
  <c r="AY151" i="5"/>
  <c r="AX151" i="5"/>
  <c r="H156" i="5"/>
  <c r="I156" i="5" s="1"/>
  <c r="L156" i="5" s="1"/>
  <c r="U156" i="5" l="1"/>
  <c r="AY156" i="5"/>
  <c r="AX156" i="5"/>
  <c r="H157" i="5"/>
  <c r="I157" i="5" s="1"/>
  <c r="L157" i="5" s="1"/>
  <c r="U157" i="5" l="1"/>
  <c r="AY157" i="5"/>
  <c r="AX157" i="5"/>
  <c r="H158" i="5"/>
  <c r="I158" i="5" s="1"/>
  <c r="L158" i="5" s="1"/>
  <c r="U158" i="5" l="1"/>
  <c r="AY158" i="5"/>
  <c r="AX158" i="5"/>
  <c r="H159" i="5"/>
  <c r="I159" i="5" s="1"/>
  <c r="L159" i="5" s="1"/>
  <c r="U159" i="5" l="1"/>
  <c r="AY159" i="5"/>
  <c r="AX159" i="5"/>
  <c r="H160" i="5"/>
  <c r="I160" i="5" s="1"/>
  <c r="L160" i="5" s="1"/>
  <c r="U160" i="5" l="1"/>
  <c r="AY160" i="5"/>
  <c r="AX160" i="5"/>
  <c r="H161" i="5"/>
  <c r="I161" i="5" s="1"/>
  <c r="L161" i="5" s="1"/>
  <c r="U161" i="5" l="1"/>
  <c r="AY161" i="5"/>
  <c r="AX161" i="5"/>
  <c r="H162" i="5"/>
  <c r="I162" i="5" s="1"/>
  <c r="L162" i="5" s="1"/>
  <c r="U162" i="5" l="1"/>
  <c r="AY162" i="5"/>
  <c r="AX162" i="5"/>
  <c r="H163" i="5"/>
  <c r="I163" i="5" s="1"/>
  <c r="L163" i="5" s="1"/>
  <c r="U163" i="5" l="1"/>
  <c r="AY163" i="5"/>
  <c r="AX163" i="5"/>
  <c r="H164" i="5"/>
  <c r="I164" i="5" s="1"/>
  <c r="L164" i="5" s="1"/>
  <c r="U164" i="5" l="1"/>
  <c r="AY164" i="5"/>
  <c r="AX164" i="5"/>
  <c r="H165" i="5"/>
  <c r="I165" i="5" s="1"/>
  <c r="L165" i="5" s="1"/>
  <c r="U165" i="5" l="1"/>
  <c r="AY165" i="5"/>
  <c r="AX165" i="5"/>
  <c r="H166" i="5"/>
  <c r="I166" i="5" s="1"/>
  <c r="L166" i="5" s="1"/>
  <c r="U166" i="5" l="1"/>
  <c r="AY166" i="5"/>
  <c r="AX166" i="5"/>
  <c r="H167" i="5"/>
  <c r="I167" i="5" s="1"/>
  <c r="L167" i="5" s="1"/>
  <c r="U167" i="5" l="1"/>
  <c r="AY167" i="5"/>
  <c r="AX167" i="5"/>
  <c r="H168" i="5"/>
  <c r="I168" i="5" s="1"/>
  <c r="L168" i="5" s="1"/>
  <c r="U168" i="5" l="1"/>
  <c r="AY168" i="5"/>
  <c r="AX168" i="5"/>
  <c r="H169" i="5"/>
  <c r="I169" i="5" s="1"/>
  <c r="L169" i="5" s="1"/>
  <c r="U169" i="5" l="1"/>
  <c r="AY169" i="5"/>
  <c r="AX169" i="5"/>
  <c r="H170" i="5"/>
  <c r="I170" i="5" s="1"/>
  <c r="L170" i="5" s="1"/>
  <c r="U170" i="5" l="1"/>
  <c r="AY170" i="5"/>
  <c r="AX170" i="5"/>
  <c r="H171" i="5"/>
  <c r="I171" i="5" s="1"/>
  <c r="L171" i="5" s="1"/>
  <c r="U171" i="5" l="1"/>
  <c r="AY171" i="5"/>
  <c r="AX171" i="5"/>
  <c r="H172" i="5"/>
  <c r="I172" i="5" s="1"/>
  <c r="L172" i="5" s="1"/>
  <c r="U172" i="5" l="1"/>
  <c r="AY172" i="5"/>
  <c r="AX172" i="5"/>
  <c r="H173" i="5"/>
  <c r="I173" i="5" s="1"/>
  <c r="L173" i="5" s="1"/>
  <c r="U173" i="5" l="1"/>
  <c r="AY173" i="5"/>
  <c r="AX173" i="5"/>
  <c r="H174" i="5"/>
  <c r="I174" i="5" s="1"/>
  <c r="L174" i="5" s="1"/>
  <c r="U174" i="5" l="1"/>
  <c r="AY174" i="5"/>
  <c r="AX174" i="5"/>
  <c r="H175" i="5"/>
  <c r="I175" i="5" s="1"/>
  <c r="L175" i="5" s="1"/>
  <c r="U175" i="5" l="1"/>
  <c r="AY175" i="5"/>
  <c r="AX175" i="5"/>
  <c r="H176" i="5"/>
  <c r="I176" i="5" s="1"/>
  <c r="L176" i="5" s="1"/>
  <c r="U176" i="5" l="1"/>
  <c r="AY176" i="5"/>
  <c r="AX176" i="5"/>
  <c r="H181" i="5"/>
  <c r="I181" i="5" s="1"/>
  <c r="L181" i="5" s="1"/>
  <c r="U181" i="5" l="1"/>
  <c r="AY181" i="5"/>
  <c r="AX181" i="5"/>
  <c r="H182" i="5"/>
  <c r="I182" i="5" s="1"/>
  <c r="L182" i="5" s="1"/>
  <c r="U182" i="5" l="1"/>
  <c r="AY182" i="5"/>
  <c r="AX182" i="5"/>
  <c r="H183" i="5"/>
  <c r="I183" i="5" s="1"/>
  <c r="L183" i="5" s="1"/>
  <c r="U183" i="5" l="1"/>
  <c r="AY183" i="5"/>
  <c r="AX183" i="5"/>
  <c r="H184" i="5"/>
  <c r="I184" i="5" s="1"/>
  <c r="L184" i="5" s="1"/>
  <c r="U184" i="5" l="1"/>
  <c r="AY184" i="5"/>
  <c r="AX184" i="5"/>
  <c r="H185" i="5"/>
  <c r="I185" i="5" s="1"/>
  <c r="L185" i="5" s="1"/>
  <c r="U185" i="5" l="1"/>
  <c r="AY185" i="5"/>
  <c r="AX185" i="5"/>
  <c r="H186" i="5"/>
  <c r="I186" i="5" s="1"/>
  <c r="L186" i="5" s="1"/>
  <c r="U186" i="5" l="1"/>
  <c r="AY186" i="5"/>
  <c r="AX186" i="5"/>
  <c r="H187" i="5"/>
  <c r="I187" i="5" s="1"/>
  <c r="L187" i="5" s="1"/>
  <c r="U187" i="5" l="1"/>
  <c r="AY187" i="5"/>
  <c r="AX187" i="5"/>
  <c r="H188" i="5"/>
  <c r="I188" i="5" s="1"/>
  <c r="L188" i="5" s="1"/>
  <c r="U188" i="5" l="1"/>
  <c r="AY188" i="5"/>
  <c r="AX188" i="5"/>
  <c r="H189" i="5"/>
  <c r="I189" i="5" s="1"/>
  <c r="L189" i="5" s="1"/>
  <c r="U189" i="5" l="1"/>
  <c r="AY189" i="5"/>
  <c r="AX189" i="5"/>
  <c r="H190" i="5"/>
  <c r="I190" i="5" s="1"/>
  <c r="L190" i="5" s="1"/>
  <c r="U190" i="5" l="1"/>
  <c r="AY190" i="5"/>
  <c r="AX190" i="5"/>
  <c r="H191" i="5"/>
  <c r="I191" i="5" s="1"/>
  <c r="L191" i="5" s="1"/>
  <c r="U191" i="5" l="1"/>
  <c r="AY191" i="5"/>
  <c r="AX191" i="5"/>
  <c r="H192" i="5"/>
  <c r="I192" i="5" s="1"/>
  <c r="L192" i="5" s="1"/>
  <c r="U192" i="5" l="1"/>
  <c r="AY192" i="5"/>
  <c r="AX192" i="5"/>
  <c r="H193" i="5"/>
  <c r="I193" i="5" s="1"/>
  <c r="L193" i="5" s="1"/>
  <c r="U193" i="5" l="1"/>
  <c r="AY193" i="5"/>
  <c r="AX193" i="5"/>
  <c r="H194" i="5"/>
  <c r="I194" i="5" s="1"/>
  <c r="L194" i="5" s="1"/>
  <c r="U194" i="5" l="1"/>
  <c r="AY194" i="5"/>
  <c r="AX194" i="5"/>
  <c r="H195" i="5"/>
  <c r="I195" i="5" s="1"/>
  <c r="L195" i="5" s="1"/>
  <c r="U195" i="5" l="1"/>
  <c r="AY195" i="5"/>
  <c r="AX195" i="5"/>
  <c r="H196" i="5"/>
  <c r="I196" i="5" s="1"/>
  <c r="L196" i="5" s="1"/>
  <c r="U196" i="5" l="1"/>
  <c r="AY196" i="5"/>
  <c r="AX196" i="5"/>
  <c r="H197" i="5"/>
  <c r="I197" i="5" s="1"/>
  <c r="L197" i="5" s="1"/>
  <c r="U197" i="5" l="1"/>
  <c r="AY197" i="5"/>
  <c r="AX197" i="5"/>
  <c r="H198" i="5"/>
  <c r="I198" i="5" s="1"/>
  <c r="L198" i="5" s="1"/>
  <c r="U198" i="5" l="1"/>
  <c r="AY198" i="5"/>
  <c r="AX198" i="5"/>
  <c r="H199" i="5"/>
  <c r="I199" i="5" s="1"/>
  <c r="L199" i="5" s="1"/>
  <c r="U199" i="5" l="1"/>
  <c r="AY199" i="5"/>
  <c r="AX199" i="5"/>
  <c r="H200" i="5"/>
  <c r="I200" i="5" s="1"/>
  <c r="L200" i="5" s="1"/>
  <c r="U200" i="5" l="1"/>
  <c r="AY200" i="5"/>
  <c r="AX200" i="5"/>
  <c r="H201" i="5"/>
  <c r="I201" i="5" s="1"/>
  <c r="L201" i="5" s="1"/>
  <c r="U201" i="5" l="1"/>
  <c r="AY201" i="5"/>
  <c r="AX201" i="5"/>
  <c r="H206" i="5" l="1"/>
  <c r="I206" i="5" s="1"/>
  <c r="L206" i="5" s="1"/>
  <c r="U206" i="5" l="1"/>
  <c r="AY206" i="5"/>
  <c r="AX206" i="5"/>
  <c r="H207" i="5"/>
  <c r="I207" i="5" s="1"/>
  <c r="L207" i="5" s="1"/>
  <c r="U207" i="5" l="1"/>
  <c r="AY207" i="5"/>
  <c r="AX207" i="5"/>
  <c r="H208" i="5"/>
  <c r="I208" i="5" s="1"/>
  <c r="L208" i="5" s="1"/>
  <c r="U208" i="5" l="1"/>
  <c r="AY208" i="5"/>
  <c r="AX208" i="5"/>
  <c r="H209" i="5"/>
  <c r="I209" i="5" s="1"/>
  <c r="L209" i="5" s="1"/>
  <c r="U209" i="5" l="1"/>
  <c r="AY209" i="5"/>
  <c r="AX209" i="5"/>
  <c r="H210" i="5"/>
  <c r="I210" i="5" s="1"/>
  <c r="L210" i="5" s="1"/>
  <c r="U210" i="5" l="1"/>
  <c r="AY210" i="5"/>
  <c r="AX210" i="5"/>
  <c r="H211" i="5"/>
  <c r="I211" i="5" s="1"/>
  <c r="L211" i="5" s="1"/>
  <c r="U211" i="5" l="1"/>
  <c r="AY211" i="5"/>
  <c r="AX211" i="5"/>
  <c r="H212" i="5"/>
  <c r="I212" i="5" s="1"/>
  <c r="L212" i="5" s="1"/>
  <c r="U212" i="5" l="1"/>
  <c r="AY212" i="5"/>
  <c r="AX212" i="5"/>
  <c r="H213" i="5"/>
  <c r="I213" i="5" s="1"/>
  <c r="L213" i="5" s="1"/>
  <c r="U213" i="5" l="1"/>
  <c r="AY213" i="5"/>
  <c r="AX213" i="5"/>
  <c r="H214" i="5"/>
  <c r="I214" i="5" s="1"/>
  <c r="L214" i="5" s="1"/>
  <c r="U214" i="5" l="1"/>
  <c r="AY214" i="5"/>
  <c r="AX214" i="5"/>
  <c r="H215" i="5"/>
  <c r="I215" i="5" s="1"/>
  <c r="L215" i="5" s="1"/>
  <c r="U215" i="5" l="1"/>
  <c r="AY215" i="5"/>
  <c r="AX215" i="5"/>
  <c r="H216" i="5"/>
  <c r="I216" i="5" s="1"/>
  <c r="L216" i="5" s="1"/>
  <c r="U216" i="5" l="1"/>
  <c r="AY216" i="5"/>
  <c r="AX216" i="5"/>
  <c r="H217" i="5"/>
  <c r="I217" i="5" s="1"/>
  <c r="L217" i="5" s="1"/>
  <c r="U217" i="5" l="1"/>
  <c r="AY217" i="5"/>
  <c r="AX217" i="5"/>
  <c r="H218" i="5"/>
  <c r="I218" i="5" s="1"/>
  <c r="L218" i="5" s="1"/>
  <c r="U218" i="5" l="1"/>
  <c r="AY218" i="5"/>
  <c r="AX218" i="5"/>
  <c r="H219" i="5"/>
  <c r="I219" i="5" s="1"/>
  <c r="L219" i="5" s="1"/>
  <c r="U219" i="5" l="1"/>
  <c r="AY219" i="5"/>
  <c r="AX219" i="5"/>
  <c r="H220" i="5"/>
  <c r="I220" i="5" s="1"/>
  <c r="L220" i="5" s="1"/>
  <c r="U220" i="5" l="1"/>
  <c r="AY220" i="5"/>
  <c r="AX220" i="5"/>
  <c r="H221" i="5"/>
  <c r="I221" i="5" s="1"/>
  <c r="L221" i="5" s="1"/>
  <c r="U221" i="5" l="1"/>
  <c r="AY221" i="5"/>
  <c r="AX221" i="5"/>
  <c r="H222" i="5"/>
  <c r="I222" i="5" s="1"/>
  <c r="L222" i="5" s="1"/>
  <c r="U222" i="5" l="1"/>
  <c r="AY222" i="5"/>
  <c r="AX222" i="5"/>
  <c r="H223" i="5"/>
  <c r="I223" i="5" s="1"/>
  <c r="L223" i="5" s="1"/>
  <c r="U223" i="5" l="1"/>
  <c r="AY223" i="5"/>
  <c r="AX223" i="5"/>
  <c r="H224" i="5"/>
  <c r="I224" i="5" s="1"/>
  <c r="L224" i="5" s="1"/>
  <c r="U224" i="5" l="1"/>
  <c r="AY224" i="5"/>
  <c r="AX224" i="5"/>
  <c r="H225" i="5"/>
  <c r="I225" i="5" s="1"/>
  <c r="L225" i="5" s="1"/>
  <c r="U225" i="5" l="1"/>
  <c r="AY225" i="5"/>
  <c r="AX225" i="5"/>
  <c r="H226" i="5"/>
  <c r="I226" i="5" s="1"/>
  <c r="L226" i="5" s="1"/>
  <c r="U226" i="5" l="1"/>
  <c r="AY226" i="5"/>
  <c r="AX226" i="5"/>
  <c r="H227" i="5"/>
  <c r="I227" i="5" s="1"/>
  <c r="L227" i="5" s="1"/>
  <c r="U227" i="5" l="1"/>
  <c r="AY227" i="5"/>
  <c r="AX227" i="5"/>
  <c r="H228" i="5"/>
  <c r="I228" i="5" s="1"/>
  <c r="L228" i="5" s="1"/>
  <c r="U228" i="5" l="1"/>
  <c r="AY228" i="5"/>
  <c r="AX228" i="5"/>
  <c r="H229" i="5"/>
  <c r="I229" i="5" s="1"/>
  <c r="L229" i="5" s="1"/>
  <c r="L230" i="5" s="1"/>
  <c r="L238" i="5" s="1"/>
  <c r="U229" i="5" l="1"/>
  <c r="U230" i="5" s="1"/>
  <c r="AY229" i="5"/>
  <c r="AY230" i="5" s="1"/>
  <c r="AX229" i="5"/>
  <c r="B27" i="4" l="1"/>
  <c r="B41" i="4" s="1"/>
  <c r="D42" i="4" s="1"/>
  <c r="E42" i="4" s="1"/>
  <c r="Y238" i="5"/>
  <c r="C28" i="4" l="1"/>
  <c r="D28" i="4"/>
  <c r="C32" i="4"/>
  <c r="E28" i="4" l="1"/>
  <c r="E32" i="4" s="1"/>
  <c r="H28" i="4"/>
  <c r="H32" i="4" s="1"/>
  <c r="F28" i="4"/>
  <c r="F32" i="4" s="1"/>
  <c r="G28" i="4"/>
  <c r="G32" i="4" s="1"/>
  <c r="E46" i="4"/>
  <c r="C42" i="4"/>
  <c r="C46" i="4"/>
  <c r="G42" i="4" l="1"/>
  <c r="G46" i="4" s="1"/>
  <c r="F42" i="4"/>
  <c r="F46" i="4" s="1"/>
  <c r="H42" i="4"/>
  <c r="H46" i="4" s="1"/>
</calcChain>
</file>

<file path=xl/sharedStrings.xml><?xml version="1.0" encoding="utf-8"?>
<sst xmlns="http://schemas.openxmlformats.org/spreadsheetml/2006/main" count="2379" uniqueCount="622">
  <si>
    <t xml:space="preserve">                       GOVERNO DO DISTRITO FEDERAL</t>
  </si>
  <si>
    <t xml:space="preserve">                       SECRETARIA DE ESTADO DE ADMINISTRAÇÃO PÚBLICA</t>
  </si>
  <si>
    <t xml:space="preserve">                       SUBSECRETARIA DE GESTÃO DE PESSOAS</t>
  </si>
  <si>
    <t xml:space="preserve">                       COORDENAÇÃO DE CARREIRAS E REMUNERAÇÃO</t>
  </si>
  <si>
    <t>REMUN</t>
  </si>
  <si>
    <t>ANOS NA</t>
  </si>
  <si>
    <t>ATS</t>
  </si>
  <si>
    <t>BÁSICO</t>
  </si>
  <si>
    <t>CARREIRA</t>
  </si>
  <si>
    <t>40HRS</t>
  </si>
  <si>
    <t>PARCELA</t>
  </si>
  <si>
    <t>IMPACTO</t>
  </si>
  <si>
    <t>Mês</t>
  </si>
  <si>
    <t>Custo Ano</t>
  </si>
  <si>
    <t>Custo Total</t>
  </si>
  <si>
    <t>VALOR</t>
  </si>
  <si>
    <t>%</t>
  </si>
  <si>
    <t>TAB. BAS+ATS</t>
  </si>
  <si>
    <t>Totais</t>
  </si>
  <si>
    <t>* Vigência:</t>
  </si>
  <si>
    <t>TABELA 1*</t>
  </si>
  <si>
    <t>TABELA 2*</t>
  </si>
  <si>
    <t>TABELA 3*</t>
  </si>
  <si>
    <t>Ref.</t>
  </si>
  <si>
    <t>Índice A</t>
  </si>
  <si>
    <t>Índice I/P</t>
  </si>
  <si>
    <t>janeiro</t>
  </si>
  <si>
    <t>fevereiro</t>
  </si>
  <si>
    <t>março</t>
  </si>
  <si>
    <t>abril</t>
  </si>
  <si>
    <t>maio</t>
  </si>
  <si>
    <t>junho</t>
  </si>
  <si>
    <t>julho</t>
  </si>
  <si>
    <t>agosto</t>
  </si>
  <si>
    <t>setembro</t>
  </si>
  <si>
    <t>outubro</t>
  </si>
  <si>
    <t>novembro</t>
  </si>
  <si>
    <t>TABELA DE ESCALONAMENTO VERTICAL</t>
  </si>
  <si>
    <t>PROFESSOR - CLASSE "A" / ESPECIALISTA DE EDUCAÇÃO</t>
  </si>
  <si>
    <r>
      <t xml:space="preserve">Nível de vencimento: </t>
    </r>
    <r>
      <rPr>
        <b/>
        <sz val="11"/>
        <rFont val="Tahoma"/>
        <family val="2"/>
      </rPr>
      <t>I - Graduação/aperfeiçoamento</t>
    </r>
  </si>
  <si>
    <t xml:space="preserve">Lei nº 4.564/2011: Dispõe sobre o valor do Vencimento básico </t>
  </si>
  <si>
    <t>Formação de nível superior, representada por licenciatura plena específica.</t>
  </si>
  <si>
    <t>20 HORAS SEMANAIS</t>
  </si>
  <si>
    <t>40 HORAS SEMANAIS</t>
  </si>
  <si>
    <t>C/ DEDICAÇÃO EXCLUSIVA</t>
  </si>
  <si>
    <t>ETAPA</t>
  </si>
  <si>
    <t>VENC</t>
  </si>
  <si>
    <t>GARC</t>
  </si>
  <si>
    <t>TOTAL</t>
  </si>
  <si>
    <t>PARC. IND</t>
  </si>
  <si>
    <t>TIDEM</t>
  </si>
  <si>
    <t>REM</t>
  </si>
  <si>
    <t>AUM EM R$</t>
  </si>
  <si>
    <t>AUM EM %</t>
  </si>
  <si>
    <t>INDIV.</t>
  </si>
  <si>
    <t>FIXA</t>
  </si>
  <si>
    <t>20HRS</t>
  </si>
  <si>
    <t>DED.EXC</t>
  </si>
  <si>
    <t>MÉDIA</t>
  </si>
  <si>
    <r>
      <t xml:space="preserve">Nível de vencimento: </t>
    </r>
    <r>
      <rPr>
        <b/>
        <sz val="11"/>
        <rFont val="Tahoma"/>
        <family val="2"/>
      </rPr>
      <t>II - Especialização</t>
    </r>
  </si>
  <si>
    <t>-</t>
  </si>
  <si>
    <r>
      <t xml:space="preserve">Nível de vencimento: </t>
    </r>
    <r>
      <rPr>
        <b/>
        <sz val="11"/>
        <rFont val="Tahoma"/>
        <family val="2"/>
      </rPr>
      <t>III - Mestrado</t>
    </r>
  </si>
  <si>
    <r>
      <t xml:space="preserve">Nível de vencimento: </t>
    </r>
    <r>
      <rPr>
        <b/>
        <sz val="11"/>
        <rFont val="Tahoma"/>
        <family val="2"/>
      </rPr>
      <t>IV - Doutorado</t>
    </r>
  </si>
  <si>
    <t>PROFESSOR - CLASSE "B"</t>
  </si>
  <si>
    <r>
      <t>Nível de venc:</t>
    </r>
    <r>
      <rPr>
        <b/>
        <sz val="11"/>
        <rFont val="Tahoma"/>
        <family val="2"/>
      </rPr>
      <t xml:space="preserve"> I - Graduação/aperfeiçoamento</t>
    </r>
  </si>
  <si>
    <r>
      <t xml:space="preserve">Nível de venc: </t>
    </r>
    <r>
      <rPr>
        <b/>
        <sz val="11"/>
        <rFont val="Tahoma"/>
        <family val="2"/>
      </rPr>
      <t>II - Especialização</t>
    </r>
  </si>
  <si>
    <r>
      <t xml:space="preserve">Nível de venc: </t>
    </r>
    <r>
      <rPr>
        <b/>
        <sz val="11"/>
        <rFont val="Tahoma"/>
        <family val="2"/>
      </rPr>
      <t>III - Mestrado</t>
    </r>
  </si>
  <si>
    <r>
      <t xml:space="preserve">Nível de venc: </t>
    </r>
    <r>
      <rPr>
        <b/>
        <sz val="11"/>
        <rFont val="Tahoma"/>
        <family val="2"/>
      </rPr>
      <t>IV - Doutorado</t>
    </r>
  </si>
  <si>
    <t>PROFESSOR - CLASSE "C"</t>
  </si>
  <si>
    <r>
      <t xml:space="preserve">Nível de venc: </t>
    </r>
    <r>
      <rPr>
        <b/>
        <sz val="11"/>
        <rFont val="Tahoma"/>
        <family val="2"/>
      </rPr>
      <t>I - Graduação/aperfeiçoamento</t>
    </r>
  </si>
  <si>
    <t>LEGENDA:</t>
  </si>
  <si>
    <t>Carreira criada pela Lei nº 66/1989 e reestruturada  pela Lei nº 4.075/2007.</t>
  </si>
  <si>
    <t>A Lei n.º 4.564/2011, publicada no DODF de 04/05/2011, dispõe sobre os valores das tabelas de Vencimento Básico da carreira Magistério Público na forma dos Anexos I e II, a contar das datas ali especificadas.</t>
  </si>
  <si>
    <t xml:space="preserve">GARC - Gratificação de Atividade de Regência de Classe criada pela Lei nº 4.075/2007, devida aos Professores de Educação Básica e Especialistas de Educação, bem como aos integrantes do PECMP, equivale a 30% do vencimento correspondente à etapa e ao nível do cargo de Professor de Educação Básica ou PECMP em que se encontra posicionado. </t>
  </si>
  <si>
    <t>Condições para recebimento da GARC:</t>
  </si>
  <si>
    <t>I - farão jus ao recebimento os Professores de Educação Básica e do PECMP que, no efetivo exercício, estejam desempenhando atividades de regência de classe e de coordenação pedagógica; os ocupantes dos cargos de diretor, vice-diretor e supervisor pedagógico em exercício nas instituições educacionais da rede pública de ensino do DF, bem como os professores em exercício nos Núcleos de Monitoramento Pedagógico das Diretorias Regionais de Ensino, na forma a ser regulamentada pela Secretaria de Estado de Educação.</t>
  </si>
  <si>
    <t>II - o professor que deixar de desempenhar a Atividade de Regência de Classe terá direito a incorporar à remuneração do cargo efetivo, na razão relativamente proporcional de seu valor, o percentual de 1,2% (um inteiro e dois décimos por cento) por ano de efetivo exercício em regência de classe até o limite de 30% (trinta por cento);</t>
  </si>
  <si>
    <t>III - o disposto no inciso II aplica-se aos professores de que trata o inciso I, aposentados ou que vierem a se aposentar no cargo de Professor da Educação Básica, Especialistas de Educação ou os integrantes do PECMP, e aos beneficiários de pensão concedida anteriormente à vigência desta Lei, observado, individualmente, o fundamento legal que amparou a concessão;</t>
  </si>
  <si>
    <t>IV - a GARC poderá ser percebida cumulativamente com outras gratificações vinculadas ao cargo efetivo.</t>
  </si>
  <si>
    <t>GAA - Gratificação de Atividade de Alfabetização criada pela Lei nº 4.075/2007, equivale a 15% do vencimento básico inicial do cargo de Professor de Educação Básica ou do PECMP;</t>
  </si>
  <si>
    <t>Condições para recebimento da GAA:</t>
  </si>
  <si>
    <t>I - será concedida ao Professor de Educação Básica e ao integrante do PECMP que, no efetivo exercício de regência de classe, alfabetize crianças, jovens ou adultos nas instituições educacionais da rede pública de ensino do DF ou nas instituições conveniadas;</t>
  </si>
  <si>
    <t>II - o professor que deixar de desempenhar a Atividade de Alfabetização terá direito a incorporar à remuneração do cargo efetivo, na razão relativamente proporcional de seu valor, o percentual de 0,6% (seis décimos por cento) por ano de efetivo exercício em Atividade de Alfabetização até  limite de 15% (quinze por cento).</t>
  </si>
  <si>
    <t>III - o disposto no inciso II aplica-se aos servidores aposentados ou que vierem a se aposentar na Carreira Magistério Público do DF, aos que compõem o PECMP, aos integrantes da Carreira Assistência à Educação e aos beneficiários de pensão concedida anteriormente à vigência desta Lei, observado, individualmente, o fundamento legal que amparou a concessão;</t>
  </si>
  <si>
    <t>IV - a GAAA poderá ser percebida cumulativamente com outras gratificações vinculadas ao cargo efetivo.</t>
  </si>
  <si>
    <t>GAEE - Gratificação de Atividade de Ensino Especial criada pela Lei nº 4.075/2007, equivale a 15% do vencimento básico inicial do cargo de Professor de Educação Básica e de PECMP;</t>
  </si>
  <si>
    <t>Condições para recebimento da GAEE:</t>
  </si>
  <si>
    <t>I - será concedida aos ocupantes da Carreira Magistério Público do DF, aos integrantes do PECMP e aos servidores da Carreira  Assistência à Educação que atendam exclusivamente a alunos portadores de necessidades educativas ou em situações de risco e vulnerabilidade, em exercício nas unidades especializadas da rede pública de ensino do DF ou nas instituições conveniadas;</t>
  </si>
  <si>
    <t>II - fará jus também à GAEE o professor regente em exercício nos estabelecimentos de ensino regular que atue nas modalidades especializadas de atendimento em classes especiais e salas de recurso;</t>
  </si>
  <si>
    <t>III - os servidores que atendam crianças, adolescentes e adultos com restrição ou privação de liberdade, com problema de conduta ou de risco e vulnerabilidade, em programas e/ou estabelecimentos de ensino específicos;</t>
  </si>
  <si>
    <t>IV - o disposto nos incisos II e III deste parágrafo não se aplica ao professor regente de classes regulares que atendam alunos com necessidades especiais de forma inclusiva;</t>
  </si>
  <si>
    <t>V - o professor que deixar de desempenhar a atividade prevista nos incisos I, II e III deste parágrafo terá direito a incorporar à remuneração do cargo efetivo, na razão relativamente proporcional de seu valor, o percentual de 0,6% (seis décimos por cento) por ano de efetivo exercício de Atividade de Ensino Especial, até o limite de 15% (quinze por cento);</t>
  </si>
  <si>
    <t>VI - a GAEE será concedida também ao servidor aposentado ou que vier a se aposentar na Carreira Magistério Público do Distrito Federal, aos integrantes do PECMP e ao servidor da Carreira Assistência à Educação, bem como aos beneficiários de pensão concedida anteriormente à vigência desta Lei, observado, individualmente, o fundamento legal que amparou a concessão;</t>
  </si>
  <si>
    <t>VII - a Gratificação de Atividade de Ensino Especial poderá ser percebida cumulativamente com outras gratificações vinculadas ao cargo efetivo.</t>
  </si>
  <si>
    <t>GAZR - Gratificação de Atividade em Zona Rural criada pela Lei nº 4.075/2007, equivale a 15% do vencimento básico inicial  do cargo de Professor de Educação Básica ou do PECMP;</t>
  </si>
  <si>
    <t>Condições para recebimento da GAZR:</t>
  </si>
  <si>
    <t>I - será concedida aos servidores da Carreira Magistério Público do Distrito Federal, aos integrantes do PECMP e aos servidores da Carreira Assistência à Educação que estejam em efetivo exercício em instituições educacionais situadas na zona rural do Distrito Federal;</t>
  </si>
  <si>
    <t>II - o servidor que deixar de desempenhar a Atividade em Zona Rural terá direito à incorporação à remuneração do cargo efetivo, na razão relativamente proporcional de seu valor, do percentual de 0,6% (seis décimos por cento) por ano de efetivo exercício de Atividade em Zona Rural, até o limite de 15% (quinze por cento);</t>
  </si>
  <si>
    <t>III - a Gratificação de Atividade em Zona Rural poderá ser percebida cumulativamente com outras gratificações;</t>
  </si>
  <si>
    <t>IV - o disposto no inciso II aplica-se aos servidores aposentados ou que vierem a se aposentar no cargo de Especialista de Educação Básica ou Especialista em Educação que compõem o PECMP e aos beneficiários de pensão concedida anteriormente à vigência desta Lei, observado, individualmente, o fundamento legal que amparou a concessão.</t>
  </si>
  <si>
    <t>GASE - Gratificação de Atividade de Suporte Educacional criada pela Lei nº 4.075/2007, equivale a 30% do vencimento correspondente à etapa e ao nível de Educação Básica ou PECMP em que se encontra posicionado;</t>
  </si>
  <si>
    <t>Condições para recebimento da GASE:</t>
  </si>
  <si>
    <t xml:space="preserve">I - será concedida aos ocupantes dos cargos de Especialista de Educação Básica e Especialista de Educação integrantes do PECPM que se encontrem atuando nas instituições educacionais da rede pública de ensino do Distrito Federal e nas instituições conveniadas; </t>
  </si>
  <si>
    <t xml:space="preserve">II - o Especialista de Educação Básica que deixar de desempenhar a atividade prevista no inciso I deste parágrafo terá direito à incorporação à remuneração do cargo efetivo, na razão relativamente proporcional de seu valor, do percentual de 1,2% (um inteiro e dois décimos por cento) por ano de efetivo exercício em Atividade de Suporte Educacional, até o limite de 30% (trinta por cento); </t>
  </si>
  <si>
    <t xml:space="preserve">III - o disposto no inciso II aplica-se aos servidores aposentados ou que vierem a se aposentar no cargo de Especialista de Educação Básica ou Especialista em Educação que compõem o PECMP e aos beneficiários de pensão concedida anteriormente à vigência desta Lei, observado, individualmente, o fundamento legal que amparou a concessão; </t>
  </si>
  <si>
    <t xml:space="preserve">IV - a Gratificação de Atividade de Suporte Educacional poderá ser percebida cumulativamente com outras gratificações vinculadas ao cargo efetivo. </t>
  </si>
  <si>
    <t>TIDEM - Gratificação em Atividade de Dedicação Exclusiva em Tempo Integral ao Magistério, equivale a  50%  sobre o vencimento correspondente à etapa e ao nível da Carreira Magistério Público do Distrito Federal ou PECMP em que se encontra posicionado;</t>
  </si>
  <si>
    <t>Condições para recebimento da TIDEM:</t>
  </si>
  <si>
    <t xml:space="preserve">I - será concedida aos servidores da Carreira Magistério Público do Distrito Federal e aos integrantes do PECMP submetidos à carga horária mínima de 40 horas semanais, em um ou dois cargos dessa Carreira, desde que estejam em efetivo exercício na Secretaria de Estado de Educação ou nas instituições conveniadas, sendo vedado o exercício de qualquer outra atividade remunerada, pública ou privada; </t>
  </si>
  <si>
    <t xml:space="preserve">II - o regime de Dedicação Exclusiva em Tempo Integral da Carreira Magistério Público será concedido mediante opção do servidor, conforme regulamentação feita pela Secretaria de Estado de Educação; </t>
  </si>
  <si>
    <t xml:space="preserve">III - os ocupantes da Carreira Magistério Público do Distrito Federal e os integrantes do PECMP que deixarem de desempenhar a atividade prevista no inciso I deste parágrafo terão direito à incorporação à remuneração do cargo efetivo, na razão relativamente proporcional de seu valor, do percentual de 2% (dois por cento) por ano de efetivo exercício em Atividade de Dedicação Exclusiva em Tempo Integral, até o limite de 50% (cinqüenta por cento); </t>
  </si>
  <si>
    <t xml:space="preserve">IV - a Gratificação em Atividade de Dedicação Exclusiva em Tempo Integral poderá ser percebida cumulativamente com outras gratificações vinculadas ao cargo efetivo; </t>
  </si>
  <si>
    <t xml:space="preserve">V - os integrantes do PECMP que, na data da publicação desta Lei, estejam requisitados, cedidos ou à disposição de órgãos da Administração Pública ou no desempenho de mandato eletivo de entidade de classe e de conselho profissional, quando retornarem à Secretaria de Estado de Educação, poderão optar pelo recebimento da TIDEM, sendo-lhes assegurada a incorporação do período de afastamento, desde que permaneçam no regime de dedicação exclusiva pelo período mínimo de 19 (dezenove) meses; </t>
  </si>
  <si>
    <t xml:space="preserve">VI - o disposto no inciso III aplica-se aos integrantes do PECMP que atendiam à exigência do inciso I anteriormente a 1º de novembro de 1992, cuja dedicação exclusiva seja comprovada por declaração do servidor e certidão do Instituto Nacional do Seguro Social. </t>
  </si>
  <si>
    <t>GADEED - Gratificação de Atividade de Docência em Estabelecimento de Ensino Diferenciado criada pela Lei nº 4.075/2007, equivale  a 15% do vencimento básico inicial  do cargo de Professor de Educação Básica ou do PECMP;</t>
  </si>
  <si>
    <t>Condições para recebimento da GADEED:</t>
  </si>
  <si>
    <t xml:space="preserve">I - será concedida aos integrantes da Carreira Magistério Público do Distrito Federal e aos integrantes do PECMP que estejam em efetivo exercício nos Estabelecimentos de Ensino Diferenciado; </t>
  </si>
  <si>
    <t xml:space="preserve">II  - o professor que deixar de desempenhar a atividade prevista no inciso I deste parágrafo terá direito à incorporação à remuneração do cargo efetivo, na razão relativamente proporcional de seu valor, do percentual de 0,6% (seis décimos por cento) por ano de efetivo exercício em Atividade em Estabelecimento de Ensino Diferenciado, até o limite de 15% (quinze por cento); </t>
  </si>
  <si>
    <t xml:space="preserve">III - a Gratificação de Atividade de Docência em Estabelecimento de Ensino Diferenciado poderá ser percebida cumulativamente com outras gratificações vinculadas ao cargo efetivo; </t>
  </si>
  <si>
    <t xml:space="preserve">IV - o disposto no inciso II aplica-se aos servidores aposentados ou que vierem a se aposentar na Carreira Magistério Público do Distrito Federal, aos integrantes do PECMP e aos beneficiários de pensão concedida anteriormente à vigência desta Lei, observado, individualmente, o fundamento legal que amparou a concessão; </t>
  </si>
  <si>
    <t xml:space="preserve">V - são consideradas Estabelecimentos de Ensino Diferenciado, para efeito desta Lei, a Escola Parque da Cidade e a Escola Meninos e Meninas do Parque. </t>
  </si>
  <si>
    <t>GADERL - Gratificação de Atividade de Docência em Estabelecimento de Restrição de Liberdade criada pela Lei 4.075/2007, equivale a 15% do vencimento Básico inicial do cargo de Professor de Educação Básica e do PECMP;</t>
  </si>
  <si>
    <t>Condições para recebimento da GADERL:</t>
  </si>
  <si>
    <t xml:space="preserve">I - será concedida aos integrantes da Carreira Magistério Público do Distrito Federal e aos integrantes do PECMP que estejam em efetivo exercício nos Estabelecimentos de Restrição de Liberdade; </t>
  </si>
  <si>
    <t xml:space="preserve">II - fica limitado a, no máximo, 60 (sessenta) o número de vagas para exercício de docentes nas unidades do Complexo Penitenciário do Distrito Federal, sendo permitida a ampliação, caso seja devidamente comprovado o aumento da demanda; </t>
  </si>
  <si>
    <t xml:space="preserve">III - o professor que deixar de desempenhar a atividade prevista no inciso I deste parágrafo terá direito à incorporação à remuneração do cargo efetivo, na razão relativamente proporcional de seu valor, do percentual de 0,6% (seis décimos por cento) por ano de efetivo exercício em Atividade de Docência em Estabelecimentos de Restrição de Liberdade, até o limite de 15% (quinze por cento); </t>
  </si>
  <si>
    <t xml:space="preserve">IV - a Gratificação de Atividade de Docência em Estabelecimento de Restrição de Liberdade poderá ser percebida cumulativamente com outras gratificações vinculadas ao cargo efetivo; </t>
  </si>
  <si>
    <t xml:space="preserve">V - o disposto no inciso III aplica-se aos servidores aposentados ou que vierem a se aposentar na Carreira Magistério Público do Distrito Federal, aos integrantes do PECMP e aos beneficiários de pensão concedida anteriormente à vigência desta Lei, observado, individualmente, o fundamento legal que amparou a concessão; </t>
  </si>
  <si>
    <t xml:space="preserve">VI - são considerados Estabelecimentos de Restrição de Liberdade, para efeito desta Lei, as unidades de execução de medidas sócio-educativas e de internação da Secretaria de Estado de Justiça, Direitos Humanos e Cidadania do Distrito Federal ou as unidades do Complexo Penitenciário do Distrito Federal. </t>
  </si>
  <si>
    <t>Parcela Individual Fixa, de que trata a Lei nº 3.172/2003, no valor de R$ 59,87.</t>
  </si>
  <si>
    <t>CÓDIGO</t>
  </si>
  <si>
    <t>VB</t>
  </si>
  <si>
    <t>Tidem</t>
  </si>
  <si>
    <t>Reg</t>
  </si>
  <si>
    <t>Remun</t>
  </si>
  <si>
    <t>Acumulados</t>
  </si>
  <si>
    <t>Vlr.</t>
  </si>
  <si>
    <t>40-A-25-1</t>
  </si>
  <si>
    <t>40-A-24-1</t>
  </si>
  <si>
    <t>40-A-23-1</t>
  </si>
  <si>
    <t>40-A-22-1</t>
  </si>
  <si>
    <t>40-A-21-1</t>
  </si>
  <si>
    <t>40-A-20-1</t>
  </si>
  <si>
    <t>40-A-19-1</t>
  </si>
  <si>
    <t>40-A-18-1</t>
  </si>
  <si>
    <t>40-A-17-1</t>
  </si>
  <si>
    <t>40-A-16-1</t>
  </si>
  <si>
    <t>40-A-15-1</t>
  </si>
  <si>
    <t>40-A-14-1</t>
  </si>
  <si>
    <t>40-A-13-1</t>
  </si>
  <si>
    <t>40-A-12-1</t>
  </si>
  <si>
    <t>40-A-11-1</t>
  </si>
  <si>
    <t>40-A-10-1</t>
  </si>
  <si>
    <t>40-A-9-1</t>
  </si>
  <si>
    <t>40-A-8-1</t>
  </si>
  <si>
    <t>40-A-7-1</t>
  </si>
  <si>
    <t>40-A-6-1</t>
  </si>
  <si>
    <t>40-A-5-1</t>
  </si>
  <si>
    <t>40-A-4-1</t>
  </si>
  <si>
    <t>40-A-3-1</t>
  </si>
  <si>
    <t>40-A-2-1</t>
  </si>
  <si>
    <t>40-A-1-1</t>
  </si>
  <si>
    <t>40-A-25-2</t>
  </si>
  <si>
    <t>40-A-24-2</t>
  </si>
  <si>
    <t>40-A-23-2</t>
  </si>
  <si>
    <t>40-A-22-2</t>
  </si>
  <si>
    <t>40-A-21-2</t>
  </si>
  <si>
    <t>40-A-20-2</t>
  </si>
  <si>
    <t>40-A-19-2</t>
  </si>
  <si>
    <t>40-A-18-2</t>
  </si>
  <si>
    <t>40-A-17-2</t>
  </si>
  <si>
    <t>40-A-16-2</t>
  </si>
  <si>
    <t>40-A-15-2</t>
  </si>
  <si>
    <t>40-A-14-2</t>
  </si>
  <si>
    <t>40-A-13-2</t>
  </si>
  <si>
    <t>40-A-12-2</t>
  </si>
  <si>
    <t>40-A-11-2</t>
  </si>
  <si>
    <t>40-A-10-2</t>
  </si>
  <si>
    <t>40-A-9-2</t>
  </si>
  <si>
    <t>40-A-8-2</t>
  </si>
  <si>
    <t>40-A-7-2</t>
  </si>
  <si>
    <t>40-A-6-2</t>
  </si>
  <si>
    <t>40-A-5-2</t>
  </si>
  <si>
    <t>40-A-4-2</t>
  </si>
  <si>
    <t>40-A-3-2</t>
  </si>
  <si>
    <t>40-A-2-2</t>
  </si>
  <si>
    <t>40-A-1-2</t>
  </si>
  <si>
    <t>40-A-25-3</t>
  </si>
  <si>
    <t>40-A-24-3</t>
  </si>
  <si>
    <t>40-A-23-3</t>
  </si>
  <si>
    <t>40-A-22-3</t>
  </si>
  <si>
    <t>40-A-21-3</t>
  </si>
  <si>
    <t>40-A-20-3</t>
  </si>
  <si>
    <t>40-A-19-3</t>
  </si>
  <si>
    <t>40-A-18-3</t>
  </si>
  <si>
    <t>40-A-17-3</t>
  </si>
  <si>
    <t>40-A-16-3</t>
  </si>
  <si>
    <t>40-A-15-3</t>
  </si>
  <si>
    <t>40-A-14-3</t>
  </si>
  <si>
    <t>40-A-13-3</t>
  </si>
  <si>
    <t>40-A-12-3</t>
  </si>
  <si>
    <t>40-A-11-3</t>
  </si>
  <si>
    <t>40-A-10-3</t>
  </si>
  <si>
    <t>40-A-9-3</t>
  </si>
  <si>
    <t>40-A-8-3</t>
  </si>
  <si>
    <t>40-A-7-3</t>
  </si>
  <si>
    <t>40-A-6-3</t>
  </si>
  <si>
    <t>40-A-5-3</t>
  </si>
  <si>
    <t>40-A-4-3</t>
  </si>
  <si>
    <t>40-A-3-3</t>
  </si>
  <si>
    <t>40-A-2-3</t>
  </si>
  <si>
    <t>40-A-1-3</t>
  </si>
  <si>
    <t>40-A-25-4</t>
  </si>
  <si>
    <t>40-A-24-4</t>
  </si>
  <si>
    <t>40-A-23-4</t>
  </si>
  <si>
    <t>40-A-22-4</t>
  </si>
  <si>
    <t>40-A-21-4</t>
  </si>
  <si>
    <t>40-A-20-4</t>
  </si>
  <si>
    <t>40-A-19-4</t>
  </si>
  <si>
    <t>40-A-18-4</t>
  </si>
  <si>
    <t>40-A-17-4</t>
  </si>
  <si>
    <t>40-A-16-4</t>
  </si>
  <si>
    <t>40-A-15-4</t>
  </si>
  <si>
    <t>40-A-14-4</t>
  </si>
  <si>
    <t>40-A-13-4</t>
  </si>
  <si>
    <t>40-A-12-4</t>
  </si>
  <si>
    <t>40-A-11-4</t>
  </si>
  <si>
    <t>40-A-10-4</t>
  </si>
  <si>
    <t>40-A-9-4</t>
  </si>
  <si>
    <t>40-A-8-4</t>
  </si>
  <si>
    <t>40-A-7-4</t>
  </si>
  <si>
    <t>40-A-6-4</t>
  </si>
  <si>
    <t>40-A-5-4</t>
  </si>
  <si>
    <t>40-A-4-4</t>
  </si>
  <si>
    <t>40-A-3-4</t>
  </si>
  <si>
    <t>40-A-2-4</t>
  </si>
  <si>
    <t>40-A-1-4</t>
  </si>
  <si>
    <t>20-A-25-1</t>
  </si>
  <si>
    <t>20-A-24-1</t>
  </si>
  <si>
    <t>20-A-23-1</t>
  </si>
  <si>
    <t>20-A-22-1</t>
  </si>
  <si>
    <t>20-A-21-1</t>
  </si>
  <si>
    <t>20-A-20-1</t>
  </si>
  <si>
    <t>20-A-19-1</t>
  </si>
  <si>
    <t>20-A-18-1</t>
  </si>
  <si>
    <t>20-A-17-1</t>
  </si>
  <si>
    <t>20-A-16-1</t>
  </si>
  <si>
    <t>20-A-15-1</t>
  </si>
  <si>
    <t>20-A-14-1</t>
  </si>
  <si>
    <t>20-A-13-1</t>
  </si>
  <si>
    <t>20-A-12-1</t>
  </si>
  <si>
    <t>20-A-11-1</t>
  </si>
  <si>
    <t>20-A-10-1</t>
  </si>
  <si>
    <t>20-A-9-1</t>
  </si>
  <si>
    <t>20-A-8-1</t>
  </si>
  <si>
    <t>20-A-7-1</t>
  </si>
  <si>
    <t>20-A-6-1</t>
  </si>
  <si>
    <t>20-A-5-1</t>
  </si>
  <si>
    <t>20-A-4-1</t>
  </si>
  <si>
    <t>20-A-3-1</t>
  </si>
  <si>
    <t>20-A-2-1</t>
  </si>
  <si>
    <t>20-A-1-1</t>
  </si>
  <si>
    <t>20-A-25-2</t>
  </si>
  <si>
    <t>20-A-24-2</t>
  </si>
  <si>
    <t>20-A-23-2</t>
  </si>
  <si>
    <t>20-A-22-2</t>
  </si>
  <si>
    <t>20-A-21-2</t>
  </si>
  <si>
    <t>20-A-20-2</t>
  </si>
  <si>
    <t>20-A-19-2</t>
  </si>
  <si>
    <t>20-A-18-2</t>
  </si>
  <si>
    <t>20-A-17-2</t>
  </si>
  <si>
    <t>20-A-16-2</t>
  </si>
  <si>
    <t>20-A-15-2</t>
  </si>
  <si>
    <t>20-A-14-2</t>
  </si>
  <si>
    <t>20-A-13-2</t>
  </si>
  <si>
    <t>20-A-12-2</t>
  </si>
  <si>
    <t>20-A-11-2</t>
  </si>
  <si>
    <t>20-A-10-2</t>
  </si>
  <si>
    <t>20-A-9-2</t>
  </si>
  <si>
    <t>20-A-8-2</t>
  </si>
  <si>
    <t>20-A-7-2</t>
  </si>
  <si>
    <t>20-A-6-2</t>
  </si>
  <si>
    <t>20-A-5-2</t>
  </si>
  <si>
    <t>20-A-4-2</t>
  </si>
  <si>
    <t>20-A-3-2</t>
  </si>
  <si>
    <t>20-A-2-2</t>
  </si>
  <si>
    <t>20-A-1-2</t>
  </si>
  <si>
    <t>20-A-25-3</t>
  </si>
  <si>
    <t>20-A-24-3</t>
  </si>
  <si>
    <t>20-A-23-3</t>
  </si>
  <si>
    <t>20-A-22-3</t>
  </si>
  <si>
    <t>20-A-21-3</t>
  </si>
  <si>
    <t>20-A-20-3</t>
  </si>
  <si>
    <t>20-A-19-3</t>
  </si>
  <si>
    <t>20-A-18-3</t>
  </si>
  <si>
    <t>20-A-17-3</t>
  </si>
  <si>
    <t>20-A-16-3</t>
  </si>
  <si>
    <t>20-A-15-3</t>
  </si>
  <si>
    <t>20-A-14-3</t>
  </si>
  <si>
    <t>20-A-13-3</t>
  </si>
  <si>
    <t>20-A-12-3</t>
  </si>
  <si>
    <t>20-A-11-3</t>
  </si>
  <si>
    <t>20-A-10-3</t>
  </si>
  <si>
    <t>20-A-9-3</t>
  </si>
  <si>
    <t>20-A-8-3</t>
  </si>
  <si>
    <t>20-A-7-3</t>
  </si>
  <si>
    <t>20-A-6-3</t>
  </si>
  <si>
    <t>20-A-5-3</t>
  </si>
  <si>
    <t>20-A-4-3</t>
  </si>
  <si>
    <t>20-A-3-3</t>
  </si>
  <si>
    <t>20-A-2-3</t>
  </si>
  <si>
    <t>20-A-1-3</t>
  </si>
  <si>
    <t>20-A-25-4</t>
  </si>
  <si>
    <t>20-A-24-4</t>
  </si>
  <si>
    <t>20-A-23-4</t>
  </si>
  <si>
    <t>20-A-22-4</t>
  </si>
  <si>
    <t>20-A-21-4</t>
  </si>
  <si>
    <t>20-A-20-4</t>
  </si>
  <si>
    <t>20-A-19-4</t>
  </si>
  <si>
    <t>20-A-18-4</t>
  </si>
  <si>
    <t>20-A-17-4</t>
  </si>
  <si>
    <t>20-A-16-4</t>
  </si>
  <si>
    <t>20-A-15-4</t>
  </si>
  <si>
    <t>20-A-14-4</t>
  </si>
  <si>
    <t>20-A-13-4</t>
  </si>
  <si>
    <t>20-A-12-4</t>
  </si>
  <si>
    <t>20-A-11-4</t>
  </si>
  <si>
    <t>20-A-10-4</t>
  </si>
  <si>
    <t>20-A-9-4</t>
  </si>
  <si>
    <t>20-A-8-4</t>
  </si>
  <si>
    <t>20-A-7-4</t>
  </si>
  <si>
    <t>20-A-6-4</t>
  </si>
  <si>
    <t>20-A-5-4</t>
  </si>
  <si>
    <t>20-A-4-4</t>
  </si>
  <si>
    <t>20-A-3-4</t>
  </si>
  <si>
    <t>20-A-2-4</t>
  </si>
  <si>
    <t>20-A-1-4</t>
  </si>
  <si>
    <t>40-B-25-1</t>
  </si>
  <si>
    <t>40-B-24-1</t>
  </si>
  <si>
    <t>40-B-23-1</t>
  </si>
  <si>
    <t>40-B-22-1</t>
  </si>
  <si>
    <t>40-B-21-1</t>
  </si>
  <si>
    <t>40-B-20-1</t>
  </si>
  <si>
    <t>40-B-19-1</t>
  </si>
  <si>
    <t>40-B-18-1</t>
  </si>
  <si>
    <t>40-B-17-1</t>
  </si>
  <si>
    <t>40-B-16-1</t>
  </si>
  <si>
    <t>40-B-15-1</t>
  </si>
  <si>
    <t>40-B-14-1</t>
  </si>
  <si>
    <t>40-B-13-1</t>
  </si>
  <si>
    <t>40-B-12-1</t>
  </si>
  <si>
    <t>40-B-11-1</t>
  </si>
  <si>
    <t>40-B-10-1</t>
  </si>
  <si>
    <t>40-B-9-1</t>
  </si>
  <si>
    <t>40-B-8-1</t>
  </si>
  <si>
    <t>40-B-7-1</t>
  </si>
  <si>
    <t>40-B-6-1</t>
  </si>
  <si>
    <t>40-B-5-1</t>
  </si>
  <si>
    <t>40-B-4-1</t>
  </si>
  <si>
    <t>40-B-3-1</t>
  </si>
  <si>
    <t>40-B-2-1</t>
  </si>
  <si>
    <t>40-B-1-1</t>
  </si>
  <si>
    <t>40-B-25-2</t>
  </si>
  <si>
    <t>40-B-24-2</t>
  </si>
  <si>
    <t>40-B-23-2</t>
  </si>
  <si>
    <t>40-B-22-2</t>
  </si>
  <si>
    <t>40-B-21-2</t>
  </si>
  <si>
    <t>40-B-20-2</t>
  </si>
  <si>
    <t>40-B-19-2</t>
  </si>
  <si>
    <t>40-B-18-2</t>
  </si>
  <si>
    <t>40-B-17-2</t>
  </si>
  <si>
    <t>40-B-16-2</t>
  </si>
  <si>
    <t>40-B-15-2</t>
  </si>
  <si>
    <t>40-B-14-2</t>
  </si>
  <si>
    <t>40-B-13-2</t>
  </si>
  <si>
    <t>40-B-12-2</t>
  </si>
  <si>
    <t>40-B-11-2</t>
  </si>
  <si>
    <t>40-B-10-2</t>
  </si>
  <si>
    <t>40-B-9-2</t>
  </si>
  <si>
    <t>40-B-8-2</t>
  </si>
  <si>
    <t>40-B-7-2</t>
  </si>
  <si>
    <t>40-B-6-2</t>
  </si>
  <si>
    <t>40-B-5-2</t>
  </si>
  <si>
    <t>40-B-4-2</t>
  </si>
  <si>
    <t>40-B-3-2</t>
  </si>
  <si>
    <t>40-B-2-2</t>
  </si>
  <si>
    <t>40-B-1-2</t>
  </si>
  <si>
    <t>40-B-25-3</t>
  </si>
  <si>
    <t>40-B-24-3</t>
  </si>
  <si>
    <t>40-B-23-3</t>
  </si>
  <si>
    <t>40-B-22-3</t>
  </si>
  <si>
    <t>40-B-21-3</t>
  </si>
  <si>
    <t>40-B-20-3</t>
  </si>
  <si>
    <t>40-B-19-3</t>
  </si>
  <si>
    <t>40-B-18-3</t>
  </si>
  <si>
    <t>40-B-17-3</t>
  </si>
  <si>
    <t>40-B-16-3</t>
  </si>
  <si>
    <t>40-B-15-3</t>
  </si>
  <si>
    <t>40-B-14-3</t>
  </si>
  <si>
    <t>40-B-13-3</t>
  </si>
  <si>
    <t>40-B-12-3</t>
  </si>
  <si>
    <t>40-B-11-3</t>
  </si>
  <si>
    <t>40-B-10-3</t>
  </si>
  <si>
    <t>40-B-9-3</t>
  </si>
  <si>
    <t>40-B-8-3</t>
  </si>
  <si>
    <t>40-B-7-3</t>
  </si>
  <si>
    <t>40-B-6-3</t>
  </si>
  <si>
    <t>40-B-5-3</t>
  </si>
  <si>
    <t>40-B-4-3</t>
  </si>
  <si>
    <t>40-B-3-3</t>
  </si>
  <si>
    <t>40-B-2-3</t>
  </si>
  <si>
    <t>40-B-1-3</t>
  </si>
  <si>
    <t>40-B-25-4</t>
  </si>
  <si>
    <t>40-B-24-4</t>
  </si>
  <si>
    <t>40-B-23-4</t>
  </si>
  <si>
    <t>40-B-22-4</t>
  </si>
  <si>
    <t>40-B-21-4</t>
  </si>
  <si>
    <t>40-B-20-4</t>
  </si>
  <si>
    <t>40-B-19-4</t>
  </si>
  <si>
    <t>40-B-18-4</t>
  </si>
  <si>
    <t>40-B-17-4</t>
  </si>
  <si>
    <t>40-B-16-4</t>
  </si>
  <si>
    <t>40-B-15-4</t>
  </si>
  <si>
    <t>40-B-14-4</t>
  </si>
  <si>
    <t>40-B-13-4</t>
  </si>
  <si>
    <t>40-B-12-4</t>
  </si>
  <si>
    <t>40-B-11-4</t>
  </si>
  <si>
    <t>40-B-10-4</t>
  </si>
  <si>
    <t>40-B-9-4</t>
  </si>
  <si>
    <t>40-B-8-4</t>
  </si>
  <si>
    <t>40-B-7-4</t>
  </si>
  <si>
    <t>40-B-6-4</t>
  </si>
  <si>
    <t>40-B-5-4</t>
  </si>
  <si>
    <t>40-B-4-4</t>
  </si>
  <si>
    <t>40-B-3-4</t>
  </si>
  <si>
    <t>40-B-2-4</t>
  </si>
  <si>
    <t>40-B-1-4</t>
  </si>
  <si>
    <t>20-B-25-1</t>
  </si>
  <si>
    <t>20-B-24-1</t>
  </si>
  <si>
    <t>20-B-23-1</t>
  </si>
  <si>
    <t>20-B-22-1</t>
  </si>
  <si>
    <t>20-B-21-1</t>
  </si>
  <si>
    <t>20-B-20-1</t>
  </si>
  <si>
    <t>20-B-19-1</t>
  </si>
  <si>
    <t>20-B-18-1</t>
  </si>
  <si>
    <t>20-B-17-1</t>
  </si>
  <si>
    <t>20-B-16-1</t>
  </si>
  <si>
    <t>20-B-15-1</t>
  </si>
  <si>
    <t>20-B-14-1</t>
  </si>
  <si>
    <t>20-B-13-1</t>
  </si>
  <si>
    <t>20-B-12-1</t>
  </si>
  <si>
    <t>20-B-11-1</t>
  </si>
  <si>
    <t>20-B-10-1</t>
  </si>
  <si>
    <t>20-B-9-1</t>
  </si>
  <si>
    <t>20-B-8-1</t>
  </si>
  <si>
    <t>20-B-7-1</t>
  </si>
  <si>
    <t>20-B-6-1</t>
  </si>
  <si>
    <t>20-B-5-1</t>
  </si>
  <si>
    <t>20-B-4-1</t>
  </si>
  <si>
    <t>20-B-3-1</t>
  </si>
  <si>
    <t>20-B-2-1</t>
  </si>
  <si>
    <t>20-B-1-1</t>
  </si>
  <si>
    <t>20-B-25-2</t>
  </si>
  <si>
    <t>20-B-24-2</t>
  </si>
  <si>
    <t>20-B-23-2</t>
  </si>
  <si>
    <t>20-B-22-2</t>
  </si>
  <si>
    <t>20-B-21-2</t>
  </si>
  <si>
    <t>20-B-20-2</t>
  </si>
  <si>
    <t>20-B-19-2</t>
  </si>
  <si>
    <t>20-B-18-2</t>
  </si>
  <si>
    <t>20-B-17-2</t>
  </si>
  <si>
    <t>20-B-16-2</t>
  </si>
  <si>
    <t>20-B-15-2</t>
  </si>
  <si>
    <t>20-B-14-2</t>
  </si>
  <si>
    <t>20-B-13-2</t>
  </si>
  <si>
    <t>20-B-12-2</t>
  </si>
  <si>
    <t>20-B-11-2</t>
  </si>
  <si>
    <t>20-B-10-2</t>
  </si>
  <si>
    <t>20-B-9-2</t>
  </si>
  <si>
    <t>20-B-8-2</t>
  </si>
  <si>
    <t>20-B-7-2</t>
  </si>
  <si>
    <t>20-B-6-2</t>
  </si>
  <si>
    <t>20-B-5-2</t>
  </si>
  <si>
    <t>20-B-4-2</t>
  </si>
  <si>
    <t>20-B-3-2</t>
  </si>
  <si>
    <t>20-B-2-2</t>
  </si>
  <si>
    <t>20-B-1-2</t>
  </si>
  <si>
    <t>20-B-25-3</t>
  </si>
  <si>
    <t>20-B-24-3</t>
  </si>
  <si>
    <t>20-B-23-3</t>
  </si>
  <si>
    <t>20-B-22-3</t>
  </si>
  <si>
    <t>20-B-21-3</t>
  </si>
  <si>
    <t>20-B-20-3</t>
  </si>
  <si>
    <t>20-B-19-3</t>
  </si>
  <si>
    <t>20-B-18-3</t>
  </si>
  <si>
    <t>20-B-17-3</t>
  </si>
  <si>
    <t>20-B-16-3</t>
  </si>
  <si>
    <t>20-B-15-3</t>
  </si>
  <si>
    <t>20-B-14-3</t>
  </si>
  <si>
    <t>20-B-13-3</t>
  </si>
  <si>
    <t>20-B-12-3</t>
  </si>
  <si>
    <t>20-B-11-3</t>
  </si>
  <si>
    <t>20-B-10-3</t>
  </si>
  <si>
    <t>20-B-9-3</t>
  </si>
  <si>
    <t>20-B-8-3</t>
  </si>
  <si>
    <t>20-B-7-3</t>
  </si>
  <si>
    <t>20-B-6-3</t>
  </si>
  <si>
    <t>20-B-5-3</t>
  </si>
  <si>
    <t>20-B-4-3</t>
  </si>
  <si>
    <t>20-B-3-3</t>
  </si>
  <si>
    <t>20-B-2-3</t>
  </si>
  <si>
    <t>20-B-1-3</t>
  </si>
  <si>
    <t>20-B-25-4</t>
  </si>
  <si>
    <t>20-B-24-4</t>
  </si>
  <si>
    <t>20-B-23-4</t>
  </si>
  <si>
    <t>20-B-22-4</t>
  </si>
  <si>
    <t>20-B-21-4</t>
  </si>
  <si>
    <t>20-B-20-4</t>
  </si>
  <si>
    <t>20-B-19-4</t>
  </si>
  <si>
    <t>20-B-18-4</t>
  </si>
  <si>
    <t>20-B-17-4</t>
  </si>
  <si>
    <t>20-B-16-4</t>
  </si>
  <si>
    <t>20-B-15-4</t>
  </si>
  <si>
    <t>20-B-14-4</t>
  </si>
  <si>
    <t>20-B-13-4</t>
  </si>
  <si>
    <t>20-B-12-4</t>
  </si>
  <si>
    <t>20-B-11-4</t>
  </si>
  <si>
    <t>20-B-10-4</t>
  </si>
  <si>
    <t>20-B-9-4</t>
  </si>
  <si>
    <t>20-B-8-4</t>
  </si>
  <si>
    <t>20-B-7-4</t>
  </si>
  <si>
    <t>20-B-6-4</t>
  </si>
  <si>
    <t>20-B-5-4</t>
  </si>
  <si>
    <t>20-B-4-4</t>
  </si>
  <si>
    <t>20-B-3-4</t>
  </si>
  <si>
    <t>20-B-2-4</t>
  </si>
  <si>
    <t>20-B-1-4</t>
  </si>
  <si>
    <t>40-C-25-1</t>
  </si>
  <si>
    <t>40-C-24-1</t>
  </si>
  <si>
    <t>40-C-23-1</t>
  </si>
  <si>
    <t>40-C-22-1</t>
  </si>
  <si>
    <t>40-C-21-1</t>
  </si>
  <si>
    <t>40-C-20-1</t>
  </si>
  <si>
    <t>40-C-19-1</t>
  </si>
  <si>
    <t>40-C-18-1</t>
  </si>
  <si>
    <t>40-C-17-1</t>
  </si>
  <si>
    <t>40-C-16-1</t>
  </si>
  <si>
    <t>40-C-15-1</t>
  </si>
  <si>
    <t>40-C-14-1</t>
  </si>
  <si>
    <t>40-C-13-1</t>
  </si>
  <si>
    <t>40-C-12-1</t>
  </si>
  <si>
    <t>40-C-11-1</t>
  </si>
  <si>
    <t>40-C-10-1</t>
  </si>
  <si>
    <t>40-C-9-1</t>
  </si>
  <si>
    <t>40-C-8-1</t>
  </si>
  <si>
    <t>40-C-7-1</t>
  </si>
  <si>
    <t>40-C-6-1</t>
  </si>
  <si>
    <t>40-C-5-1</t>
  </si>
  <si>
    <t>40-C-4-1</t>
  </si>
  <si>
    <t>40-C-3-1</t>
  </si>
  <si>
    <t>40-C-2-1</t>
  </si>
  <si>
    <t>40-C-1-1</t>
  </si>
  <si>
    <t>20-C-25-1</t>
  </si>
  <si>
    <t>20-C-24-1</t>
  </si>
  <si>
    <t>20-C-23-1</t>
  </si>
  <si>
    <t>20-C-22-1</t>
  </si>
  <si>
    <t>20-C-21-1</t>
  </si>
  <si>
    <t>20-C-20-1</t>
  </si>
  <si>
    <t>20-C-19-1</t>
  </si>
  <si>
    <t>20-C-18-1</t>
  </si>
  <si>
    <t>20-C-17-1</t>
  </si>
  <si>
    <t>20-C-16-1</t>
  </si>
  <si>
    <t>20-C-15-1</t>
  </si>
  <si>
    <t>20-C-14-1</t>
  </si>
  <si>
    <t>20-C-13-1</t>
  </si>
  <si>
    <t>20-C-12-1</t>
  </si>
  <si>
    <t>20-C-11-1</t>
  </si>
  <si>
    <t>20-C-10-1</t>
  </si>
  <si>
    <t>20-C-9-1</t>
  </si>
  <si>
    <t>20-C-8-1</t>
  </si>
  <si>
    <t>20-C-7-1</t>
  </si>
  <si>
    <t>20-C-6-1</t>
  </si>
  <si>
    <t>20-C-5-1</t>
  </si>
  <si>
    <t>20-C-4-1</t>
  </si>
  <si>
    <t>20-C-3-1</t>
  </si>
  <si>
    <t>20-C-2-1</t>
  </si>
  <si>
    <t>20-C-1-1</t>
  </si>
  <si>
    <t>Vigência: 1º de março/2012</t>
  </si>
  <si>
    <t>COMPARATIVO DAS TABELAS DE REMUNERAÇÃO: MAR/2012 X SET/2011 INCLUINDO O ATS NA BASE DE CÁLCULO</t>
  </si>
  <si>
    <t xml:space="preserve">                                                                                                                                                                                                                                                                                                                                                                                                                                                                                                                                                                                                                                                                                                                                                                                                                                                                                                                                                                                                                                                                                                                                                                                                                                                                                                                                                                                                                                                                                                                                                                                                                                                                                                                                                                                                                                                                                                                                                                                                                                                                                                                                                                                                                                                                                                                                                                                                                                                                                           </t>
  </si>
  <si>
    <t>PARC. IND FIXA</t>
  </si>
  <si>
    <t>PROJEÇÃO</t>
  </si>
  <si>
    <t>ANOS</t>
  </si>
  <si>
    <t>ATS VR</t>
  </si>
  <si>
    <t xml:space="preserve">REMUN </t>
  </si>
  <si>
    <t>C/ ATS</t>
  </si>
  <si>
    <t>CARREIRA MAGISTÉRIO</t>
  </si>
  <si>
    <t xml:space="preserve">N. SERV. </t>
  </si>
  <si>
    <t>IMPACTO  - MAGISTÉRIO SEM DECICAÇÃO EXCLUSIVA</t>
  </si>
  <si>
    <t>IMPACTO - MAGISTÉRIO COM DEDICAÇÃO EXCLUSIVA</t>
  </si>
  <si>
    <t>IMPACTO - MAGISTÉRIO - TODOS OS SERVIDORES</t>
  </si>
  <si>
    <t>dezembro</t>
  </si>
  <si>
    <t>OUTRAS PARCELAS IMPACTANTES</t>
  </si>
  <si>
    <t>DESCRIÇÃO.</t>
  </si>
  <si>
    <t>QUANT.</t>
  </si>
  <si>
    <t>R$</t>
  </si>
  <si>
    <t>TOTAIS</t>
  </si>
  <si>
    <t>TOTAL  GERAL</t>
  </si>
  <si>
    <t>GAA 15%</t>
  </si>
  <si>
    <t>GAZR 15%</t>
  </si>
  <si>
    <t>GAEE -15%</t>
  </si>
  <si>
    <t>GADEED - 15%</t>
  </si>
  <si>
    <t>MONTANTE</t>
  </si>
  <si>
    <t>DIVERSAS</t>
  </si>
  <si>
    <t>2003 a 2011</t>
  </si>
  <si>
    <t>mar/2012 A DEZ/2012</t>
  </si>
  <si>
    <t>PROPOSTA SEAP - EXTINÇÃO DA TIDEM</t>
  </si>
  <si>
    <t>ETAPA DE 2013</t>
  </si>
  <si>
    <r>
      <t xml:space="preserve">Nível de vencimento: </t>
    </r>
    <r>
      <rPr>
        <b/>
        <sz val="11"/>
        <color rgb="FFFF0000"/>
        <rFont val="Tahoma"/>
        <family val="2"/>
      </rPr>
      <t>II - Especialização</t>
    </r>
  </si>
  <si>
    <t>PIF</t>
  </si>
  <si>
    <t>ACUM</t>
  </si>
  <si>
    <t>cresc. VB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</si>
</sst>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0.0%"/>
    <numFmt numFmtId="166" formatCode="0.0"/>
  </numFmts>
  <fonts count="44" x14ac:knownFonts="1">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u/>
      <sz val="10"/>
      <color indexed="12"/>
      <name val="Arial"/>
      <family val="2"/>
    </font>
    <font>
      <b/>
      <sz val="10"/>
      <color theme="1"/>
      <name val="Tahoma"/>
      <family val="2"/>
    </font>
    <font>
      <sz val="10"/>
      <color theme="1"/>
      <name val="Tahoma"/>
      <family val="2"/>
    </font>
    <font>
      <b/>
      <sz val="10"/>
      <color rgb="FF000000"/>
      <name val="Tahoma"/>
      <family val="2"/>
    </font>
    <font>
      <sz val="11"/>
      <name val="Arial"/>
      <family val="2"/>
    </font>
    <font>
      <sz val="11"/>
      <color rgb="FF000000"/>
      <name val="Tahoma"/>
      <family val="2"/>
    </font>
    <font>
      <b/>
      <sz val="11"/>
      <color indexed="10"/>
      <name val="Tahoma"/>
      <family val="2"/>
    </font>
    <font>
      <b/>
      <sz val="11"/>
      <name val="Arial"/>
      <family val="2"/>
    </font>
    <font>
      <sz val="9"/>
      <color theme="1"/>
      <name val="Tahoma"/>
      <family val="2"/>
    </font>
    <font>
      <sz val="10"/>
      <color indexed="8"/>
      <name val="Arial"/>
      <family val="2"/>
    </font>
    <font>
      <b/>
      <sz val="9"/>
      <color indexed="8"/>
      <name val="Tahoma"/>
      <family val="2"/>
    </font>
    <font>
      <b/>
      <sz val="9"/>
      <color theme="1"/>
      <name val="Tahoma"/>
      <family val="2"/>
    </font>
    <font>
      <sz val="9"/>
      <color indexed="8"/>
      <name val="Tahoma"/>
      <family val="2"/>
    </font>
    <font>
      <sz val="8"/>
      <color indexed="8"/>
      <name val="Verdana"/>
      <family val="2"/>
    </font>
    <font>
      <sz val="10"/>
      <name val="Verdana"/>
      <family val="2"/>
    </font>
    <font>
      <b/>
      <sz val="10"/>
      <name val="Verdana"/>
      <family val="2"/>
    </font>
    <font>
      <sz val="8"/>
      <name val="Verdana"/>
      <family val="2"/>
    </font>
    <font>
      <sz val="11"/>
      <color theme="1"/>
      <name val="Tahoma"/>
      <family val="2"/>
    </font>
    <font>
      <sz val="12"/>
      <color theme="1"/>
      <name val="Tahoma"/>
      <family val="2"/>
    </font>
    <font>
      <b/>
      <sz val="12"/>
      <color theme="1"/>
      <name val="Tahoma"/>
      <family val="2"/>
    </font>
    <font>
      <b/>
      <sz val="11"/>
      <color theme="1"/>
      <name val="Tahoma"/>
      <family val="2"/>
    </font>
    <font>
      <b/>
      <sz val="14"/>
      <color theme="1"/>
      <name val="Tahoma"/>
      <family val="2"/>
    </font>
    <font>
      <sz val="10"/>
      <name val="Tahoma"/>
      <family val="2"/>
    </font>
    <font>
      <b/>
      <sz val="14"/>
      <name val="Tahoma"/>
      <family val="2"/>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b/>
      <sz val="12"/>
      <color theme="1"/>
      <name val="Calibri"/>
      <family val="2"/>
      <scheme val="minor"/>
    </font>
    <font>
      <sz val="11"/>
      <name val="Calibri"/>
      <family val="2"/>
      <scheme val="minor"/>
    </font>
    <font>
      <b/>
      <sz val="10"/>
      <name val="Arial"/>
      <family val="2"/>
    </font>
    <font>
      <sz val="10"/>
      <color indexed="8"/>
      <name val="Verdana"/>
      <family val="2"/>
    </font>
    <font>
      <b/>
      <sz val="16"/>
      <color rgb="FFFF0000"/>
      <name val="Tahoma"/>
      <family val="2"/>
    </font>
    <font>
      <sz val="9"/>
      <color rgb="FFFF0000"/>
      <name val="Tahoma"/>
      <family val="2"/>
    </font>
    <font>
      <sz val="14"/>
      <color rgb="FFFF0000"/>
      <name val="Tahoma"/>
      <family val="2"/>
    </font>
    <font>
      <b/>
      <sz val="14"/>
      <color rgb="FFFF0000"/>
      <name val="Tahoma"/>
      <family val="2"/>
    </font>
    <font>
      <sz val="11"/>
      <color rgb="FFFF0000"/>
      <name val="Tahoma"/>
      <family val="2"/>
    </font>
    <font>
      <b/>
      <sz val="11"/>
      <color rgb="FFFF0000"/>
      <name val="Tahoma"/>
      <family val="2"/>
    </font>
    <font>
      <sz val="11"/>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D8D8D8"/>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indexed="22"/>
        <bgColor indexed="0"/>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66"/>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00"/>
        <bgColor indexed="64"/>
      </patternFill>
    </fill>
  </fills>
  <borders count="36">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0" fontId="14" fillId="0" borderId="0"/>
  </cellStyleXfs>
  <cellXfs count="370">
    <xf numFmtId="0" fontId="0" fillId="0" borderId="0" xfId="0"/>
    <xf numFmtId="0" fontId="3" fillId="0" borderId="0" xfId="3" applyFont="1" applyAlignment="1">
      <alignment vertical="center"/>
    </xf>
    <xf numFmtId="0" fontId="3" fillId="0" borderId="0" xfId="3" applyFont="1" applyAlignment="1">
      <alignment horizontal="center" vertical="center"/>
    </xf>
    <xf numFmtId="43" fontId="3" fillId="0" borderId="0" xfId="3" applyNumberFormat="1" applyFont="1"/>
    <xf numFmtId="0" fontId="0" fillId="0" borderId="0" xfId="0"/>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0" xfId="0" applyFont="1"/>
    <xf numFmtId="0" fontId="3" fillId="0" borderId="0" xfId="0" applyFont="1" applyAlignment="1">
      <alignment vertical="center"/>
    </xf>
    <xf numFmtId="0" fontId="9" fillId="0" borderId="0" xfId="0" applyFont="1"/>
    <xf numFmtId="10" fontId="9" fillId="0" borderId="0" xfId="0" applyNumberFormat="1" applyFont="1"/>
    <xf numFmtId="43" fontId="9" fillId="0" borderId="0" xfId="0" applyNumberFormat="1" applyFont="1"/>
    <xf numFmtId="0" fontId="3" fillId="0" borderId="0" xfId="0" applyFont="1" applyAlignment="1">
      <alignment horizontal="center" vertical="center"/>
    </xf>
    <xf numFmtId="164" fontId="3" fillId="0" borderId="0" xfId="0" applyNumberFormat="1" applyFont="1" applyBorder="1" applyAlignment="1">
      <alignment vertical="center"/>
    </xf>
    <xf numFmtId="4" fontId="4" fillId="0" borderId="0" xfId="0" applyNumberFormat="1" applyFont="1" applyFill="1" applyBorder="1" applyAlignment="1">
      <alignment horizontal="left" vertical="center"/>
    </xf>
    <xf numFmtId="0" fontId="4" fillId="0" borderId="0" xfId="0" applyFont="1" applyAlignment="1">
      <alignment horizontal="center" vertical="center"/>
    </xf>
    <xf numFmtId="4" fontId="3" fillId="0" borderId="0" xfId="0" applyNumberFormat="1" applyFont="1" applyFill="1" applyBorder="1" applyAlignment="1">
      <alignment horizontal="left" vertical="center"/>
    </xf>
    <xf numFmtId="0" fontId="3" fillId="0" borderId="0" xfId="0" applyFont="1" applyBorder="1"/>
    <xf numFmtId="4" fontId="3" fillId="6" borderId="3"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43" fontId="3" fillId="2" borderId="17" xfId="0" applyNumberFormat="1" applyFont="1" applyFill="1" applyBorder="1" applyAlignment="1">
      <alignment horizontal="center" vertical="center"/>
    </xf>
    <xf numFmtId="10" fontId="3" fillId="2" borderId="17" xfId="0" applyNumberFormat="1" applyFont="1" applyFill="1" applyBorder="1" applyAlignment="1">
      <alignment horizontal="center" vertical="center"/>
    </xf>
    <xf numFmtId="0" fontId="3" fillId="2" borderId="6" xfId="0" applyFont="1" applyFill="1" applyBorder="1" applyAlignment="1">
      <alignment horizontal="center" vertical="center"/>
    </xf>
    <xf numFmtId="4" fontId="3" fillId="6" borderId="15" xfId="0" applyNumberFormat="1" applyFont="1" applyFill="1" applyBorder="1" applyAlignment="1">
      <alignment horizontal="center" vertical="center"/>
    </xf>
    <xf numFmtId="9" fontId="3" fillId="6" borderId="7" xfId="7" applyNumberFormat="1" applyFont="1" applyFill="1" applyBorder="1" applyAlignment="1">
      <alignment horizontal="center" vertical="center"/>
    </xf>
    <xf numFmtId="9" fontId="3" fillId="6" borderId="4" xfId="7" applyNumberFormat="1" applyFont="1" applyFill="1" applyBorder="1" applyAlignment="1">
      <alignment horizontal="center" vertical="center"/>
    </xf>
    <xf numFmtId="4" fontId="3" fillId="6" borderId="4"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3" fontId="3" fillId="2" borderId="9" xfId="0" applyNumberFormat="1" applyFont="1" applyFill="1" applyBorder="1" applyAlignment="1">
      <alignment horizontal="center" vertical="center"/>
    </xf>
    <xf numFmtId="10" fontId="3" fillId="2" borderId="9"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0" borderId="10" xfId="0" applyFont="1" applyFill="1" applyBorder="1" applyAlignment="1">
      <alignment horizontal="center" wrapText="1"/>
    </xf>
    <xf numFmtId="43" fontId="10" fillId="0" borderId="10" xfId="0" applyNumberFormat="1" applyFont="1" applyBorder="1" applyAlignment="1">
      <alignment horizontal="right" vertical="center"/>
    </xf>
    <xf numFmtId="4" fontId="3" fillId="0" borderId="10" xfId="0" applyNumberFormat="1" applyFont="1" applyFill="1" applyBorder="1" applyAlignment="1">
      <alignment horizontal="right" vertical="center" wrapText="1"/>
    </xf>
    <xf numFmtId="4" fontId="3" fillId="0" borderId="10" xfId="0" applyNumberFormat="1" applyFont="1" applyBorder="1" applyAlignment="1">
      <alignment vertical="center"/>
    </xf>
    <xf numFmtId="4" fontId="3" fillId="0" borderId="10" xfId="0" applyNumberFormat="1" applyFont="1" applyBorder="1" applyAlignment="1">
      <alignment horizontal="right" vertical="center" wrapText="1"/>
    </xf>
    <xf numFmtId="4" fontId="3" fillId="0" borderId="10" xfId="0" applyNumberFormat="1" applyFont="1" applyFill="1" applyBorder="1" applyAlignment="1">
      <alignment vertical="center"/>
    </xf>
    <xf numFmtId="43" fontId="3" fillId="0" borderId="0" xfId="0" applyNumberFormat="1" applyFont="1" applyBorder="1" applyAlignment="1">
      <alignment horizontal="center" vertical="center"/>
    </xf>
    <xf numFmtId="10" fontId="3" fillId="0" borderId="17" xfId="0" applyNumberFormat="1" applyFont="1" applyBorder="1" applyAlignment="1">
      <alignment horizontal="center" vertical="center"/>
    </xf>
    <xf numFmtId="43" fontId="3" fillId="0" borderId="17" xfId="0" applyNumberFormat="1" applyFont="1" applyBorder="1" applyAlignment="1">
      <alignment horizontal="center" vertical="center"/>
    </xf>
    <xf numFmtId="10" fontId="3" fillId="0" borderId="6" xfId="0" applyNumberFormat="1" applyFont="1" applyBorder="1" applyAlignment="1">
      <alignment horizontal="center" vertical="center"/>
    </xf>
    <xf numFmtId="0" fontId="3" fillId="0" borderId="10" xfId="0" applyFont="1" applyFill="1" applyBorder="1" applyAlignment="1">
      <alignment horizontal="center" vertical="top" wrapText="1"/>
    </xf>
    <xf numFmtId="10" fontId="3" fillId="0" borderId="0" xfId="0" applyNumberFormat="1" applyFont="1" applyBorder="1" applyAlignment="1">
      <alignment horizontal="center" vertical="center"/>
    </xf>
    <xf numFmtId="10" fontId="3" fillId="0" borderId="1" xfId="0" applyNumberFormat="1" applyFont="1" applyBorder="1" applyAlignment="1">
      <alignment horizontal="center" vertical="center"/>
    </xf>
    <xf numFmtId="4" fontId="3" fillId="0" borderId="3" xfId="0" applyNumberFormat="1" applyFont="1" applyFill="1" applyBorder="1" applyAlignment="1">
      <alignment vertical="center"/>
    </xf>
    <xf numFmtId="43" fontId="4" fillId="2" borderId="13" xfId="0" applyNumberFormat="1" applyFont="1" applyFill="1" applyBorder="1" applyAlignment="1">
      <alignment horizontal="center" vertical="center"/>
    </xf>
    <xf numFmtId="10" fontId="4" fillId="2" borderId="13" xfId="0" applyNumberFormat="1" applyFont="1" applyFill="1" applyBorder="1" applyAlignment="1">
      <alignment horizontal="center" vertical="center"/>
    </xf>
    <xf numFmtId="10" fontId="4" fillId="2" borderId="12" xfId="0" applyNumberFormat="1" applyFont="1" applyFill="1" applyBorder="1" applyAlignment="1">
      <alignment horizontal="center" vertical="center"/>
    </xf>
    <xf numFmtId="43" fontId="3" fillId="0" borderId="0" xfId="0" applyNumberFormat="1" applyFont="1" applyFill="1" applyBorder="1" applyAlignment="1">
      <alignment vertical="center"/>
    </xf>
    <xf numFmtId="4" fontId="9" fillId="0" borderId="0" xfId="0" applyNumberFormat="1" applyFont="1"/>
    <xf numFmtId="43" fontId="3" fillId="0" borderId="10" xfId="0" applyNumberFormat="1" applyFont="1" applyFill="1" applyBorder="1" applyAlignment="1">
      <alignment horizontal="right" vertical="center" wrapText="1"/>
    </xf>
    <xf numFmtId="43" fontId="3" fillId="0" borderId="10" xfId="0" applyNumberFormat="1" applyFont="1" applyFill="1" applyBorder="1" applyAlignment="1">
      <alignment vertical="center"/>
    </xf>
    <xf numFmtId="43" fontId="3" fillId="0" borderId="5" xfId="0" applyNumberFormat="1" applyFont="1" applyFill="1" applyBorder="1" applyAlignment="1">
      <alignment horizontal="right" vertical="center" wrapText="1"/>
    </xf>
    <xf numFmtId="43" fontId="3" fillId="0" borderId="5" xfId="0" applyNumberFormat="1" applyFont="1" applyFill="1" applyBorder="1" applyAlignment="1">
      <alignment vertical="center"/>
    </xf>
    <xf numFmtId="43" fontId="3" fillId="0" borderId="10" xfId="0" applyNumberFormat="1" applyFont="1" applyFill="1" applyBorder="1" applyAlignment="1">
      <alignment horizontal="center" vertical="center" wrapText="1"/>
    </xf>
    <xf numFmtId="43" fontId="3" fillId="0" borderId="3" xfId="0" applyNumberFormat="1" applyFont="1" applyFill="1" applyBorder="1" applyAlignment="1">
      <alignment horizontal="center" vertical="center" wrapText="1"/>
    </xf>
    <xf numFmtId="4" fontId="4" fillId="0" borderId="0" xfId="0" applyNumberFormat="1" applyFont="1" applyFill="1" applyAlignment="1">
      <alignment horizontal="left" vertical="center"/>
    </xf>
    <xf numFmtId="0" fontId="3" fillId="0" borderId="5"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4" fontId="4" fillId="0" borderId="0" xfId="0" applyNumberFormat="1" applyFont="1" applyBorder="1" applyAlignment="1">
      <alignment horizontal="left" vertical="center"/>
    </xf>
    <xf numFmtId="4" fontId="11" fillId="0" borderId="0" xfId="0" applyNumberFormat="1" applyFont="1" applyBorder="1" applyAlignment="1">
      <alignment horizontal="left" vertical="center"/>
    </xf>
    <xf numFmtId="4" fontId="3" fillId="0" borderId="0" xfId="0" applyNumberFormat="1" applyFont="1" applyBorder="1" applyAlignment="1">
      <alignment horizontal="left" vertical="center"/>
    </xf>
    <xf numFmtId="4" fontId="3" fillId="0" borderId="3" xfId="0" applyNumberFormat="1" applyFont="1" applyBorder="1" applyAlignment="1">
      <alignment vertical="center"/>
    </xf>
    <xf numFmtId="9" fontId="3" fillId="6" borderId="8" xfId="7" applyNumberFormat="1" applyFont="1" applyFill="1" applyBorder="1" applyAlignment="1">
      <alignment horizontal="center" vertical="center"/>
    </xf>
    <xf numFmtId="9" fontId="3" fillId="6" borderId="5" xfId="7" applyNumberFormat="1" applyFont="1" applyFill="1" applyBorder="1" applyAlignment="1">
      <alignment horizontal="center" vertical="center"/>
    </xf>
    <xf numFmtId="4" fontId="3" fillId="6" borderId="5" xfId="0" applyNumberFormat="1" applyFont="1" applyFill="1" applyBorder="1" applyAlignment="1">
      <alignment horizontal="center" vertical="center"/>
    </xf>
    <xf numFmtId="0" fontId="3" fillId="0" borderId="5" xfId="0" applyFont="1" applyFill="1" applyBorder="1" applyAlignment="1">
      <alignment horizontal="center" wrapText="1"/>
    </xf>
    <xf numFmtId="43" fontId="3" fillId="0" borderId="5" xfId="0" applyNumberFormat="1" applyFont="1" applyBorder="1" applyAlignment="1">
      <alignment horizontal="right" vertical="center" wrapText="1"/>
    </xf>
    <xf numFmtId="43" fontId="3" fillId="0" borderId="5" xfId="0" applyNumberFormat="1" applyFont="1" applyBorder="1" applyAlignment="1">
      <alignment vertical="center"/>
    </xf>
    <xf numFmtId="43" fontId="3" fillId="0" borderId="10" xfId="0" applyNumberFormat="1" applyFont="1" applyBorder="1" applyAlignment="1">
      <alignment horizontal="right" vertical="center" wrapText="1"/>
    </xf>
    <xf numFmtId="43" fontId="3" fillId="0" borderId="10" xfId="0" applyNumberFormat="1" applyFont="1" applyBorder="1" applyAlignment="1">
      <alignment vertical="center"/>
    </xf>
    <xf numFmtId="0" fontId="3" fillId="0" borderId="20"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16" xfId="0" applyFont="1" applyFill="1" applyBorder="1" applyAlignment="1">
      <alignment horizontal="center" vertical="top" wrapText="1"/>
    </xf>
    <xf numFmtId="43" fontId="10" fillId="0" borderId="16" xfId="0" applyNumberFormat="1" applyFont="1" applyBorder="1" applyAlignment="1">
      <alignment horizontal="right" vertical="center"/>
    </xf>
    <xf numFmtId="43" fontId="3" fillId="0" borderId="16" xfId="0" applyNumberFormat="1" applyFont="1" applyFill="1" applyBorder="1" applyAlignment="1">
      <alignment horizontal="center" vertical="center" wrapText="1"/>
    </xf>
    <xf numFmtId="43" fontId="3" fillId="0" borderId="1" xfId="0" applyNumberFormat="1" applyFont="1" applyBorder="1" applyAlignment="1">
      <alignment horizontal="center" vertical="center"/>
    </xf>
    <xf numFmtId="43" fontId="3" fillId="0" borderId="9" xfId="0" applyNumberFormat="1" applyFont="1" applyBorder="1" applyAlignment="1">
      <alignment horizontal="center" vertical="center"/>
    </xf>
    <xf numFmtId="43" fontId="3" fillId="0" borderId="2" xfId="0" applyNumberFormat="1" applyFont="1" applyBorder="1" applyAlignment="1">
      <alignment horizontal="center" vertical="center"/>
    </xf>
    <xf numFmtId="0" fontId="4" fillId="0" borderId="0" xfId="0" applyFont="1"/>
    <xf numFmtId="0" fontId="12" fillId="0" borderId="0" xfId="0" applyFont="1"/>
    <xf numFmtId="10" fontId="12" fillId="0" borderId="0" xfId="0" applyNumberFormat="1" applyFont="1"/>
    <xf numFmtId="43" fontId="3" fillId="0" borderId="10" xfId="0" applyNumberFormat="1" applyFont="1" applyBorder="1" applyAlignment="1">
      <alignment horizontal="right" vertical="center"/>
    </xf>
    <xf numFmtId="4" fontId="4" fillId="0" borderId="0" xfId="0" applyNumberFormat="1" applyFont="1" applyFill="1" applyAlignment="1">
      <alignment vertical="center"/>
    </xf>
    <xf numFmtId="4" fontId="3" fillId="0" borderId="0" xfId="0" applyNumberFormat="1" applyFont="1" applyFill="1" applyAlignment="1">
      <alignment vertical="center"/>
    </xf>
    <xf numFmtId="0" fontId="3" fillId="0" borderId="0" xfId="0" applyFont="1" applyFill="1" applyAlignment="1">
      <alignment horizontal="justify" vertical="center" wrapText="1"/>
    </xf>
    <xf numFmtId="17" fontId="16" fillId="3" borderId="10" xfId="0" applyNumberFormat="1" applyFont="1" applyFill="1" applyBorder="1" applyAlignment="1">
      <alignment horizontal="center" vertical="center"/>
    </xf>
    <xf numFmtId="17" fontId="16" fillId="3" borderId="3" xfId="0" applyNumberFormat="1" applyFont="1" applyFill="1" applyBorder="1" applyAlignment="1">
      <alignment horizontal="center" vertical="center"/>
    </xf>
    <xf numFmtId="0" fontId="13" fillId="0" borderId="0" xfId="0" applyFont="1" applyAlignment="1">
      <alignment vertical="center"/>
    </xf>
    <xf numFmtId="0" fontId="13" fillId="0" borderId="0" xfId="0" applyFont="1" applyFill="1" applyAlignment="1">
      <alignment vertical="center"/>
    </xf>
    <xf numFmtId="10" fontId="13" fillId="0" borderId="0" xfId="2" applyNumberFormat="1" applyFont="1" applyAlignment="1">
      <alignment vertical="center"/>
    </xf>
    <xf numFmtId="0" fontId="17" fillId="0" borderId="10" xfId="9" applyFont="1" applyFill="1" applyBorder="1" applyAlignment="1">
      <alignment vertical="center"/>
    </xf>
    <xf numFmtId="0" fontId="17" fillId="8" borderId="10" xfId="9" applyFont="1" applyFill="1" applyBorder="1" applyAlignment="1">
      <alignment vertical="center"/>
    </xf>
    <xf numFmtId="43" fontId="13" fillId="8" borderId="10" xfId="1" applyFont="1" applyFill="1" applyBorder="1" applyAlignment="1">
      <alignment vertical="center"/>
    </xf>
    <xf numFmtId="10" fontId="13" fillId="8" borderId="10" xfId="2" applyNumberFormat="1" applyFont="1" applyFill="1" applyBorder="1" applyAlignment="1">
      <alignment vertical="center"/>
    </xf>
    <xf numFmtId="0" fontId="13" fillId="8" borderId="0" xfId="0" applyFont="1" applyFill="1" applyAlignment="1">
      <alignment vertical="center"/>
    </xf>
    <xf numFmtId="43" fontId="13" fillId="0" borderId="10" xfId="1" applyFont="1" applyFill="1" applyBorder="1" applyAlignment="1">
      <alignment vertical="center"/>
    </xf>
    <xf numFmtId="10" fontId="13" fillId="0" borderId="10" xfId="2" applyNumberFormat="1" applyFont="1" applyFill="1" applyBorder="1" applyAlignment="1">
      <alignment vertical="center"/>
    </xf>
    <xf numFmtId="43" fontId="13" fillId="0" borderId="0" xfId="0" applyNumberFormat="1" applyFont="1" applyFill="1" applyAlignment="1">
      <alignment vertical="center"/>
    </xf>
    <xf numFmtId="17" fontId="16" fillId="3" borderId="15" xfId="0" applyNumberFormat="1" applyFont="1" applyFill="1" applyBorder="1" applyAlignment="1">
      <alignment horizontal="center" vertical="center"/>
    </xf>
    <xf numFmtId="9" fontId="16" fillId="3" borderId="8" xfId="0" applyNumberFormat="1" applyFont="1" applyFill="1" applyBorder="1" applyAlignment="1">
      <alignment horizontal="center" vertical="center"/>
    </xf>
    <xf numFmtId="9" fontId="16" fillId="3" borderId="5" xfId="0" applyNumberFormat="1" applyFont="1" applyFill="1" applyBorder="1" applyAlignment="1">
      <alignment horizontal="center" vertical="center"/>
    </xf>
    <xf numFmtId="43" fontId="13" fillId="0" borderId="0" xfId="0" applyNumberFormat="1" applyFont="1" applyAlignment="1">
      <alignment vertical="center"/>
    </xf>
    <xf numFmtId="39" fontId="18" fillId="9" borderId="0" xfId="0" applyNumberFormat="1" applyFont="1" applyFill="1" applyAlignment="1">
      <alignment horizontal="right" wrapText="1"/>
    </xf>
    <xf numFmtId="10" fontId="19" fillId="0" borderId="0" xfId="0" applyNumberFormat="1" applyFont="1"/>
    <xf numFmtId="0" fontId="19" fillId="0" borderId="0" xfId="0" applyFont="1"/>
    <xf numFmtId="10" fontId="19" fillId="0" borderId="0" xfId="7" applyNumberFormat="1" applyFont="1"/>
    <xf numFmtId="0" fontId="20" fillId="0" borderId="0" xfId="0" applyFont="1" applyAlignment="1">
      <alignment horizontal="left"/>
    </xf>
    <xf numFmtId="10" fontId="20" fillId="0" borderId="0" xfId="0" applyNumberFormat="1" applyFont="1"/>
    <xf numFmtId="0" fontId="20" fillId="0" borderId="0" xfId="0" applyFont="1"/>
    <xf numFmtId="39" fontId="21" fillId="9" borderId="0" xfId="0" applyNumberFormat="1" applyFont="1" applyFill="1" applyAlignment="1">
      <alignment horizontal="right"/>
    </xf>
    <xf numFmtId="39" fontId="19" fillId="0" borderId="0" xfId="0" applyNumberFormat="1" applyFont="1" applyAlignment="1">
      <alignment horizontal="right"/>
    </xf>
    <xf numFmtId="43" fontId="13" fillId="8" borderId="10" xfId="2" applyNumberFormat="1" applyFont="1" applyFill="1" applyBorder="1" applyAlignment="1">
      <alignment vertical="center"/>
    </xf>
    <xf numFmtId="43" fontId="13" fillId="0" borderId="10" xfId="2" applyNumberFormat="1" applyFont="1" applyFill="1" applyBorder="1" applyAlignment="1">
      <alignment vertical="center"/>
    </xf>
    <xf numFmtId="43" fontId="13" fillId="8" borderId="5" xfId="1" applyFont="1" applyFill="1" applyBorder="1" applyAlignment="1">
      <alignment vertical="center"/>
    </xf>
    <xf numFmtId="43" fontId="16" fillId="3" borderId="3" xfId="0" applyNumberFormat="1" applyFont="1" applyFill="1" applyBorder="1" applyAlignment="1">
      <alignment horizontal="center" vertical="center"/>
    </xf>
    <xf numFmtId="43" fontId="16" fillId="3" borderId="5" xfId="0" applyNumberFormat="1" applyFont="1" applyFill="1" applyBorder="1" applyAlignment="1">
      <alignment horizontal="center" vertical="center"/>
    </xf>
    <xf numFmtId="10" fontId="13" fillId="0" borderId="0" xfId="0" applyNumberFormat="1" applyFont="1" applyAlignment="1">
      <alignment vertical="center"/>
    </xf>
    <xf numFmtId="43" fontId="13" fillId="0" borderId="5" xfId="1" applyFont="1" applyFill="1" applyBorder="1" applyAlignment="1">
      <alignment vertical="center"/>
    </xf>
    <xf numFmtId="0" fontId="17" fillId="3" borderId="10" xfId="9" applyFont="1" applyFill="1" applyBorder="1" applyAlignment="1">
      <alignment vertical="center"/>
    </xf>
    <xf numFmtId="43" fontId="13" fillId="3" borderId="10" xfId="1" applyFont="1" applyFill="1" applyBorder="1" applyAlignment="1">
      <alignment vertical="center"/>
    </xf>
    <xf numFmtId="43" fontId="13" fillId="3" borderId="10" xfId="2" applyNumberFormat="1" applyFont="1" applyFill="1" applyBorder="1" applyAlignment="1">
      <alignment vertical="center"/>
    </xf>
    <xf numFmtId="0" fontId="13" fillId="3" borderId="0" xfId="0" applyFont="1" applyFill="1" applyAlignment="1">
      <alignment vertical="center"/>
    </xf>
    <xf numFmtId="43" fontId="13" fillId="3" borderId="5" xfId="1" applyFont="1" applyFill="1" applyBorder="1" applyAlignment="1">
      <alignment vertical="center"/>
    </xf>
    <xf numFmtId="10" fontId="13" fillId="3" borderId="10" xfId="2" applyNumberFormat="1" applyFont="1" applyFill="1" applyBorder="1" applyAlignment="1">
      <alignment vertical="center"/>
    </xf>
    <xf numFmtId="43" fontId="13" fillId="10" borderId="5" xfId="2" applyNumberFormat="1" applyFont="1" applyFill="1" applyBorder="1" applyAlignment="1">
      <alignment vertical="center"/>
    </xf>
    <xf numFmtId="43" fontId="13" fillId="10" borderId="10" xfId="2" applyNumberFormat="1" applyFont="1" applyFill="1" applyBorder="1" applyAlignment="1">
      <alignment vertical="center"/>
    </xf>
    <xf numFmtId="43" fontId="16" fillId="3" borderId="10" xfId="0" applyNumberFormat="1" applyFont="1" applyFill="1" applyBorder="1" applyAlignment="1">
      <alignment horizontal="center" vertical="center"/>
    </xf>
    <xf numFmtId="43" fontId="13" fillId="0" borderId="10" xfId="0" applyNumberFormat="1" applyFont="1" applyFill="1" applyBorder="1" applyAlignment="1">
      <alignment vertical="center"/>
    </xf>
    <xf numFmtId="43" fontId="13" fillId="8" borderId="10" xfId="0" applyNumberFormat="1" applyFont="1" applyFill="1" applyBorder="1" applyAlignment="1">
      <alignment vertical="center"/>
    </xf>
    <xf numFmtId="43" fontId="13" fillId="3" borderId="10" xfId="0" applyNumberFormat="1" applyFont="1" applyFill="1" applyBorder="1" applyAlignment="1">
      <alignment vertical="center"/>
    </xf>
    <xf numFmtId="43" fontId="13" fillId="9" borderId="10" xfId="0" applyNumberFormat="1" applyFont="1" applyFill="1" applyBorder="1" applyAlignment="1">
      <alignment vertical="center"/>
    </xf>
    <xf numFmtId="43" fontId="16" fillId="3" borderId="10" xfId="0" applyNumberFormat="1" applyFont="1" applyFill="1" applyBorder="1" applyAlignment="1">
      <alignment horizontal="center" vertical="center"/>
    </xf>
    <xf numFmtId="0" fontId="13" fillId="0" borderId="0" xfId="0" applyFont="1" applyFill="1" applyAlignment="1">
      <alignment horizontal="center" vertical="center"/>
    </xf>
    <xf numFmtId="0" fontId="13" fillId="9" borderId="10" xfId="0" applyFont="1" applyFill="1" applyBorder="1" applyAlignment="1">
      <alignment horizontal="center" vertical="center"/>
    </xf>
    <xf numFmtId="3" fontId="13" fillId="0" borderId="0" xfId="0" applyNumberFormat="1" applyFont="1" applyFill="1" applyAlignment="1">
      <alignment horizontal="center" vertical="center"/>
    </xf>
    <xf numFmtId="3" fontId="16" fillId="3" borderId="10" xfId="0" applyNumberFormat="1" applyFont="1" applyFill="1" applyBorder="1" applyAlignment="1">
      <alignment horizontal="center" vertical="center"/>
    </xf>
    <xf numFmtId="3" fontId="13" fillId="0" borderId="10" xfId="0" applyNumberFormat="1" applyFont="1" applyFill="1" applyBorder="1" applyAlignment="1">
      <alignment horizontal="center" vertical="center"/>
    </xf>
    <xf numFmtId="3" fontId="13" fillId="8" borderId="10" xfId="0" applyNumberFormat="1" applyFont="1" applyFill="1" applyBorder="1" applyAlignment="1">
      <alignment horizontal="center" vertical="center"/>
    </xf>
    <xf numFmtId="3" fontId="13" fillId="3" borderId="10" xfId="0" applyNumberFormat="1" applyFont="1" applyFill="1" applyBorder="1" applyAlignment="1">
      <alignment horizontal="center" vertical="center"/>
    </xf>
    <xf numFmtId="3" fontId="13" fillId="9" borderId="10" xfId="0" applyNumberFormat="1" applyFont="1" applyFill="1" applyBorder="1" applyAlignment="1">
      <alignment horizontal="center" vertical="center"/>
    </xf>
    <xf numFmtId="43" fontId="3" fillId="0" borderId="0" xfId="3" applyNumberFormat="1" applyFont="1" applyAlignment="1">
      <alignment vertical="center"/>
    </xf>
    <xf numFmtId="0" fontId="7" fillId="0" borderId="0" xfId="0" applyFont="1" applyBorder="1" applyAlignment="1">
      <alignment horizontal="center" vertical="center"/>
    </xf>
    <xf numFmtId="0" fontId="8" fillId="4" borderId="10" xfId="0" applyFont="1" applyFill="1" applyBorder="1" applyAlignment="1">
      <alignment horizontal="center" vertical="center"/>
    </xf>
    <xf numFmtId="0" fontId="7" fillId="0" borderId="10" xfId="0" applyFont="1" applyBorder="1" applyAlignment="1">
      <alignment vertical="center"/>
    </xf>
    <xf numFmtId="43" fontId="7" fillId="0" borderId="10" xfId="1" applyFont="1" applyBorder="1" applyAlignment="1">
      <alignment vertical="center"/>
    </xf>
    <xf numFmtId="10" fontId="7" fillId="0" borderId="10" xfId="2" applyNumberFormat="1" applyFont="1" applyBorder="1" applyAlignment="1">
      <alignment vertical="center"/>
    </xf>
    <xf numFmtId="43" fontId="7" fillId="0" borderId="14" xfId="1" applyFont="1" applyBorder="1" applyAlignment="1">
      <alignment vertical="center"/>
    </xf>
    <xf numFmtId="10" fontId="7" fillId="0" borderId="14" xfId="2" applyNumberFormat="1" applyFont="1" applyBorder="1" applyAlignment="1">
      <alignment vertical="center"/>
    </xf>
    <xf numFmtId="43" fontId="7" fillId="0" borderId="5" xfId="1" applyFont="1" applyBorder="1" applyAlignment="1">
      <alignment vertical="center"/>
    </xf>
    <xf numFmtId="10" fontId="24" fillId="0" borderId="5" xfId="2" applyNumberFormat="1" applyFont="1" applyBorder="1" applyAlignment="1">
      <alignment vertical="center"/>
    </xf>
    <xf numFmtId="43" fontId="24" fillId="0" borderId="5" xfId="1" applyFont="1" applyBorder="1" applyAlignment="1">
      <alignment vertical="center"/>
    </xf>
    <xf numFmtId="0" fontId="6" fillId="3" borderId="10" xfId="0" applyFont="1" applyFill="1" applyBorder="1" applyAlignment="1">
      <alignment horizontal="center" vertical="center"/>
    </xf>
    <xf numFmtId="43" fontId="7" fillId="0" borderId="10" xfId="0" applyNumberFormat="1" applyFont="1" applyBorder="1" applyAlignment="1">
      <alignment vertical="center"/>
    </xf>
    <xf numFmtId="0" fontId="6" fillId="0" borderId="22" xfId="0" applyFont="1" applyBorder="1" applyAlignment="1">
      <alignment horizontal="center" vertical="center"/>
    </xf>
    <xf numFmtId="0" fontId="7" fillId="0" borderId="23" xfId="0" applyFont="1" applyBorder="1" applyAlignment="1">
      <alignment horizontal="center" vertical="center"/>
    </xf>
    <xf numFmtId="0" fontId="6" fillId="2" borderId="24" xfId="0" applyFont="1" applyFill="1" applyBorder="1" applyAlignment="1">
      <alignment horizontal="center" vertical="center"/>
    </xf>
    <xf numFmtId="0" fontId="7" fillId="0" borderId="25" xfId="0" applyFont="1" applyBorder="1" applyAlignment="1">
      <alignment vertical="center"/>
    </xf>
    <xf numFmtId="43" fontId="7" fillId="0" borderId="24" xfId="1" applyFont="1" applyBorder="1" applyAlignment="1">
      <alignmen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43" fontId="7" fillId="0" borderId="27" xfId="1" applyFont="1" applyBorder="1" applyAlignment="1">
      <alignment vertical="center"/>
    </xf>
    <xf numFmtId="0" fontId="7" fillId="0" borderId="28" xfId="0" applyFont="1" applyBorder="1" applyAlignment="1">
      <alignment horizontal="left" vertical="center"/>
    </xf>
    <xf numFmtId="43" fontId="24" fillId="0" borderId="29" xfId="1" applyFont="1" applyBorder="1" applyAlignment="1">
      <alignment vertical="center"/>
    </xf>
    <xf numFmtId="0" fontId="6" fillId="0" borderId="22" xfId="0" applyFont="1" applyBorder="1" applyAlignment="1">
      <alignment vertical="center"/>
    </xf>
    <xf numFmtId="0" fontId="7" fillId="0" borderId="22" xfId="0" applyFont="1" applyBorder="1" applyAlignment="1">
      <alignment horizontal="left" vertical="center"/>
    </xf>
    <xf numFmtId="0" fontId="24" fillId="0" borderId="28" xfId="0" applyFont="1" applyBorder="1" applyAlignment="1">
      <alignment horizontal="left" vertical="center"/>
    </xf>
    <xf numFmtId="0" fontId="7" fillId="0" borderId="30" xfId="0" applyFont="1" applyBorder="1" applyAlignment="1">
      <alignment horizontal="left" vertical="center"/>
    </xf>
    <xf numFmtId="0" fontId="27" fillId="0" borderId="0" xfId="3" applyFont="1"/>
    <xf numFmtId="0" fontId="22" fillId="0" borderId="0" xfId="0" applyFont="1" applyAlignment="1">
      <alignment vertical="center"/>
    </xf>
    <xf numFmtId="0" fontId="22" fillId="0" borderId="0" xfId="0" applyFont="1"/>
    <xf numFmtId="0" fontId="27" fillId="0" borderId="0" xfId="3" applyFont="1" applyAlignment="1">
      <alignment vertical="center"/>
    </xf>
    <xf numFmtId="0" fontId="25" fillId="0" borderId="2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3" xfId="0" applyFont="1" applyFill="1" applyBorder="1" applyAlignment="1">
      <alignment horizontal="center" vertical="center"/>
    </xf>
    <xf numFmtId="0" fontId="22" fillId="0" borderId="0" xfId="0" applyFont="1" applyFill="1"/>
    <xf numFmtId="0" fontId="22" fillId="0" borderId="0" xfId="0" applyFont="1" applyFill="1" applyAlignment="1">
      <alignment vertical="center"/>
    </xf>
    <xf numFmtId="0" fontId="22" fillId="0" borderId="22" xfId="0" applyFont="1" applyBorder="1" applyAlignment="1">
      <alignment vertical="center"/>
    </xf>
    <xf numFmtId="0" fontId="22" fillId="0" borderId="0" xfId="0" applyFont="1" applyBorder="1" applyAlignment="1">
      <alignment vertical="center"/>
    </xf>
    <xf numFmtId="0" fontId="22" fillId="0" borderId="23" xfId="0" applyFont="1" applyBorder="1" applyAlignment="1">
      <alignment vertical="center"/>
    </xf>
    <xf numFmtId="17" fontId="22" fillId="0" borderId="0" xfId="0" applyNumberFormat="1" applyFont="1" applyBorder="1" applyAlignment="1">
      <alignment horizontal="left" vertical="center"/>
    </xf>
    <xf numFmtId="0" fontId="24" fillId="0" borderId="0" xfId="0" applyFont="1"/>
    <xf numFmtId="0" fontId="24" fillId="0" borderId="0" xfId="0" applyFont="1" applyAlignment="1">
      <alignment vertical="center"/>
    </xf>
    <xf numFmtId="0" fontId="23" fillId="0" borderId="0" xfId="0" applyFont="1"/>
    <xf numFmtId="17" fontId="22" fillId="0" borderId="31" xfId="0" applyNumberFormat="1" applyFont="1" applyBorder="1" applyAlignment="1">
      <alignment horizontal="left" vertical="center"/>
    </xf>
    <xf numFmtId="0" fontId="22" fillId="0" borderId="31" xfId="0" applyFont="1" applyBorder="1" applyAlignment="1">
      <alignment vertical="center"/>
    </xf>
    <xf numFmtId="0" fontId="22" fillId="0" borderId="32" xfId="0" applyFont="1" applyBorder="1" applyAlignment="1">
      <alignment vertical="center"/>
    </xf>
    <xf numFmtId="1" fontId="13" fillId="0" borderId="0" xfId="0" applyNumberFormat="1" applyFont="1" applyAlignment="1">
      <alignment horizontal="center" vertical="center"/>
    </xf>
    <xf numFmtId="1" fontId="13" fillId="0" borderId="10" xfId="2" applyNumberFormat="1" applyFont="1" applyFill="1" applyBorder="1" applyAlignment="1">
      <alignment horizontal="center" vertical="center"/>
    </xf>
    <xf numFmtId="43" fontId="7" fillId="2" borderId="10" xfId="1" applyFont="1" applyFill="1" applyBorder="1" applyAlignment="1">
      <alignment vertical="center"/>
    </xf>
    <xf numFmtId="43" fontId="7" fillId="2" borderId="24" xfId="1" applyFont="1" applyFill="1" applyBorder="1" applyAlignment="1">
      <alignment vertical="center"/>
    </xf>
    <xf numFmtId="0" fontId="6" fillId="2" borderId="10" xfId="0" applyFont="1" applyFill="1" applyBorder="1" applyAlignment="1">
      <alignment horizontal="center" vertical="center"/>
    </xf>
    <xf numFmtId="43" fontId="7" fillId="0" borderId="10" xfId="1" applyFont="1" applyFill="1" applyBorder="1" applyAlignment="1">
      <alignment vertical="center"/>
    </xf>
    <xf numFmtId="0" fontId="29" fillId="0" borderId="0" xfId="0" applyFont="1" applyAlignment="1">
      <alignment vertical="center"/>
    </xf>
    <xf numFmtId="43" fontId="30" fillId="11" borderId="10" xfId="0" applyNumberFormat="1" applyFont="1" applyFill="1" applyBorder="1" applyAlignment="1">
      <alignment vertical="center"/>
    </xf>
    <xf numFmtId="2" fontId="29" fillId="0" borderId="0" xfId="0" applyNumberFormat="1" applyFont="1" applyAlignment="1">
      <alignment vertical="center"/>
    </xf>
    <xf numFmtId="3" fontId="29" fillId="0" borderId="0" xfId="0" applyNumberFormat="1" applyFont="1" applyAlignment="1">
      <alignment horizontal="center" vertical="center"/>
    </xf>
    <xf numFmtId="3" fontId="30" fillId="2" borderId="10" xfId="0" applyNumberFormat="1" applyFont="1" applyFill="1" applyBorder="1" applyAlignment="1">
      <alignment horizontal="center" vertical="center"/>
    </xf>
    <xf numFmtId="43" fontId="30" fillId="2" borderId="10" xfId="0" applyNumberFormat="1" applyFont="1" applyFill="1" applyBorder="1" applyAlignment="1">
      <alignment horizontal="center" vertical="center"/>
    </xf>
    <xf numFmtId="3" fontId="32" fillId="0" borderId="10" xfId="0" applyNumberFormat="1" applyFont="1" applyBorder="1" applyAlignment="1">
      <alignment horizontal="center" vertical="center"/>
    </xf>
    <xf numFmtId="43" fontId="32" fillId="0" borderId="10" xfId="0" applyNumberFormat="1" applyFont="1" applyBorder="1" applyAlignment="1">
      <alignment vertical="center"/>
    </xf>
    <xf numFmtId="10" fontId="29" fillId="0" borderId="0" xfId="2" applyNumberFormat="1" applyFont="1" applyAlignment="1">
      <alignment vertical="center"/>
    </xf>
    <xf numFmtId="0" fontId="32" fillId="0" borderId="0" xfId="0" applyFont="1" applyAlignment="1">
      <alignment vertical="center"/>
    </xf>
    <xf numFmtId="3" fontId="32" fillId="0" borderId="0" xfId="0" applyNumberFormat="1" applyFont="1" applyAlignment="1">
      <alignment vertical="center"/>
    </xf>
    <xf numFmtId="43" fontId="32" fillId="0" borderId="0" xfId="0" applyNumberFormat="1" applyFont="1" applyAlignment="1">
      <alignment vertical="center"/>
    </xf>
    <xf numFmtId="43" fontId="30" fillId="12" borderId="10" xfId="0" applyNumberFormat="1" applyFont="1" applyFill="1" applyBorder="1" applyAlignment="1">
      <alignment horizontal="center" vertical="center"/>
    </xf>
    <xf numFmtId="10" fontId="29" fillId="0" borderId="0" xfId="2" applyNumberFormat="1" applyFont="1" applyAlignment="1">
      <alignment horizontal="center" vertical="center"/>
    </xf>
    <xf numFmtId="10" fontId="33" fillId="0" borderId="0" xfId="0" applyNumberFormat="1" applyFont="1" applyAlignment="1">
      <alignment vertical="center"/>
    </xf>
    <xf numFmtId="10" fontId="24" fillId="0" borderId="0" xfId="0" applyNumberFormat="1" applyFont="1" applyAlignment="1">
      <alignment vertical="center"/>
    </xf>
    <xf numFmtId="0" fontId="20" fillId="0" borderId="0" xfId="0" applyFont="1" applyAlignment="1">
      <alignment horizontal="center" vertical="center"/>
    </xf>
    <xf numFmtId="165" fontId="16" fillId="3" borderId="8" xfId="0" applyNumberFormat="1" applyFont="1" applyFill="1" applyBorder="1" applyAlignment="1">
      <alignment horizontal="center" vertical="center"/>
    </xf>
    <xf numFmtId="165" fontId="16" fillId="3" borderId="5" xfId="0" applyNumberFormat="1" applyFont="1" applyFill="1" applyBorder="1" applyAlignment="1">
      <alignment horizontal="center" vertical="center"/>
    </xf>
    <xf numFmtId="166" fontId="16" fillId="0" borderId="10" xfId="2" applyNumberFormat="1" applyFont="1" applyFill="1" applyBorder="1" applyAlignment="1">
      <alignment vertical="center"/>
    </xf>
    <xf numFmtId="166" fontId="16" fillId="0" borderId="0" xfId="0" applyNumberFormat="1" applyFont="1" applyAlignment="1">
      <alignment vertical="center"/>
    </xf>
    <xf numFmtId="166" fontId="16" fillId="8" borderId="10" xfId="2" applyNumberFormat="1" applyFont="1" applyFill="1" applyBorder="1" applyAlignment="1">
      <alignment vertical="center"/>
    </xf>
    <xf numFmtId="166" fontId="16" fillId="3" borderId="10" xfId="2" applyNumberFormat="1" applyFont="1" applyFill="1" applyBorder="1" applyAlignment="1">
      <alignment vertical="center"/>
    </xf>
    <xf numFmtId="166" fontId="13" fillId="0" borderId="0" xfId="0" applyNumberFormat="1" applyFont="1" applyAlignment="1">
      <alignment horizontal="center" vertical="center"/>
    </xf>
    <xf numFmtId="166" fontId="13" fillId="0" borderId="10" xfId="2" applyNumberFormat="1" applyFont="1" applyFill="1" applyBorder="1" applyAlignment="1">
      <alignment horizontal="center" vertical="center"/>
    </xf>
    <xf numFmtId="166" fontId="16" fillId="0" borderId="0" xfId="0" applyNumberFormat="1" applyFont="1" applyAlignment="1">
      <alignment horizontal="center" vertical="center"/>
    </xf>
    <xf numFmtId="166" fontId="16" fillId="0" borderId="10" xfId="2" applyNumberFormat="1" applyFont="1" applyFill="1" applyBorder="1" applyAlignment="1">
      <alignment horizontal="center" vertical="center"/>
    </xf>
    <xf numFmtId="4" fontId="13" fillId="9" borderId="10" xfId="0" applyNumberFormat="1" applyFont="1" applyFill="1" applyBorder="1" applyAlignment="1">
      <alignment horizontal="center" vertical="center"/>
    </xf>
    <xf numFmtId="0" fontId="29" fillId="0" borderId="15" xfId="0" applyFont="1" applyBorder="1" applyAlignment="1">
      <alignment vertical="center"/>
    </xf>
    <xf numFmtId="0" fontId="29" fillId="0" borderId="17" xfId="0" applyFont="1" applyBorder="1" applyAlignment="1">
      <alignment vertical="center"/>
    </xf>
    <xf numFmtId="3" fontId="32" fillId="0" borderId="17" xfId="0" applyNumberFormat="1" applyFont="1" applyBorder="1" applyAlignment="1">
      <alignment horizontal="center" vertical="center"/>
    </xf>
    <xf numFmtId="43" fontId="30" fillId="2" borderId="3" xfId="0" applyNumberFormat="1" applyFont="1" applyFill="1" applyBorder="1" applyAlignment="1">
      <alignment horizontal="center" vertical="center"/>
    </xf>
    <xf numFmtId="43" fontId="30" fillId="0" borderId="3" xfId="0" applyNumberFormat="1" applyFont="1" applyFill="1" applyBorder="1" applyAlignment="1">
      <alignment vertical="center"/>
    </xf>
    <xf numFmtId="43" fontId="32" fillId="0" borderId="3" xfId="0" applyNumberFormat="1" applyFont="1" applyBorder="1" applyAlignment="1">
      <alignment vertical="center"/>
    </xf>
    <xf numFmtId="10" fontId="0" fillId="0" borderId="0" xfId="0" applyNumberFormat="1"/>
    <xf numFmtId="1" fontId="0" fillId="0" borderId="0" xfId="0" applyNumberFormat="1"/>
    <xf numFmtId="0" fontId="20" fillId="0" borderId="0" xfId="0" applyFont="1" applyAlignment="1">
      <alignment horizontal="center" vertical="center" wrapText="1"/>
    </xf>
    <xf numFmtId="10" fontId="34" fillId="13" borderId="10" xfId="0" applyNumberFormat="1" applyFont="1" applyFill="1" applyBorder="1" applyAlignment="1">
      <alignment vertical="center"/>
    </xf>
    <xf numFmtId="10" fontId="20" fillId="2" borderId="0" xfId="0" applyNumberFormat="1" applyFont="1" applyFill="1"/>
    <xf numFmtId="0" fontId="20" fillId="13" borderId="0" xfId="0" applyFont="1" applyFill="1" applyAlignment="1">
      <alignment horizontal="center" vertical="center" wrapText="1"/>
    </xf>
    <xf numFmtId="10" fontId="35" fillId="0" borderId="0" xfId="0" applyNumberFormat="1" applyFont="1"/>
    <xf numFmtId="17" fontId="36" fillId="9" borderId="0" xfId="0" applyNumberFormat="1" applyFont="1" applyFill="1" applyAlignment="1">
      <alignment horizontal="left" wrapText="1"/>
    </xf>
    <xf numFmtId="0" fontId="3" fillId="0" borderId="0" xfId="0" applyFont="1" applyFill="1" applyAlignment="1">
      <alignment horizontal="justify" vertical="center" wrapText="1"/>
    </xf>
    <xf numFmtId="4" fontId="3" fillId="6" borderId="15" xfId="0" applyNumberFormat="1" applyFont="1" applyFill="1" applyBorder="1" applyAlignment="1">
      <alignment horizontal="center" vertical="center"/>
    </xf>
    <xf numFmtId="4" fontId="3" fillId="6" borderId="3" xfId="0" applyNumberFormat="1" applyFont="1" applyFill="1" applyBorder="1" applyAlignment="1">
      <alignment horizontal="center" vertical="center"/>
    </xf>
    <xf numFmtId="4" fontId="3" fillId="6" borderId="4" xfId="0" applyNumberFormat="1" applyFont="1" applyFill="1" applyBorder="1" applyAlignment="1">
      <alignment horizontal="center" vertical="center"/>
    </xf>
    <xf numFmtId="0" fontId="4" fillId="0" borderId="0" xfId="0" applyFont="1" applyAlignment="1">
      <alignment horizontal="center" vertical="center"/>
    </xf>
    <xf numFmtId="4" fontId="3" fillId="6" borderId="5" xfId="0" applyNumberFormat="1" applyFont="1" applyFill="1" applyBorder="1" applyAlignment="1">
      <alignment horizontal="center" vertical="center"/>
    </xf>
    <xf numFmtId="165" fontId="13" fillId="0" borderId="0" xfId="0" applyNumberFormat="1" applyFont="1" applyFill="1" applyAlignment="1">
      <alignment vertical="center"/>
    </xf>
    <xf numFmtId="165" fontId="13" fillId="0" borderId="0" xfId="0" applyNumberFormat="1" applyFont="1" applyAlignment="1">
      <alignment vertical="center"/>
    </xf>
    <xf numFmtId="165" fontId="29" fillId="0" borderId="17" xfId="0" applyNumberFormat="1" applyFont="1" applyBorder="1" applyAlignment="1">
      <alignment vertical="center"/>
    </xf>
    <xf numFmtId="43" fontId="22" fillId="0" borderId="23" xfId="0" applyNumberFormat="1" applyFont="1" applyBorder="1" applyAlignment="1">
      <alignment vertical="center"/>
    </xf>
    <xf numFmtId="3" fontId="13" fillId="0" borderId="0" xfId="0" applyNumberFormat="1" applyFont="1" applyFill="1" applyAlignment="1">
      <alignment vertical="center"/>
    </xf>
    <xf numFmtId="43" fontId="38" fillId="0" borderId="10" xfId="1" applyFont="1" applyFill="1" applyBorder="1" applyAlignment="1">
      <alignment vertical="center"/>
    </xf>
    <xf numFmtId="43" fontId="38" fillId="8" borderId="10" xfId="1" applyFont="1" applyFill="1" applyBorder="1" applyAlignment="1">
      <alignment vertical="center"/>
    </xf>
    <xf numFmtId="43" fontId="38" fillId="3" borderId="10" xfId="1" applyFont="1" applyFill="1" applyBorder="1" applyAlignment="1">
      <alignment vertical="center"/>
    </xf>
    <xf numFmtId="17" fontId="16" fillId="3" borderId="10" xfId="0" applyNumberFormat="1" applyFont="1" applyFill="1" applyBorder="1" applyAlignment="1">
      <alignment horizontal="center" vertical="center"/>
    </xf>
    <xf numFmtId="17" fontId="16" fillId="3" borderId="15" xfId="0" applyNumberFormat="1" applyFont="1" applyFill="1" applyBorder="1" applyAlignment="1">
      <alignment horizontal="center" vertical="center"/>
    </xf>
    <xf numFmtId="17" fontId="16" fillId="3" borderId="3" xfId="0" applyNumberFormat="1" applyFont="1" applyFill="1" applyBorder="1" applyAlignment="1">
      <alignment horizontal="center" vertical="center"/>
    </xf>
    <xf numFmtId="17" fontId="39" fillId="0" borderId="0" xfId="2" applyNumberFormat="1" applyFont="1" applyAlignment="1">
      <alignment vertical="center"/>
    </xf>
    <xf numFmtId="17" fontId="40" fillId="0" borderId="0" xfId="2" applyNumberFormat="1" applyFont="1" applyAlignment="1">
      <alignment vertical="center"/>
    </xf>
    <xf numFmtId="0" fontId="23" fillId="0" borderId="0" xfId="0" applyFont="1" applyAlignment="1">
      <alignment vertical="center"/>
    </xf>
    <xf numFmtId="165" fontId="23" fillId="0" borderId="0" xfId="0" applyNumberFormat="1" applyFont="1" applyAlignment="1">
      <alignment vertical="center"/>
    </xf>
    <xf numFmtId="4" fontId="41" fillId="0" borderId="0" xfId="0" applyNumberFormat="1" applyFont="1" applyFill="1" applyBorder="1" applyAlignment="1">
      <alignment horizontal="left" vertical="center"/>
    </xf>
    <xf numFmtId="0" fontId="43" fillId="0" borderId="0" xfId="0" applyFont="1"/>
    <xf numFmtId="165" fontId="3" fillId="0" borderId="0" xfId="0" applyNumberFormat="1" applyFont="1" applyBorder="1"/>
    <xf numFmtId="165" fontId="9" fillId="0" borderId="0" xfId="0" applyNumberFormat="1" applyFont="1"/>
    <xf numFmtId="0" fontId="17" fillId="11" borderId="10" xfId="9" applyFont="1" applyFill="1" applyBorder="1" applyAlignment="1">
      <alignment vertical="center"/>
    </xf>
    <xf numFmtId="43" fontId="13" fillId="11" borderId="10" xfId="1" applyFont="1" applyFill="1" applyBorder="1" applyAlignment="1">
      <alignment vertical="center"/>
    </xf>
    <xf numFmtId="166" fontId="16" fillId="11" borderId="10" xfId="2" applyNumberFormat="1" applyFont="1" applyFill="1" applyBorder="1" applyAlignment="1">
      <alignment horizontal="center" vertical="center"/>
    </xf>
    <xf numFmtId="43" fontId="13" fillId="11" borderId="10" xfId="2" applyNumberFormat="1" applyFont="1" applyFill="1" applyBorder="1" applyAlignment="1">
      <alignment vertical="center"/>
    </xf>
    <xf numFmtId="0" fontId="13" fillId="11" borderId="0" xfId="0" applyFont="1" applyFill="1" applyAlignment="1">
      <alignment vertical="center"/>
    </xf>
    <xf numFmtId="3" fontId="13" fillId="11" borderId="10" xfId="0" applyNumberFormat="1" applyFont="1" applyFill="1" applyBorder="1" applyAlignment="1">
      <alignment horizontal="center" vertical="center"/>
    </xf>
    <xf numFmtId="43" fontId="13" fillId="11" borderId="10" xfId="0" applyNumberFormat="1" applyFont="1" applyFill="1" applyBorder="1" applyAlignment="1">
      <alignment vertical="center"/>
    </xf>
    <xf numFmtId="43" fontId="13" fillId="11" borderId="0" xfId="0" applyNumberFormat="1" applyFont="1" applyFill="1" applyAlignment="1">
      <alignment vertical="center"/>
    </xf>
    <xf numFmtId="43" fontId="13" fillId="11" borderId="5" xfId="1" applyFont="1" applyFill="1" applyBorder="1" applyAlignment="1">
      <alignment vertical="center"/>
    </xf>
    <xf numFmtId="166" fontId="13" fillId="11" borderId="10" xfId="2" applyNumberFormat="1" applyFont="1" applyFill="1" applyBorder="1" applyAlignment="1">
      <alignment horizontal="center" vertical="center"/>
    </xf>
    <xf numFmtId="43" fontId="13" fillId="11" borderId="5" xfId="2" applyNumberFormat="1" applyFont="1" applyFill="1" applyBorder="1" applyAlignment="1">
      <alignment vertical="center"/>
    </xf>
    <xf numFmtId="10" fontId="13" fillId="11" borderId="10" xfId="2" applyNumberFormat="1" applyFont="1" applyFill="1" applyBorder="1" applyAlignment="1">
      <alignment vertical="center"/>
    </xf>
    <xf numFmtId="165" fontId="13" fillId="11" borderId="0" xfId="0" applyNumberFormat="1" applyFont="1" applyFill="1" applyAlignment="1">
      <alignment vertical="center"/>
    </xf>
    <xf numFmtId="165" fontId="23" fillId="11" borderId="0" xfId="0" applyNumberFormat="1" applyFont="1" applyFill="1" applyAlignment="1">
      <alignment vertical="center"/>
    </xf>
    <xf numFmtId="43" fontId="23" fillId="0" borderId="0" xfId="0" applyNumberFormat="1" applyFont="1" applyAlignment="1">
      <alignment vertical="center"/>
    </xf>
    <xf numFmtId="0" fontId="23" fillId="0" borderId="0" xfId="0" applyFont="1" applyFill="1" applyAlignment="1">
      <alignment vertical="center"/>
    </xf>
    <xf numFmtId="10" fontId="23" fillId="0" borderId="0" xfId="0" applyNumberFormat="1" applyFont="1" applyAlignment="1">
      <alignment vertical="center"/>
    </xf>
    <xf numFmtId="166" fontId="16" fillId="11" borderId="10" xfId="2" applyNumberFormat="1" applyFont="1" applyFill="1" applyBorder="1" applyAlignment="1">
      <alignment vertical="center"/>
    </xf>
    <xf numFmtId="1" fontId="13" fillId="11" borderId="10" xfId="2" applyNumberFormat="1" applyFont="1" applyFill="1" applyBorder="1" applyAlignment="1">
      <alignment horizontal="center" vertical="center"/>
    </xf>
    <xf numFmtId="10" fontId="13" fillId="11" borderId="0" xfId="0" applyNumberFormat="1" applyFont="1" applyFill="1" applyAlignment="1">
      <alignment vertical="center"/>
    </xf>
    <xf numFmtId="3" fontId="23" fillId="9" borderId="10" xfId="0" applyNumberFormat="1" applyFont="1" applyFill="1" applyBorder="1" applyAlignment="1">
      <alignment horizontal="center" vertical="center"/>
    </xf>
    <xf numFmtId="3" fontId="23" fillId="0" borderId="0" xfId="0" applyNumberFormat="1" applyFont="1" applyFill="1" applyAlignment="1">
      <alignment horizontal="center" vertical="center"/>
    </xf>
    <xf numFmtId="0" fontId="7" fillId="0" borderId="0" xfId="0" applyFont="1" applyAlignment="1">
      <alignment vertical="center"/>
    </xf>
    <xf numFmtId="43" fontId="7" fillId="0" borderId="0" xfId="0" applyNumberFormat="1" applyFont="1" applyAlignment="1">
      <alignment vertical="center"/>
    </xf>
    <xf numFmtId="10" fontId="7" fillId="0" borderId="0" xfId="0" applyNumberFormat="1" applyFont="1" applyAlignment="1">
      <alignment vertical="center"/>
    </xf>
    <xf numFmtId="0" fontId="7" fillId="0" borderId="0" xfId="0" applyFont="1" applyFill="1" applyAlignment="1">
      <alignment vertical="center"/>
    </xf>
    <xf numFmtId="43" fontId="7" fillId="11" borderId="0" xfId="0" applyNumberFormat="1" applyFont="1" applyFill="1" applyAlignment="1">
      <alignment vertical="center"/>
    </xf>
    <xf numFmtId="0" fontId="7" fillId="3" borderId="10" xfId="0" applyFont="1" applyFill="1" applyBorder="1" applyAlignment="1">
      <alignment horizontal="center" vertical="center"/>
    </xf>
    <xf numFmtId="165" fontId="7" fillId="0" borderId="10" xfId="0" applyNumberFormat="1" applyFont="1" applyBorder="1" applyAlignment="1">
      <alignment vertical="center"/>
    </xf>
    <xf numFmtId="165" fontId="7" fillId="11" borderId="10" xfId="0" applyNumberFormat="1" applyFont="1" applyFill="1" applyBorder="1" applyAlignment="1">
      <alignment vertical="center"/>
    </xf>
    <xf numFmtId="10" fontId="13" fillId="11" borderId="10" xfId="0" applyNumberFormat="1" applyFont="1" applyFill="1" applyBorder="1" applyAlignment="1">
      <alignment vertical="center"/>
    </xf>
    <xf numFmtId="0" fontId="13" fillId="0" borderId="10" xfId="0" applyFont="1" applyBorder="1" applyAlignment="1">
      <alignment vertical="center"/>
    </xf>
    <xf numFmtId="3" fontId="23" fillId="11" borderId="10" xfId="0" applyNumberFormat="1" applyFont="1" applyFill="1" applyBorder="1" applyAlignment="1">
      <alignment horizontal="center" vertical="center"/>
    </xf>
    <xf numFmtId="165" fontId="13" fillId="11" borderId="10" xfId="0" applyNumberFormat="1" applyFont="1" applyFill="1" applyBorder="1" applyAlignment="1">
      <alignment vertical="center"/>
    </xf>
    <xf numFmtId="165" fontId="13" fillId="0" borderId="10" xfId="0" applyNumberFormat="1" applyFont="1" applyFill="1" applyBorder="1" applyAlignment="1">
      <alignment vertical="center"/>
    </xf>
    <xf numFmtId="0" fontId="3" fillId="0" borderId="0" xfId="0" applyFont="1" applyFill="1" applyAlignment="1">
      <alignment horizontal="justify" vertical="center" wrapText="1"/>
    </xf>
    <xf numFmtId="4" fontId="3" fillId="0" borderId="0" xfId="0" applyNumberFormat="1" applyFont="1" applyFill="1" applyBorder="1" applyAlignment="1">
      <alignment horizontal="justify" vertical="center" wrapText="1"/>
    </xf>
    <xf numFmtId="4" fontId="3" fillId="0" borderId="0" xfId="0" applyNumberFormat="1" applyFont="1" applyFill="1" applyAlignment="1">
      <alignment horizontal="justify" vertical="center" wrapText="1"/>
    </xf>
    <xf numFmtId="43" fontId="4" fillId="2" borderId="11" xfId="0" applyNumberFormat="1" applyFont="1" applyFill="1" applyBorder="1" applyAlignment="1">
      <alignment horizontal="left" vertical="center"/>
    </xf>
    <xf numFmtId="43" fontId="4" fillId="2" borderId="13" xfId="0" applyNumberFormat="1" applyFont="1" applyFill="1" applyBorder="1" applyAlignment="1">
      <alignment horizontal="left" vertical="center"/>
    </xf>
    <xf numFmtId="4" fontId="3" fillId="0" borderId="0" xfId="0" applyNumberFormat="1" applyFont="1" applyFill="1" applyAlignment="1">
      <alignment horizontal="justify" vertical="center"/>
    </xf>
    <xf numFmtId="4" fontId="3" fillId="0" borderId="0" xfId="0" applyNumberFormat="1" applyFont="1" applyFill="1" applyAlignment="1">
      <alignment horizontal="left" vertical="center" wrapText="1"/>
    </xf>
    <xf numFmtId="10" fontId="3" fillId="0" borderId="0" xfId="7" applyNumberFormat="1" applyFont="1" applyFill="1" applyAlignment="1">
      <alignment horizontal="justify"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4" fontId="3" fillId="6" borderId="11" xfId="0" applyNumberFormat="1" applyFont="1" applyFill="1" applyBorder="1" applyAlignment="1">
      <alignment horizontal="center" vertical="center"/>
    </xf>
    <xf numFmtId="4" fontId="3" fillId="6" borderId="15" xfId="0" applyNumberFormat="1" applyFont="1" applyFill="1" applyBorder="1" applyAlignment="1">
      <alignment horizontal="center" vertical="center"/>
    </xf>
    <xf numFmtId="4" fontId="3" fillId="6" borderId="12"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 fontId="3" fillId="6" borderId="10" xfId="0" applyNumberFormat="1" applyFont="1" applyFill="1" applyBorder="1" applyAlignment="1">
      <alignment horizontal="center" vertical="center"/>
    </xf>
    <xf numFmtId="4" fontId="3" fillId="6" borderId="3" xfId="0" applyNumberFormat="1" applyFont="1" applyFill="1" applyBorder="1" applyAlignment="1">
      <alignment horizontal="center" vertical="center"/>
    </xf>
    <xf numFmtId="4" fontId="3" fillId="6" borderId="4" xfId="0" applyNumberFormat="1" applyFont="1" applyFill="1" applyBorder="1" applyAlignment="1">
      <alignment horizontal="center" vertical="center"/>
    </xf>
    <xf numFmtId="0" fontId="4" fillId="0" borderId="0" xfId="0" applyFont="1" applyAlignment="1">
      <alignment horizontal="center" vertical="center"/>
    </xf>
    <xf numFmtId="4" fontId="3" fillId="6" borderId="5" xfId="0" applyNumberFormat="1" applyFont="1" applyFill="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1" fillId="12" borderId="11" xfId="0" applyFont="1" applyFill="1" applyBorder="1" applyAlignment="1">
      <alignment horizontal="center" vertical="center"/>
    </xf>
    <xf numFmtId="0" fontId="31" fillId="12" borderId="13" xfId="0" applyFont="1" applyFill="1" applyBorder="1" applyAlignment="1">
      <alignment horizontal="center" vertical="center"/>
    </xf>
    <xf numFmtId="0" fontId="31" fillId="12" borderId="12" xfId="0" applyFont="1" applyFill="1" applyBorder="1" applyAlignment="1">
      <alignment horizontal="center" vertical="center"/>
    </xf>
    <xf numFmtId="0" fontId="29" fillId="0" borderId="9" xfId="0" applyFont="1" applyBorder="1" applyAlignment="1">
      <alignment horizontal="center" vertical="center"/>
    </xf>
    <xf numFmtId="0" fontId="31" fillId="2" borderId="10" xfId="0" applyFont="1" applyFill="1" applyBorder="1" applyAlignment="1">
      <alignment horizontal="center"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17" fontId="16" fillId="3" borderId="10" xfId="0" applyNumberFormat="1" applyFont="1" applyFill="1" applyBorder="1" applyAlignment="1">
      <alignment horizontal="center" vertical="center"/>
    </xf>
    <xf numFmtId="0" fontId="15" fillId="7" borderId="3" xfId="9" applyFont="1" applyFill="1" applyBorder="1" applyAlignment="1">
      <alignment horizontal="center" vertical="center"/>
    </xf>
    <xf numFmtId="0" fontId="15" fillId="7" borderId="5" xfId="9" applyFont="1" applyFill="1" applyBorder="1" applyAlignment="1">
      <alignment horizontal="center" vertical="center"/>
    </xf>
    <xf numFmtId="17" fontId="16" fillId="3" borderId="15" xfId="0" applyNumberFormat="1" applyFont="1" applyFill="1" applyBorder="1" applyAlignment="1">
      <alignment horizontal="center" vertical="center"/>
    </xf>
    <xf numFmtId="17" fontId="16" fillId="3" borderId="8" xfId="0" applyNumberFormat="1" applyFont="1" applyFill="1" applyBorder="1" applyAlignment="1">
      <alignment horizontal="center" vertical="center"/>
    </xf>
    <xf numFmtId="17" fontId="16" fillId="3" borderId="6" xfId="0" applyNumberFormat="1" applyFont="1" applyFill="1" applyBorder="1" applyAlignment="1">
      <alignment horizontal="center" vertical="center" wrapText="1"/>
    </xf>
    <xf numFmtId="17" fontId="16" fillId="3" borderId="2" xfId="0" applyNumberFormat="1" applyFont="1" applyFill="1" applyBorder="1" applyAlignment="1">
      <alignment horizontal="center" vertical="center" wrapText="1"/>
    </xf>
    <xf numFmtId="17" fontId="16" fillId="3" borderId="3" xfId="0" applyNumberFormat="1" applyFont="1" applyFill="1" applyBorder="1" applyAlignment="1">
      <alignment horizontal="center" vertical="center"/>
    </xf>
    <xf numFmtId="17" fontId="16" fillId="3" borderId="5" xfId="0" applyNumberFormat="1" applyFont="1" applyFill="1" applyBorder="1" applyAlignment="1">
      <alignment horizontal="center" vertical="center"/>
    </xf>
    <xf numFmtId="166" fontId="16" fillId="3" borderId="3" xfId="0" applyNumberFormat="1" applyFont="1" applyFill="1" applyBorder="1" applyAlignment="1">
      <alignment horizontal="center" vertical="center"/>
    </xf>
    <xf numFmtId="166" fontId="16" fillId="3" borderId="5" xfId="0" applyNumberFormat="1" applyFont="1" applyFill="1" applyBorder="1" applyAlignment="1">
      <alignment horizontal="center" vertical="center"/>
    </xf>
    <xf numFmtId="43" fontId="16" fillId="3" borderId="11" xfId="0" applyNumberFormat="1" applyFont="1" applyFill="1" applyBorder="1" applyAlignment="1">
      <alignment horizontal="center" vertical="center"/>
    </xf>
    <xf numFmtId="10" fontId="16" fillId="3" borderId="3" xfId="0" applyNumberFormat="1" applyFont="1" applyFill="1" applyBorder="1" applyAlignment="1">
      <alignment horizontal="center" vertical="center"/>
    </xf>
    <xf numFmtId="10" fontId="16" fillId="3" borderId="5" xfId="0" applyNumberFormat="1" applyFont="1" applyFill="1" applyBorder="1" applyAlignment="1">
      <alignment horizontal="center" vertical="center"/>
    </xf>
    <xf numFmtId="43" fontId="16" fillId="3" borderId="10" xfId="0" applyNumberFormat="1" applyFont="1" applyFill="1" applyBorder="1" applyAlignment="1">
      <alignment horizontal="center" vertical="center"/>
    </xf>
    <xf numFmtId="1" fontId="16" fillId="3" borderId="3" xfId="0" applyNumberFormat="1" applyFont="1" applyFill="1" applyBorder="1" applyAlignment="1">
      <alignment horizontal="center" vertical="center"/>
    </xf>
    <xf numFmtId="1" fontId="16" fillId="3" borderId="5" xfId="0" applyNumberFormat="1" applyFont="1" applyFill="1" applyBorder="1" applyAlignment="1">
      <alignment horizontal="center" vertical="center"/>
    </xf>
    <xf numFmtId="0" fontId="31" fillId="2" borderId="15"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6" xfId="0" applyFont="1" applyFill="1" applyBorder="1" applyAlignment="1">
      <alignment horizontal="center" vertical="center"/>
    </xf>
    <xf numFmtId="0" fontId="26" fillId="0" borderId="22" xfId="0" applyFont="1" applyBorder="1" applyAlignment="1">
      <alignment horizontal="center" vertical="center"/>
    </xf>
    <xf numFmtId="0" fontId="26" fillId="0" borderId="0" xfId="0" applyFont="1" applyBorder="1" applyAlignment="1">
      <alignment horizontal="center" vertical="center"/>
    </xf>
    <xf numFmtId="0" fontId="26" fillId="0" borderId="23" xfId="0" applyFont="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34" xfId="0" applyFont="1" applyFill="1" applyBorder="1" applyAlignment="1">
      <alignment horizontal="center" vertical="center"/>
    </xf>
    <xf numFmtId="0" fontId="26" fillId="5" borderId="35" xfId="0" applyFont="1" applyFill="1" applyBorder="1" applyAlignment="1">
      <alignment horizontal="center" vertical="center"/>
    </xf>
    <xf numFmtId="0" fontId="28" fillId="0" borderId="0" xfId="3" applyFont="1" applyAlignment="1">
      <alignment horizontal="left" vertical="center"/>
    </xf>
    <xf numFmtId="0" fontId="6" fillId="2" borderId="12" xfId="0" applyFont="1" applyFill="1" applyBorder="1" applyAlignment="1">
      <alignment horizontal="center" vertical="center"/>
    </xf>
    <xf numFmtId="4" fontId="37" fillId="0" borderId="0" xfId="0" applyNumberFormat="1" applyFont="1" applyFill="1" applyBorder="1" applyAlignment="1">
      <alignment horizontal="center" vertical="center"/>
    </xf>
    <xf numFmtId="0" fontId="13" fillId="11" borderId="4" xfId="0" applyFont="1" applyFill="1" applyBorder="1" applyAlignment="1">
      <alignment horizontal="center" vertical="center" wrapText="1"/>
    </xf>
    <xf numFmtId="0" fontId="13" fillId="11" borderId="10" xfId="0" applyFont="1" applyFill="1" applyBorder="1" applyAlignment="1">
      <alignment horizontal="center" vertical="center" wrapText="1"/>
    </xf>
    <xf numFmtId="3" fontId="16" fillId="3" borderId="3" xfId="0" applyNumberFormat="1" applyFont="1" applyFill="1" applyBorder="1" applyAlignment="1">
      <alignment horizontal="center" vertical="center"/>
    </xf>
    <xf numFmtId="3" fontId="16" fillId="3" borderId="5" xfId="0" applyNumberFormat="1" applyFont="1" applyFill="1" applyBorder="1" applyAlignment="1">
      <alignment horizontal="center" vertical="center"/>
    </xf>
  </cellXfs>
  <cellStyles count="10">
    <cellStyle name="EDSON" xfId="4"/>
    <cellStyle name="Normal" xfId="0" builtinId="0"/>
    <cellStyle name="Normal 2" xfId="5"/>
    <cellStyle name="Normal 3" xfId="6"/>
    <cellStyle name="Normal 4" xfId="3"/>
    <cellStyle name="Normal_Plan2" xfId="9"/>
    <cellStyle name="Porcentagem" xfId="2" builtinId="5"/>
    <cellStyle name="Porcentagem 2" xfId="7"/>
    <cellStyle name="Separador de milhares 2" xfId="8"/>
    <cellStyle name="Vírgula" xfId="1" builtinId="3"/>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47625</xdr:colOff>
      <xdr:row>4</xdr:row>
      <xdr:rowOff>0</xdr:rowOff>
    </xdr:to>
    <xdr:pic>
      <xdr:nvPicPr>
        <xdr:cNvPr id="4" name="Picture 202"/>
        <xdr:cNvPicPr>
          <a:picLocks noChangeAspect="1" noChangeArrowheads="1"/>
        </xdr:cNvPicPr>
      </xdr:nvPicPr>
      <xdr:blipFill>
        <a:blip xmlns:r="http://schemas.openxmlformats.org/officeDocument/2006/relationships" r:embed="rId1" cstate="print"/>
        <a:srcRect/>
        <a:stretch>
          <a:fillRect/>
        </a:stretch>
      </xdr:blipFill>
      <xdr:spPr bwMode="auto">
        <a:xfrm>
          <a:off x="38100" y="19050"/>
          <a:ext cx="657225" cy="742950"/>
        </a:xfrm>
        <a:prstGeom prst="rect">
          <a:avLst/>
        </a:prstGeom>
        <a:noFill/>
        <a:ln w="9525">
          <a:noFill/>
          <a:miter lim="800000"/>
          <a:headEnd/>
          <a:tailEnd/>
        </a:ln>
      </xdr:spPr>
    </xdr:pic>
    <xdr:clientData/>
  </xdr:twoCellAnchor>
  <xdr:twoCellAnchor>
    <xdr:from>
      <xdr:col>15</xdr:col>
      <xdr:colOff>276225</xdr:colOff>
      <xdr:row>0</xdr:row>
      <xdr:rowOff>0</xdr:rowOff>
    </xdr:from>
    <xdr:to>
      <xdr:col>15</xdr:col>
      <xdr:colOff>847725</xdr:colOff>
      <xdr:row>4</xdr:row>
      <xdr:rowOff>57150</xdr:rowOff>
    </xdr:to>
    <xdr:pic>
      <xdr:nvPicPr>
        <xdr:cNvPr id="5" name="Picture 85"/>
        <xdr:cNvPicPr>
          <a:picLocks noChangeArrowheads="1"/>
        </xdr:cNvPicPr>
      </xdr:nvPicPr>
      <xdr:blipFill>
        <a:blip xmlns:r="http://schemas.openxmlformats.org/officeDocument/2006/relationships" r:embed="rId2" cstate="print"/>
        <a:srcRect/>
        <a:stretch>
          <a:fillRect/>
        </a:stretch>
      </xdr:blipFill>
      <xdr:spPr bwMode="auto">
        <a:xfrm>
          <a:off x="11801475" y="0"/>
          <a:ext cx="571500" cy="819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752475</xdr:colOff>
      <xdr:row>3</xdr:row>
      <xdr:rowOff>190500</xdr:rowOff>
    </xdr:to>
    <xdr:pic>
      <xdr:nvPicPr>
        <xdr:cNvPr id="2"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2475" cy="83343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GEP/COCAR/GCR/TABELAS%20DE%20REMUNERA&#199;&#195;O_CARREIRAS/Magist&#233;rio%20P&#250;blico%20-%20UNIFIC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F - MAR-2009"/>
      <sheetName val="UNIF MAR-2010"/>
      <sheetName val="UNIF MAR-2011"/>
      <sheetName val="UNIF SET-2011"/>
      <sheetName val="UNIF MAR-2012"/>
      <sheetName val="VENC. LEI 4.564"/>
      <sheetName val="contrato temporário"/>
      <sheetName val="CÓD. SIGRH"/>
      <sheetName val="EMPRESAS-SIGRH"/>
      <sheetName val="INF. DEZ-2011"/>
      <sheetName val="HIST. REAJ LEI 4.564"/>
    </sheetNames>
    <sheetDataSet>
      <sheetData sheetId="0"/>
      <sheetData sheetId="1"/>
      <sheetData sheetId="2"/>
      <sheetData sheetId="3">
        <row r="15">
          <cell r="W15">
            <v>2858.9585999999995</v>
          </cell>
          <cell r="X15">
            <v>5658.0626000000002</v>
          </cell>
          <cell r="Y15">
            <v>7475.6576000000005</v>
          </cell>
        </row>
        <row r="16">
          <cell r="W16">
            <v>2786.2534999999998</v>
          </cell>
          <cell r="X16">
            <v>5512.6369999999997</v>
          </cell>
          <cell r="Y16">
            <v>7294.5869999999995</v>
          </cell>
        </row>
        <row r="17">
          <cell r="W17">
            <v>2715.3251999999998</v>
          </cell>
          <cell r="X17">
            <v>5370.7803999999996</v>
          </cell>
          <cell r="Y17">
            <v>7117.7903999999999</v>
          </cell>
        </row>
        <row r="18">
          <cell r="W18">
            <v>2646.1224999999995</v>
          </cell>
          <cell r="X18">
            <v>5232.3901000000005</v>
          </cell>
          <cell r="Y18">
            <v>6945.1451000000006</v>
          </cell>
        </row>
        <row r="19">
          <cell r="W19">
            <v>2578.6400000000003</v>
          </cell>
          <cell r="X19">
            <v>5097.3949999999995</v>
          </cell>
          <cell r="Y19">
            <v>6776.57</v>
          </cell>
        </row>
        <row r="20">
          <cell r="W20">
            <v>2512.7824999999998</v>
          </cell>
          <cell r="X20">
            <v>4965.6800999999987</v>
          </cell>
          <cell r="Y20">
            <v>6611.9250999999986</v>
          </cell>
        </row>
        <row r="21">
          <cell r="W21">
            <v>2448.5455999999999</v>
          </cell>
          <cell r="X21">
            <v>4837.2063999999991</v>
          </cell>
          <cell r="Y21">
            <v>6451.1713999999993</v>
          </cell>
        </row>
        <row r="22">
          <cell r="W22">
            <v>2385.8804</v>
          </cell>
          <cell r="X22">
            <v>4711.8908000000001</v>
          </cell>
          <cell r="Y22">
            <v>6294.2107999999998</v>
          </cell>
        </row>
        <row r="23">
          <cell r="W23">
            <v>2324.7534000000001</v>
          </cell>
          <cell r="X23">
            <v>4589.6513999999997</v>
          </cell>
          <cell r="Y23">
            <v>6140.9463999999998</v>
          </cell>
        </row>
        <row r="24">
          <cell r="W24">
            <v>2265.1460000000002</v>
          </cell>
          <cell r="X24">
            <v>4470.4220000000005</v>
          </cell>
          <cell r="Y24">
            <v>5991.3020000000006</v>
          </cell>
        </row>
        <row r="25">
          <cell r="W25">
            <v>2206.9964</v>
          </cell>
          <cell r="X25">
            <v>4354.1084000000001</v>
          </cell>
          <cell r="Y25">
            <v>5845.1634000000004</v>
          </cell>
        </row>
        <row r="26">
          <cell r="W26">
            <v>2150.2725999999998</v>
          </cell>
          <cell r="X26">
            <v>4240.6751999999997</v>
          </cell>
          <cell r="Y26">
            <v>5702.4951999999994</v>
          </cell>
        </row>
        <row r="27">
          <cell r="W27">
            <v>2094.9571999999998</v>
          </cell>
          <cell r="X27">
            <v>4130.0444000000007</v>
          </cell>
          <cell r="Y27">
            <v>5563.2044000000005</v>
          </cell>
        </row>
        <row r="28">
          <cell r="W28">
            <v>2041.0045999999998</v>
          </cell>
          <cell r="X28">
            <v>4022.1250999999997</v>
          </cell>
          <cell r="Y28">
            <v>5427.1801000000005</v>
          </cell>
        </row>
        <row r="29">
          <cell r="W29">
            <v>1988.3839999999998</v>
          </cell>
          <cell r="X29">
            <v>3916.8979999999997</v>
          </cell>
          <cell r="Y29">
            <v>5294.4080000000004</v>
          </cell>
        </row>
        <row r="30">
          <cell r="W30">
            <v>1937.0510999999999</v>
          </cell>
          <cell r="X30">
            <v>3814.2460999999998</v>
          </cell>
          <cell r="Y30">
            <v>5164.7410999999993</v>
          </cell>
        </row>
        <row r="31">
          <cell r="W31">
            <v>1887.0175999999997</v>
          </cell>
          <cell r="X31">
            <v>3714.1514000000002</v>
          </cell>
          <cell r="Y31">
            <v>5038.166400000001</v>
          </cell>
        </row>
        <row r="32">
          <cell r="W32">
            <v>1838.2121999999997</v>
          </cell>
          <cell r="X32">
            <v>3616.5407</v>
          </cell>
          <cell r="Y32">
            <v>4914.5957000000008</v>
          </cell>
        </row>
        <row r="33">
          <cell r="W33">
            <v>1790.6195999999998</v>
          </cell>
          <cell r="X33">
            <v>3521.3555999999999</v>
          </cell>
          <cell r="Y33">
            <v>4793.9606000000003</v>
          </cell>
        </row>
        <row r="34">
          <cell r="W34">
            <v>1744.1975</v>
          </cell>
          <cell r="X34">
            <v>3428.5114999999996</v>
          </cell>
          <cell r="Y34">
            <v>4676.1565000000001</v>
          </cell>
        </row>
        <row r="35">
          <cell r="W35">
            <v>1698.9445999999998</v>
          </cell>
          <cell r="X35">
            <v>3338.0057999999999</v>
          </cell>
          <cell r="Y35">
            <v>4561.1908000000003</v>
          </cell>
        </row>
        <row r="36">
          <cell r="W36">
            <v>1654.806</v>
          </cell>
          <cell r="X36">
            <v>3249.7552999999998</v>
          </cell>
          <cell r="Y36">
            <v>4448.9602999999997</v>
          </cell>
        </row>
        <row r="37">
          <cell r="W37">
            <v>1611.7807999999998</v>
          </cell>
          <cell r="X37">
            <v>3163.6783999999998</v>
          </cell>
          <cell r="Y37">
            <v>4339.3634000000002</v>
          </cell>
        </row>
        <row r="38">
          <cell r="W38">
            <v>1569.8284000000001</v>
          </cell>
          <cell r="X38">
            <v>3079.7868000000003</v>
          </cell>
          <cell r="Y38">
            <v>4232.4268000000011</v>
          </cell>
        </row>
        <row r="39">
          <cell r="W39">
            <v>1528.9219999999998</v>
          </cell>
          <cell r="X39">
            <v>2997.9739999999997</v>
          </cell>
          <cell r="Y39">
            <v>4128.0140000000001</v>
          </cell>
        </row>
        <row r="56">
          <cell r="W56">
            <v>2998.9137999999998</v>
          </cell>
          <cell r="X56">
            <v>5937.9421999999995</v>
          </cell>
          <cell r="Y56">
            <v>7846.4071999999996</v>
          </cell>
        </row>
        <row r="57">
          <cell r="W57">
            <v>2922.5764999999997</v>
          </cell>
          <cell r="X57">
            <v>5785.2829999999994</v>
          </cell>
          <cell r="Y57">
            <v>7656.3329999999996</v>
          </cell>
        </row>
        <row r="58">
          <cell r="W58">
            <v>2848.0971999999997</v>
          </cell>
          <cell r="X58">
            <v>5636.3243999999995</v>
          </cell>
          <cell r="Y58">
            <v>7470.6843999999992</v>
          </cell>
        </row>
        <row r="59">
          <cell r="W59">
            <v>2775.4389000000001</v>
          </cell>
          <cell r="X59">
            <v>5491.0228999999999</v>
          </cell>
          <cell r="Y59">
            <v>7289.4178999999995</v>
          </cell>
        </row>
        <row r="60">
          <cell r="W60">
            <v>2704.5650000000001</v>
          </cell>
          <cell r="X60">
            <v>5349.2749999999996</v>
          </cell>
          <cell r="Y60">
            <v>7112.41</v>
          </cell>
        </row>
        <row r="61">
          <cell r="W61">
            <v>2635.4243999999994</v>
          </cell>
          <cell r="X61">
            <v>5210.978799999999</v>
          </cell>
          <cell r="Y61">
            <v>6939.5387999999984</v>
          </cell>
        </row>
        <row r="62">
          <cell r="W62">
            <v>2567.9815999999996</v>
          </cell>
          <cell r="X62">
            <v>5076.0931999999993</v>
          </cell>
          <cell r="Y62">
            <v>6770.7631999999994</v>
          </cell>
        </row>
        <row r="63">
          <cell r="W63">
            <v>2502.1868000000004</v>
          </cell>
          <cell r="X63">
            <v>4944.5182999999997</v>
          </cell>
          <cell r="Y63">
            <v>6605.9632999999994</v>
          </cell>
        </row>
        <row r="64">
          <cell r="W64">
            <v>2438.0056</v>
          </cell>
          <cell r="X64">
            <v>4816.1557999999995</v>
          </cell>
          <cell r="Y64">
            <v>6445.0207999999993</v>
          </cell>
        </row>
        <row r="65">
          <cell r="W65">
            <v>2375.404</v>
          </cell>
          <cell r="X65">
            <v>4690.9380000000001</v>
          </cell>
          <cell r="Y65">
            <v>6287.8580000000002</v>
          </cell>
        </row>
        <row r="66">
          <cell r="W66">
            <v>2314.3627999999999</v>
          </cell>
          <cell r="X66">
            <v>4568.8411999999998</v>
          </cell>
          <cell r="Y66">
            <v>6134.4561999999996</v>
          </cell>
        </row>
        <row r="67">
          <cell r="W67">
            <v>2254.7913000000003</v>
          </cell>
          <cell r="X67">
            <v>4449.7268999999997</v>
          </cell>
          <cell r="Y67">
            <v>5984.6418999999996</v>
          </cell>
        </row>
        <row r="68">
          <cell r="W68">
            <v>2196.7143999999998</v>
          </cell>
          <cell r="X68">
            <v>4333.5446000000002</v>
          </cell>
          <cell r="Y68">
            <v>5838.3596000000007</v>
          </cell>
        </row>
        <row r="69">
          <cell r="W69">
            <v>2140.0570999999995</v>
          </cell>
          <cell r="X69">
            <v>4220.2441999999992</v>
          </cell>
          <cell r="Y69">
            <v>5695.5541999999996</v>
          </cell>
        </row>
        <row r="70">
          <cell r="W70">
            <v>2084.8020000000001</v>
          </cell>
          <cell r="X70">
            <v>4109.7340000000004</v>
          </cell>
          <cell r="Y70">
            <v>5556.1140000000005</v>
          </cell>
        </row>
        <row r="71">
          <cell r="W71">
            <v>2030.9177999999997</v>
          </cell>
          <cell r="X71">
            <v>4001.9655999999995</v>
          </cell>
          <cell r="Y71">
            <v>5419.9855999999991</v>
          </cell>
        </row>
        <row r="72">
          <cell r="W72">
            <v>1978.3735999999999</v>
          </cell>
          <cell r="X72">
            <v>3896.8771999999999</v>
          </cell>
          <cell r="Y72">
            <v>5287.0972000000002</v>
          </cell>
        </row>
        <row r="73">
          <cell r="W73">
            <v>1927.1251999999999</v>
          </cell>
          <cell r="X73">
            <v>3794.3667</v>
          </cell>
          <cell r="Y73">
            <v>5157.3216999999995</v>
          </cell>
        </row>
        <row r="74">
          <cell r="W74">
            <v>1877.1427999999999</v>
          </cell>
          <cell r="X74">
            <v>3694.4291999999996</v>
          </cell>
          <cell r="Y74">
            <v>5030.6642000000002</v>
          </cell>
        </row>
        <row r="75">
          <cell r="W75">
            <v>1828.4105</v>
          </cell>
          <cell r="X75">
            <v>3596.951</v>
          </cell>
          <cell r="Y75">
            <v>4906.9809999999998</v>
          </cell>
        </row>
        <row r="76">
          <cell r="W76">
            <v>1780.8855999999996</v>
          </cell>
          <cell r="X76">
            <v>3501.9011999999993</v>
          </cell>
          <cell r="Y76">
            <v>4786.2411999999995</v>
          </cell>
        </row>
        <row r="77">
          <cell r="W77">
            <v>1734.5527999999999</v>
          </cell>
          <cell r="X77">
            <v>3409.2356</v>
          </cell>
          <cell r="Y77">
            <v>4668.3956000000007</v>
          </cell>
        </row>
        <row r="95">
          <cell r="W95">
            <v>3138.8689999999997</v>
          </cell>
          <cell r="X95">
            <v>6217.8526000000002</v>
          </cell>
          <cell r="Y95">
            <v>8217.1976000000013</v>
          </cell>
        </row>
        <row r="96">
          <cell r="W96">
            <v>3058.8995</v>
          </cell>
          <cell r="X96">
            <v>6057.9290000000001</v>
          </cell>
          <cell r="Y96">
            <v>8018.0790000000006</v>
          </cell>
        </row>
        <row r="97">
          <cell r="W97">
            <v>2980.8843999999999</v>
          </cell>
          <cell r="X97">
            <v>5901.8987999999999</v>
          </cell>
          <cell r="Y97">
            <v>7823.6188000000002</v>
          </cell>
        </row>
        <row r="98">
          <cell r="W98">
            <v>2904.7552999999998</v>
          </cell>
          <cell r="X98">
            <v>5749.6405999999997</v>
          </cell>
          <cell r="Y98">
            <v>7633.6705999999995</v>
          </cell>
        </row>
        <row r="99">
          <cell r="W99">
            <v>2830.5049999999997</v>
          </cell>
          <cell r="X99">
            <v>5601.125</v>
          </cell>
          <cell r="Y99">
            <v>7448.21</v>
          </cell>
        </row>
        <row r="100">
          <cell r="W100">
            <v>2758.0662999999995</v>
          </cell>
          <cell r="X100">
            <v>5456.2774999999992</v>
          </cell>
          <cell r="Y100">
            <v>7267.1524999999992</v>
          </cell>
        </row>
        <row r="101">
          <cell r="W101">
            <v>2687.4027999999998</v>
          </cell>
          <cell r="X101">
            <v>5314.9504000000006</v>
          </cell>
          <cell r="Y101">
            <v>7090.3154000000004</v>
          </cell>
        </row>
        <row r="102">
          <cell r="W102">
            <v>2618.4931999999999</v>
          </cell>
          <cell r="X102">
            <v>5177.1163999999999</v>
          </cell>
          <cell r="Y102">
            <v>6917.6763999999994</v>
          </cell>
        </row>
        <row r="103">
          <cell r="W103">
            <v>2551.2431999999999</v>
          </cell>
          <cell r="X103">
            <v>5042.6309999999994</v>
          </cell>
          <cell r="Y103">
            <v>6749.0560000000005</v>
          </cell>
        </row>
        <row r="104">
          <cell r="W104">
            <v>2485.6764999999996</v>
          </cell>
          <cell r="X104">
            <v>4911.4829999999993</v>
          </cell>
          <cell r="Y104">
            <v>6584.4529999999995</v>
          </cell>
        </row>
        <row r="105">
          <cell r="W105">
            <v>2421.7004000000002</v>
          </cell>
          <cell r="X105">
            <v>4783.5452000000005</v>
          </cell>
          <cell r="Y105">
            <v>6423.7101999999995</v>
          </cell>
        </row>
        <row r="106">
          <cell r="W106">
            <v>2359.31</v>
          </cell>
          <cell r="X106">
            <v>4658.7642999999998</v>
          </cell>
          <cell r="Y106">
            <v>6266.7692999999999</v>
          </cell>
        </row>
        <row r="107">
          <cell r="W107">
            <v>2298.4715999999999</v>
          </cell>
          <cell r="X107">
            <v>4537.0590000000002</v>
          </cell>
          <cell r="Y107">
            <v>6113.5339999999997</v>
          </cell>
        </row>
        <row r="108">
          <cell r="W108">
            <v>2239.1095999999998</v>
          </cell>
          <cell r="X108">
            <v>4418.3491999999997</v>
          </cell>
          <cell r="Y108">
            <v>5963.9091999999991</v>
          </cell>
        </row>
        <row r="109">
          <cell r="W109">
            <v>2181.2199999999998</v>
          </cell>
          <cell r="X109">
            <v>4302.5840000000007</v>
          </cell>
          <cell r="Y109">
            <v>5817.8390000000009</v>
          </cell>
        </row>
        <row r="110">
          <cell r="W110">
            <v>2124.7844999999998</v>
          </cell>
          <cell r="X110">
            <v>4189.6851000000006</v>
          </cell>
          <cell r="Y110">
            <v>5675.2301000000007</v>
          </cell>
        </row>
        <row r="111">
          <cell r="W111">
            <v>2069.7296000000001</v>
          </cell>
          <cell r="X111">
            <v>4079.5754000000002</v>
          </cell>
          <cell r="Y111">
            <v>5535.9903999999997</v>
          </cell>
        </row>
        <row r="112">
          <cell r="W112">
            <v>2016.0518999999997</v>
          </cell>
          <cell r="X112">
            <v>3972.2201</v>
          </cell>
          <cell r="Y112">
            <v>5400.0851000000002</v>
          </cell>
        </row>
        <row r="113">
          <cell r="W113">
            <v>1963.6795999999997</v>
          </cell>
          <cell r="X113">
            <v>3867.5027999999998</v>
          </cell>
          <cell r="Y113">
            <v>5267.3678</v>
          </cell>
        </row>
        <row r="114">
          <cell r="W114">
            <v>1912.6234999999999</v>
          </cell>
          <cell r="X114">
            <v>3765.3905</v>
          </cell>
          <cell r="Y114">
            <v>5137.8054999999995</v>
          </cell>
        </row>
        <row r="115">
          <cell r="W115">
            <v>1862.84</v>
          </cell>
          <cell r="X115">
            <v>3665.8234000000002</v>
          </cell>
          <cell r="Y115">
            <v>5011.3284000000003</v>
          </cell>
        </row>
        <row r="116">
          <cell r="W116">
            <v>1814.2995999999996</v>
          </cell>
          <cell r="X116">
            <v>3568.7424999999998</v>
          </cell>
          <cell r="Y116">
            <v>4887.8675000000003</v>
          </cell>
        </row>
        <row r="134">
          <cell r="W134">
            <v>3278.8242</v>
          </cell>
          <cell r="X134">
            <v>6497.7938000000004</v>
          </cell>
          <cell r="Y134">
            <v>8588.0288000000019</v>
          </cell>
        </row>
        <row r="135">
          <cell r="W135">
            <v>3195.2224999999999</v>
          </cell>
          <cell r="X135">
            <v>6330.5596999999989</v>
          </cell>
          <cell r="Y135">
            <v>8379.8046999999988</v>
          </cell>
        </row>
        <row r="136">
          <cell r="W136">
            <v>3113.6411999999996</v>
          </cell>
          <cell r="X136">
            <v>6167.4276</v>
          </cell>
          <cell r="Y136">
            <v>8176.4925999999996</v>
          </cell>
        </row>
        <row r="137">
          <cell r="W137">
            <v>3034.0717</v>
          </cell>
          <cell r="X137">
            <v>6008.2734</v>
          </cell>
          <cell r="Y137">
            <v>7977.9434000000001</v>
          </cell>
        </row>
        <row r="138">
          <cell r="W138">
            <v>2956.4449999999997</v>
          </cell>
          <cell r="X138">
            <v>5853.0199999999995</v>
          </cell>
          <cell r="Y138">
            <v>7784.07</v>
          </cell>
        </row>
        <row r="139">
          <cell r="W139">
            <v>2880.7230999999997</v>
          </cell>
          <cell r="X139">
            <v>5701.5612999999994</v>
          </cell>
          <cell r="Y139">
            <v>7594.7463000000007</v>
          </cell>
        </row>
        <row r="140">
          <cell r="W140">
            <v>2806.8387999999995</v>
          </cell>
          <cell r="X140">
            <v>5553.8224</v>
          </cell>
          <cell r="Y140">
            <v>7409.8874000000005</v>
          </cell>
        </row>
        <row r="141">
          <cell r="W141">
            <v>2734.7848999999997</v>
          </cell>
          <cell r="X141">
            <v>5409.7145</v>
          </cell>
          <cell r="Y141">
            <v>7229.3895000000002</v>
          </cell>
        </row>
        <row r="142">
          <cell r="W142">
            <v>2664.4953999999998</v>
          </cell>
          <cell r="X142">
            <v>5269.1207999999997</v>
          </cell>
          <cell r="Y142">
            <v>7053.1107999999995</v>
          </cell>
        </row>
        <row r="143">
          <cell r="W143">
            <v>2595.9344999999994</v>
          </cell>
          <cell r="X143">
            <v>5132.0135</v>
          </cell>
          <cell r="Y143">
            <v>6881.0285000000003</v>
          </cell>
        </row>
        <row r="144">
          <cell r="W144">
            <v>2529.0668000000001</v>
          </cell>
          <cell r="X144">
            <v>4998.2636000000002</v>
          </cell>
          <cell r="Y144">
            <v>6712.9836000000005</v>
          </cell>
        </row>
        <row r="145">
          <cell r="W145">
            <v>2463.8429999999998</v>
          </cell>
          <cell r="X145">
            <v>4867.8017</v>
          </cell>
          <cell r="Y145">
            <v>6548.8967000000002</v>
          </cell>
        </row>
        <row r="146">
          <cell r="W146">
            <v>2400.2145999999998</v>
          </cell>
          <cell r="X146">
            <v>4740.5591999999997</v>
          </cell>
          <cell r="Y146">
            <v>6388.6891999999998</v>
          </cell>
        </row>
        <row r="147">
          <cell r="W147">
            <v>2338.1620999999996</v>
          </cell>
          <cell r="X147">
            <v>4616.4683000000005</v>
          </cell>
          <cell r="Y147">
            <v>6232.283300000001</v>
          </cell>
        </row>
        <row r="148">
          <cell r="W148">
            <v>2277.652</v>
          </cell>
          <cell r="X148">
            <v>4495.4340000000002</v>
          </cell>
          <cell r="Y148">
            <v>6079.5640000000003</v>
          </cell>
        </row>
        <row r="149">
          <cell r="W149">
            <v>2218.6372999999999</v>
          </cell>
          <cell r="X149">
            <v>4377.4184999999998</v>
          </cell>
          <cell r="Y149">
            <v>5930.4934999999996</v>
          </cell>
        </row>
        <row r="150">
          <cell r="W150">
            <v>2161.0855999999999</v>
          </cell>
          <cell r="X150">
            <v>4262.3011999999999</v>
          </cell>
          <cell r="Y150">
            <v>5784.9211999999998</v>
          </cell>
        </row>
        <row r="151">
          <cell r="W151">
            <v>2104.9512</v>
          </cell>
          <cell r="X151">
            <v>4150.0461000000005</v>
          </cell>
          <cell r="Y151">
            <v>5642.8111000000008</v>
          </cell>
        </row>
        <row r="152">
          <cell r="W152">
            <v>2050.2163999999998</v>
          </cell>
          <cell r="X152">
            <v>4040.5628000000002</v>
          </cell>
          <cell r="Y152">
            <v>5504.0528000000004</v>
          </cell>
        </row>
        <row r="153">
          <cell r="W153">
            <v>1996.85</v>
          </cell>
          <cell r="X153">
            <v>3933.83</v>
          </cell>
          <cell r="Y153">
            <v>5368.6299999999992</v>
          </cell>
        </row>
        <row r="154">
          <cell r="W154">
            <v>1944.7944</v>
          </cell>
          <cell r="X154">
            <v>3829.7321999999995</v>
          </cell>
          <cell r="Y154">
            <v>5236.3971999999994</v>
          </cell>
        </row>
        <row r="155">
          <cell r="W155">
            <v>1894.0463999999997</v>
          </cell>
          <cell r="X155">
            <v>3728.2227999999996</v>
          </cell>
          <cell r="Y155">
            <v>5107.3028000000004</v>
          </cell>
        </row>
        <row r="174">
          <cell r="W174">
            <v>2572.7496000000001</v>
          </cell>
          <cell r="X174">
            <v>5085.6137999999992</v>
          </cell>
          <cell r="Y174">
            <v>6717.3487999999988</v>
          </cell>
        </row>
        <row r="175">
          <cell r="W175">
            <v>2507.4721999999997</v>
          </cell>
          <cell r="X175">
            <v>4955.0590999999995</v>
          </cell>
          <cell r="Y175">
            <v>6554.7940999999992</v>
          </cell>
        </row>
        <row r="176">
          <cell r="W176">
            <v>2443.7923999999998</v>
          </cell>
          <cell r="X176">
            <v>4827.7300000000005</v>
          </cell>
          <cell r="Y176">
            <v>6396.1049999999996</v>
          </cell>
        </row>
        <row r="177">
          <cell r="W177">
            <v>2381.6761999999999</v>
          </cell>
          <cell r="X177">
            <v>4703.4823999999999</v>
          </cell>
          <cell r="Y177">
            <v>6241.1023999999998</v>
          </cell>
        </row>
        <row r="178">
          <cell r="W178">
            <v>2321.0899999999997</v>
          </cell>
          <cell r="X178">
            <v>4582.2949999999992</v>
          </cell>
          <cell r="Y178">
            <v>6089.7699999999995</v>
          </cell>
        </row>
        <row r="179">
          <cell r="W179">
            <v>2261.9708000000001</v>
          </cell>
          <cell r="X179">
            <v>4464.0566999999992</v>
          </cell>
          <cell r="Y179">
            <v>5941.9717000000001</v>
          </cell>
        </row>
        <row r="180">
          <cell r="W180">
            <v>2204.3011999999999</v>
          </cell>
          <cell r="X180">
            <v>4348.7175999999999</v>
          </cell>
          <cell r="Y180">
            <v>5797.6525999999994</v>
          </cell>
        </row>
        <row r="181">
          <cell r="W181">
            <v>2148.0490999999997</v>
          </cell>
          <cell r="X181">
            <v>4236.2134999999998</v>
          </cell>
          <cell r="Y181">
            <v>5656.7385000000004</v>
          </cell>
        </row>
        <row r="182">
          <cell r="W182">
            <v>2093.1682000000001</v>
          </cell>
          <cell r="X182">
            <v>4126.4809999999998</v>
          </cell>
          <cell r="Y182">
            <v>5519.1559999999999</v>
          </cell>
        </row>
        <row r="183">
          <cell r="W183">
            <v>2039.6419999999998</v>
          </cell>
          <cell r="X183">
            <v>4019.4285</v>
          </cell>
          <cell r="Y183">
            <v>5384.7934999999998</v>
          </cell>
        </row>
        <row r="184">
          <cell r="W184">
            <v>1987.4395999999997</v>
          </cell>
          <cell r="X184">
            <v>3915.0236</v>
          </cell>
          <cell r="Y184">
            <v>5253.6185999999998</v>
          </cell>
        </row>
        <row r="185">
          <cell r="W185">
            <v>1936.5161999999998</v>
          </cell>
          <cell r="X185">
            <v>3813.1623999999997</v>
          </cell>
          <cell r="Y185">
            <v>5125.5023999999994</v>
          </cell>
        </row>
        <row r="186">
          <cell r="W186">
            <v>1886.8703999999996</v>
          </cell>
          <cell r="X186">
            <v>3713.8566000000001</v>
          </cell>
          <cell r="Y186">
            <v>5000.4715999999999</v>
          </cell>
        </row>
        <row r="187">
          <cell r="W187">
            <v>1838.4158</v>
          </cell>
          <cell r="X187">
            <v>3616.9616000000001</v>
          </cell>
          <cell r="Y187">
            <v>4878.3416000000007</v>
          </cell>
        </row>
        <row r="188">
          <cell r="W188">
            <v>1791.1799999999998</v>
          </cell>
          <cell r="X188">
            <v>3522.49</v>
          </cell>
          <cell r="Y188">
            <v>4759.1400000000003</v>
          </cell>
        </row>
        <row r="189">
          <cell r="W189">
            <v>1745.1198999999999</v>
          </cell>
          <cell r="X189">
            <v>3430.3558999999996</v>
          </cell>
          <cell r="Y189">
            <v>4642.7608999999993</v>
          </cell>
        </row>
        <row r="190">
          <cell r="W190">
            <v>1700.1794</v>
          </cell>
          <cell r="X190">
            <v>3340.4888000000001</v>
          </cell>
          <cell r="Y190">
            <v>4529.1188000000002</v>
          </cell>
        </row>
        <row r="191">
          <cell r="W191">
            <v>1656.3583999999998</v>
          </cell>
          <cell r="X191">
            <v>3252.8467999999998</v>
          </cell>
          <cell r="Y191">
            <v>4418.1668</v>
          </cell>
        </row>
        <row r="192">
          <cell r="W192">
            <v>1613.6427999999999</v>
          </cell>
          <cell r="X192">
            <v>3167.4019999999991</v>
          </cell>
          <cell r="Y192">
            <v>4309.8769999999995</v>
          </cell>
        </row>
        <row r="193">
          <cell r="W193">
            <v>1571.9779999999996</v>
          </cell>
          <cell r="X193">
            <v>3084.0725000000002</v>
          </cell>
          <cell r="Y193">
            <v>4204.1475</v>
          </cell>
        </row>
        <row r="194">
          <cell r="W194">
            <v>1531.3373999999999</v>
          </cell>
          <cell r="X194">
            <v>3002.8047999999999</v>
          </cell>
          <cell r="Y194">
            <v>4100.9147999999996</v>
          </cell>
        </row>
        <row r="195">
          <cell r="W195">
            <v>1491.7080999999998</v>
          </cell>
          <cell r="X195">
            <v>2923.5595000000003</v>
          </cell>
          <cell r="Y195">
            <v>4000.1345000000001</v>
          </cell>
        </row>
        <row r="196">
          <cell r="W196">
            <v>1453.0904</v>
          </cell>
          <cell r="X196">
            <v>2846.3108000000002</v>
          </cell>
          <cell r="Y196">
            <v>3901.7808</v>
          </cell>
        </row>
        <row r="197">
          <cell r="W197">
            <v>1415.4186999999999</v>
          </cell>
          <cell r="X197">
            <v>2770.9804999999997</v>
          </cell>
          <cell r="Y197">
            <v>3805.7554999999998</v>
          </cell>
        </row>
        <row r="198">
          <cell r="W198">
            <v>1378.694</v>
          </cell>
          <cell r="X198">
            <v>2697.5309999999999</v>
          </cell>
          <cell r="Y198">
            <v>3712.0160000000001</v>
          </cell>
        </row>
        <row r="214">
          <cell r="W214">
            <v>2723.5156000000002</v>
          </cell>
          <cell r="X214">
            <v>5387.1765999999998</v>
          </cell>
          <cell r="Y214">
            <v>7116.8215999999993</v>
          </cell>
        </row>
        <row r="215">
          <cell r="W215">
            <v>2654.3368999999998</v>
          </cell>
          <cell r="X215">
            <v>5248.8037999999997</v>
          </cell>
          <cell r="Y215">
            <v>6944.5338000000002</v>
          </cell>
        </row>
        <row r="216">
          <cell r="W216">
            <v>2586.8396000000002</v>
          </cell>
          <cell r="X216">
            <v>5113.793999999999</v>
          </cell>
          <cell r="Y216">
            <v>6776.2689999999993</v>
          </cell>
        </row>
        <row r="217">
          <cell r="W217">
            <v>2520.9888000000001</v>
          </cell>
          <cell r="X217">
            <v>4982.1076000000003</v>
          </cell>
          <cell r="Y217">
            <v>6611.9876000000004</v>
          </cell>
        </row>
        <row r="218">
          <cell r="W218">
            <v>2456.75</v>
          </cell>
          <cell r="X218">
            <v>4853.630000000001</v>
          </cell>
          <cell r="Y218">
            <v>6451.5500000000011</v>
          </cell>
        </row>
        <row r="219">
          <cell r="W219">
            <v>2394.0890999999997</v>
          </cell>
          <cell r="X219">
            <v>4728.3081999999995</v>
          </cell>
          <cell r="Y219">
            <v>6294.8981999999996</v>
          </cell>
        </row>
        <row r="220">
          <cell r="W220">
            <v>2332.9575999999997</v>
          </cell>
          <cell r="X220">
            <v>4606.0599999999995</v>
          </cell>
          <cell r="Y220">
            <v>6141.9349999999995</v>
          </cell>
        </row>
        <row r="221">
          <cell r="W221">
            <v>2273.3224999999998</v>
          </cell>
          <cell r="X221">
            <v>4486.7749999999996</v>
          </cell>
          <cell r="Y221">
            <v>5992.5249999999996</v>
          </cell>
        </row>
        <row r="222">
          <cell r="W222">
            <v>2215.1657999999998</v>
          </cell>
          <cell r="X222">
            <v>4370.4615999999996</v>
          </cell>
          <cell r="Y222">
            <v>5846.6916000000001</v>
          </cell>
        </row>
        <row r="223">
          <cell r="W223">
            <v>2158.4404999999997</v>
          </cell>
          <cell r="X223">
            <v>4256.9965000000002</v>
          </cell>
          <cell r="Y223">
            <v>5704.2815000000001</v>
          </cell>
        </row>
        <row r="224">
          <cell r="W224">
            <v>2103.1003999999998</v>
          </cell>
          <cell r="X224">
            <v>4146.3163999999997</v>
          </cell>
          <cell r="Y224">
            <v>5565.2214000000004</v>
          </cell>
        </row>
        <row r="225">
          <cell r="W225">
            <v>2049.1143999999999</v>
          </cell>
          <cell r="X225">
            <v>4038.3730999999998</v>
          </cell>
          <cell r="Y225">
            <v>5429.4580999999998</v>
          </cell>
        </row>
        <row r="226">
          <cell r="W226">
            <v>1996.4802</v>
          </cell>
          <cell r="X226">
            <v>3933.0904</v>
          </cell>
          <cell r="Y226">
            <v>5296.9004000000004</v>
          </cell>
        </row>
        <row r="227">
          <cell r="W227">
            <v>1945.1386999999997</v>
          </cell>
          <cell r="X227">
            <v>3830.4073999999996</v>
          </cell>
          <cell r="Y227">
            <v>5167.4773999999989</v>
          </cell>
        </row>
        <row r="228">
          <cell r="W228">
            <v>1895.0739999999998</v>
          </cell>
          <cell r="X228">
            <v>3730.2639999999997</v>
          </cell>
          <cell r="Y228">
            <v>5041.1189999999997</v>
          </cell>
        </row>
        <row r="229">
          <cell r="W229">
            <v>1846.2146000000002</v>
          </cell>
          <cell r="X229">
            <v>3632.5730999999996</v>
          </cell>
          <cell r="Y229">
            <v>4917.7181</v>
          </cell>
        </row>
        <row r="230">
          <cell r="W230">
            <v>1798.6009999999999</v>
          </cell>
          <cell r="X230">
            <v>3537.3319999999999</v>
          </cell>
          <cell r="Y230">
            <v>4797.2819999999992</v>
          </cell>
        </row>
        <row r="231">
          <cell r="W231">
            <v>1752.1487999999997</v>
          </cell>
          <cell r="X231">
            <v>3444.4412999999995</v>
          </cell>
          <cell r="Y231">
            <v>4679.6862999999994</v>
          </cell>
        </row>
        <row r="232">
          <cell r="W232">
            <v>1706.8571999999999</v>
          </cell>
          <cell r="X232">
            <v>3353.8579999999997</v>
          </cell>
          <cell r="Y232">
            <v>4564.8830000000007</v>
          </cell>
        </row>
        <row r="233">
          <cell r="W233">
            <v>1662.6844999999998</v>
          </cell>
          <cell r="X233">
            <v>3265.5124999999998</v>
          </cell>
          <cell r="Y233">
            <v>4452.7875000000004</v>
          </cell>
        </row>
        <row r="234">
          <cell r="W234">
            <v>1619.6299999999999</v>
          </cell>
          <cell r="X234">
            <v>3179.39</v>
          </cell>
          <cell r="Y234">
            <v>4343.3899999999994</v>
          </cell>
        </row>
        <row r="235">
          <cell r="W235">
            <v>1577.6261000000002</v>
          </cell>
          <cell r="X235">
            <v>3095.3954999999996</v>
          </cell>
          <cell r="Y235">
            <v>4236.5704999999998</v>
          </cell>
        </row>
        <row r="255">
          <cell r="W255">
            <v>2883.3368</v>
          </cell>
          <cell r="X255">
            <v>5706.8035999999993</v>
          </cell>
          <cell r="Y255">
            <v>7540.2235999999994</v>
          </cell>
        </row>
        <row r="256">
          <cell r="W256">
            <v>2809.9991</v>
          </cell>
          <cell r="X256">
            <v>5560.1282000000001</v>
          </cell>
          <cell r="Y256">
            <v>7357.5982000000004</v>
          </cell>
        </row>
        <row r="257">
          <cell r="W257">
            <v>2738.4595999999997</v>
          </cell>
          <cell r="X257">
            <v>5417.0491999999995</v>
          </cell>
          <cell r="Y257">
            <v>7179.2791999999999</v>
          </cell>
        </row>
        <row r="258">
          <cell r="W258">
            <v>2668.6516999999999</v>
          </cell>
          <cell r="X258">
            <v>5277.4484999999995</v>
          </cell>
          <cell r="Y258">
            <v>7005.1234999999997</v>
          </cell>
        </row>
        <row r="259">
          <cell r="W259">
            <v>2600.5699999999997</v>
          </cell>
          <cell r="X259">
            <v>5141.2550000000001</v>
          </cell>
          <cell r="Y259">
            <v>6835.05</v>
          </cell>
        </row>
        <row r="260">
          <cell r="W260">
            <v>2534.1490999999996</v>
          </cell>
          <cell r="X260">
            <v>5008.4132999999993</v>
          </cell>
          <cell r="Y260">
            <v>6668.9982999999993</v>
          </cell>
        </row>
        <row r="261">
          <cell r="W261">
            <v>2469.3395999999998</v>
          </cell>
          <cell r="X261">
            <v>4878.8239999999996</v>
          </cell>
          <cell r="Y261">
            <v>6506.8489999999993</v>
          </cell>
        </row>
        <row r="262">
          <cell r="W262">
            <v>2406.1369999999997</v>
          </cell>
          <cell r="X262">
            <v>4752.4186999999993</v>
          </cell>
          <cell r="Y262">
            <v>6348.5236999999988</v>
          </cell>
        </row>
        <row r="263">
          <cell r="W263">
            <v>2344.4779999999996</v>
          </cell>
          <cell r="X263">
            <v>4629.1006000000007</v>
          </cell>
          <cell r="Y263">
            <v>6193.905600000001</v>
          </cell>
        </row>
        <row r="264">
          <cell r="W264">
            <v>2284.3439999999996</v>
          </cell>
          <cell r="X264">
            <v>4508.8324999999995</v>
          </cell>
          <cell r="Y264">
            <v>6042.9575000000004</v>
          </cell>
        </row>
        <row r="265">
          <cell r="W265">
            <v>2225.6875999999997</v>
          </cell>
          <cell r="X265">
            <v>4391.5196000000005</v>
          </cell>
          <cell r="Y265">
            <v>5895.5645999999997</v>
          </cell>
        </row>
        <row r="266">
          <cell r="W266">
            <v>2168.4764999999998</v>
          </cell>
          <cell r="X266">
            <v>4277.0686999999998</v>
          </cell>
          <cell r="Y266">
            <v>5751.6136999999999</v>
          </cell>
        </row>
        <row r="267">
          <cell r="W267">
            <v>2112.6788000000001</v>
          </cell>
          <cell r="X267">
            <v>4165.4733999999999</v>
          </cell>
          <cell r="Y267">
            <v>5611.1084000000001</v>
          </cell>
        </row>
        <row r="268">
          <cell r="W268">
            <v>2058.2629999999999</v>
          </cell>
          <cell r="X268">
            <v>4056.6559999999999</v>
          </cell>
          <cell r="Y268">
            <v>5473.9559999999992</v>
          </cell>
        </row>
        <row r="269">
          <cell r="W269">
            <v>2005.1699999999998</v>
          </cell>
          <cell r="X269">
            <v>3950.47</v>
          </cell>
          <cell r="Y269">
            <v>5339.9699999999993</v>
          </cell>
        </row>
        <row r="270">
          <cell r="W270">
            <v>1953.4114</v>
          </cell>
          <cell r="X270">
            <v>3846.9528</v>
          </cell>
          <cell r="Y270">
            <v>5209.2128000000002</v>
          </cell>
        </row>
        <row r="271">
          <cell r="W271">
            <v>1902.9289999999999</v>
          </cell>
          <cell r="X271">
            <v>3745.9879999999998</v>
          </cell>
          <cell r="Y271">
            <v>5081.5379999999996</v>
          </cell>
        </row>
        <row r="272">
          <cell r="W272">
            <v>1853.6931999999997</v>
          </cell>
          <cell r="X272">
            <v>3647.5163999999995</v>
          </cell>
          <cell r="Y272">
            <v>4956.8764000000001</v>
          </cell>
        </row>
        <row r="273">
          <cell r="W273">
            <v>1805.6884</v>
          </cell>
          <cell r="X273">
            <v>3551.4931999999994</v>
          </cell>
          <cell r="Y273">
            <v>4835.1781999999994</v>
          </cell>
        </row>
        <row r="274">
          <cell r="W274">
            <v>1758.8585</v>
          </cell>
          <cell r="X274">
            <v>3457.8470000000002</v>
          </cell>
          <cell r="Y274">
            <v>4716.357</v>
          </cell>
        </row>
        <row r="275">
          <cell r="W275">
            <v>1713.2155999999998</v>
          </cell>
          <cell r="X275">
            <v>3366.5611999999996</v>
          </cell>
          <cell r="Y275">
            <v>4600.4011999999993</v>
          </cell>
        </row>
        <row r="276">
          <cell r="W276">
            <v>1668.6912</v>
          </cell>
          <cell r="X276">
            <v>3277.5124000000001</v>
          </cell>
          <cell r="Y276">
            <v>4487.1524000000009</v>
          </cell>
        </row>
        <row r="296">
          <cell r="W296">
            <v>3051.7511999999997</v>
          </cell>
          <cell r="X296">
            <v>6043.6477999999997</v>
          </cell>
          <cell r="Y296">
            <v>7986.4327999999996</v>
          </cell>
        </row>
        <row r="297">
          <cell r="W297">
            <v>2975.0095999999999</v>
          </cell>
          <cell r="X297">
            <v>5890.1491999999998</v>
          </cell>
          <cell r="Y297">
            <v>7795.4691999999995</v>
          </cell>
        </row>
        <row r="298">
          <cell r="W298">
            <v>2899.1691999999998</v>
          </cell>
          <cell r="X298">
            <v>5738.4683999999997</v>
          </cell>
          <cell r="Y298">
            <v>7606.4283999999998</v>
          </cell>
        </row>
        <row r="299">
          <cell r="W299">
            <v>2825.1782999999996</v>
          </cell>
          <cell r="X299">
            <v>5590.5016999999998</v>
          </cell>
          <cell r="Y299">
            <v>7421.8366999999998</v>
          </cell>
        </row>
        <row r="300">
          <cell r="W300">
            <v>2753</v>
          </cell>
          <cell r="X300">
            <v>5446.130000000001</v>
          </cell>
          <cell r="Y300">
            <v>7241.5500000000011</v>
          </cell>
        </row>
        <row r="301">
          <cell r="W301">
            <v>2682.5978</v>
          </cell>
          <cell r="X301">
            <v>5305.3106999999991</v>
          </cell>
          <cell r="Y301">
            <v>7065.5256999999992</v>
          </cell>
        </row>
        <row r="302">
          <cell r="W302">
            <v>2613.9059999999999</v>
          </cell>
          <cell r="X302">
            <v>5167.9567999999999</v>
          </cell>
          <cell r="Y302">
            <v>6893.6617999999999</v>
          </cell>
        </row>
        <row r="303">
          <cell r="W303">
            <v>2546.9188999999997</v>
          </cell>
          <cell r="X303">
            <v>5033.9677999999994</v>
          </cell>
          <cell r="Y303">
            <v>6725.8377999999993</v>
          </cell>
        </row>
        <row r="304">
          <cell r="W304">
            <v>2481.5573999999997</v>
          </cell>
          <cell r="X304">
            <v>4903.2448000000004</v>
          </cell>
          <cell r="Y304">
            <v>6561.9347999999991</v>
          </cell>
        </row>
        <row r="305">
          <cell r="W305">
            <v>2417.8164999999999</v>
          </cell>
          <cell r="X305">
            <v>4775.7629999999999</v>
          </cell>
          <cell r="Y305">
            <v>6401.933</v>
          </cell>
        </row>
        <row r="306">
          <cell r="W306">
            <v>2355.6475999999998</v>
          </cell>
          <cell r="X306">
            <v>4651.4251999999997</v>
          </cell>
          <cell r="Y306">
            <v>6245.7151999999996</v>
          </cell>
        </row>
        <row r="307">
          <cell r="W307">
            <v>2294.9885999999997</v>
          </cell>
          <cell r="X307">
            <v>4530.1215000000002</v>
          </cell>
          <cell r="Y307">
            <v>6093.1464999999998</v>
          </cell>
        </row>
        <row r="308">
          <cell r="W308">
            <v>2235.8496</v>
          </cell>
          <cell r="X308">
            <v>4411.8292000000001</v>
          </cell>
          <cell r="Y308">
            <v>5944.2092000000002</v>
          </cell>
        </row>
        <row r="309">
          <cell r="W309">
            <v>2178.1552999999999</v>
          </cell>
          <cell r="X309">
            <v>4296.4547000000002</v>
          </cell>
          <cell r="Y309">
            <v>5798.7897000000003</v>
          </cell>
        </row>
        <row r="310">
          <cell r="W310">
            <v>2121.8879999999995</v>
          </cell>
          <cell r="X310">
            <v>4183.905999999999</v>
          </cell>
          <cell r="Y310">
            <v>5656.7759999999989</v>
          </cell>
        </row>
        <row r="311">
          <cell r="W311">
            <v>2067.0160999999998</v>
          </cell>
          <cell r="X311">
            <v>4074.1621999999998</v>
          </cell>
          <cell r="Y311">
            <v>5518.1521999999995</v>
          </cell>
        </row>
        <row r="312">
          <cell r="W312">
            <v>2013.5083999999999</v>
          </cell>
          <cell r="X312">
            <v>3967.1468</v>
          </cell>
          <cell r="Y312">
            <v>5382.8267999999998</v>
          </cell>
        </row>
        <row r="313">
          <cell r="W313">
            <v>1961.3204000000001</v>
          </cell>
          <cell r="X313">
            <v>3862.7708000000002</v>
          </cell>
          <cell r="Y313">
            <v>5250.6908000000003</v>
          </cell>
        </row>
        <row r="314">
          <cell r="W314">
            <v>1910.422</v>
          </cell>
          <cell r="X314">
            <v>3760.9875999999995</v>
          </cell>
          <cell r="Y314">
            <v>5121.6925999999994</v>
          </cell>
        </row>
        <row r="315">
          <cell r="W315">
            <v>1860.8104999999998</v>
          </cell>
          <cell r="X315">
            <v>3661.7375000000002</v>
          </cell>
          <cell r="Y315">
            <v>4995.7624999999998</v>
          </cell>
        </row>
        <row r="316">
          <cell r="W316">
            <v>1812.4157999999998</v>
          </cell>
          <cell r="X316">
            <v>3564.9481999999998</v>
          </cell>
          <cell r="Y316">
            <v>4872.8132000000005</v>
          </cell>
        </row>
        <row r="317">
          <cell r="W317">
            <v>1765.2358999999997</v>
          </cell>
          <cell r="X317">
            <v>3470.5884999999998</v>
          </cell>
          <cell r="Y317">
            <v>4752.8135000000002</v>
          </cell>
        </row>
        <row r="337">
          <cell r="W337">
            <v>2261.4385999999995</v>
          </cell>
          <cell r="X337">
            <v>4463.0072</v>
          </cell>
          <cell r="Y337">
            <v>5892.5971999999992</v>
          </cell>
        </row>
        <row r="338">
          <cell r="W338">
            <v>2204.2567999999997</v>
          </cell>
          <cell r="X338">
            <v>4348.6435999999994</v>
          </cell>
          <cell r="Y338">
            <v>5750.2035999999998</v>
          </cell>
        </row>
        <row r="339">
          <cell r="W339">
            <v>2148.4715999999999</v>
          </cell>
          <cell r="X339">
            <v>4237.0731999999998</v>
          </cell>
          <cell r="Y339">
            <v>5611.1531999999997</v>
          </cell>
        </row>
        <row r="340">
          <cell r="W340">
            <v>2094.0514000000003</v>
          </cell>
          <cell r="X340">
            <v>4128.2177000000001</v>
          </cell>
          <cell r="Y340">
            <v>5475.3526999999995</v>
          </cell>
        </row>
        <row r="341">
          <cell r="W341">
            <v>2040.95</v>
          </cell>
          <cell r="X341">
            <v>4022.03</v>
          </cell>
          <cell r="Y341">
            <v>5342.75</v>
          </cell>
        </row>
        <row r="342">
          <cell r="W342">
            <v>1989.1666999999998</v>
          </cell>
          <cell r="X342">
            <v>3918.4633999999996</v>
          </cell>
          <cell r="Y342">
            <v>5213.2933999999996</v>
          </cell>
        </row>
        <row r="343">
          <cell r="W343">
            <v>1938.6263999999999</v>
          </cell>
          <cell r="X343">
            <v>3817.3975999999998</v>
          </cell>
          <cell r="Y343">
            <v>5086.8325999999997</v>
          </cell>
        </row>
        <row r="344">
          <cell r="W344">
            <v>1889.3584999999998</v>
          </cell>
          <cell r="X344">
            <v>3718.8323</v>
          </cell>
          <cell r="Y344">
            <v>4963.3773000000001</v>
          </cell>
        </row>
        <row r="345">
          <cell r="W345">
            <v>1841.2744000000002</v>
          </cell>
          <cell r="X345">
            <v>3622.6788000000006</v>
          </cell>
          <cell r="Y345">
            <v>4842.8188000000009</v>
          </cell>
        </row>
        <row r="346">
          <cell r="W346">
            <v>1794.3889999999999</v>
          </cell>
          <cell r="X346">
            <v>3528.9079999999999</v>
          </cell>
          <cell r="Y346">
            <v>4725.1279999999997</v>
          </cell>
        </row>
        <row r="347">
          <cell r="W347">
            <v>1748.6443999999999</v>
          </cell>
          <cell r="X347">
            <v>3437.4332000000004</v>
          </cell>
          <cell r="Y347">
            <v>4610.1982000000007</v>
          </cell>
        </row>
        <row r="348">
          <cell r="W348">
            <v>1704.0268000000001</v>
          </cell>
          <cell r="X348">
            <v>3348.1979000000001</v>
          </cell>
          <cell r="Y348">
            <v>4497.9629000000004</v>
          </cell>
        </row>
        <row r="349">
          <cell r="W349">
            <v>1660.5223999999998</v>
          </cell>
          <cell r="X349">
            <v>3261.1889999999999</v>
          </cell>
          <cell r="Y349">
            <v>4388.4139999999998</v>
          </cell>
        </row>
        <row r="350">
          <cell r="W350">
            <v>1618.1033</v>
          </cell>
          <cell r="X350">
            <v>3176.3224999999998</v>
          </cell>
          <cell r="Y350">
            <v>4281.4474999999993</v>
          </cell>
        </row>
        <row r="351">
          <cell r="W351">
            <v>1576.7</v>
          </cell>
          <cell r="X351">
            <v>3093.5439999999994</v>
          </cell>
          <cell r="Y351">
            <v>4176.9989999999998</v>
          </cell>
        </row>
        <row r="352">
          <cell r="W352">
            <v>1536.328</v>
          </cell>
          <cell r="X352">
            <v>3012.7998999999995</v>
          </cell>
          <cell r="Y352">
            <v>4075.0048999999995</v>
          </cell>
        </row>
        <row r="353">
          <cell r="W353">
            <v>1496.9744000000001</v>
          </cell>
          <cell r="X353">
            <v>2934.0649999999996</v>
          </cell>
          <cell r="Y353">
            <v>3975.4399999999996</v>
          </cell>
        </row>
        <row r="354">
          <cell r="W354">
            <v>1458.5852</v>
          </cell>
          <cell r="X354">
            <v>2857.3004000000001</v>
          </cell>
          <cell r="Y354">
            <v>3878.2604000000001</v>
          </cell>
        </row>
        <row r="355">
          <cell r="W355">
            <v>1421.1483999999998</v>
          </cell>
          <cell r="X355">
            <v>2782.4267999999997</v>
          </cell>
          <cell r="Y355">
            <v>3783.3667999999998</v>
          </cell>
        </row>
        <row r="356">
          <cell r="W356">
            <v>1384.6384999999998</v>
          </cell>
          <cell r="X356">
            <v>2709.4069999999997</v>
          </cell>
          <cell r="Y356">
            <v>3690.7169999999996</v>
          </cell>
        </row>
        <row r="357">
          <cell r="W357">
            <v>1349.0572</v>
          </cell>
          <cell r="X357">
            <v>2638.2444</v>
          </cell>
          <cell r="Y357">
            <v>3600.3244</v>
          </cell>
        </row>
        <row r="358">
          <cell r="W358">
            <v>1314.3392999999999</v>
          </cell>
          <cell r="X358">
            <v>2568.8085999999998</v>
          </cell>
          <cell r="Y358">
            <v>3512.0185999999999</v>
          </cell>
        </row>
        <row r="359">
          <cell r="W359">
            <v>1280.5003999999999</v>
          </cell>
          <cell r="X359">
            <v>2501.1176</v>
          </cell>
          <cell r="Y359">
            <v>3425.8326000000002</v>
          </cell>
        </row>
        <row r="360">
          <cell r="W360">
            <v>1247.4898000000001</v>
          </cell>
          <cell r="X360">
            <v>2435.1096000000002</v>
          </cell>
          <cell r="Y360">
            <v>3341.6896000000002</v>
          </cell>
        </row>
        <row r="361">
          <cell r="W361">
            <v>1215.31</v>
          </cell>
          <cell r="X361">
            <v>2370.7629999999999</v>
          </cell>
          <cell r="Y361">
            <v>3259.5679999999998</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0"/>
  <sheetViews>
    <sheetView topLeftCell="D28" zoomScale="95" zoomScaleNormal="95" workbookViewId="0">
      <selection activeCell="J49" sqref="J49"/>
    </sheetView>
  </sheetViews>
  <sheetFormatPr defaultRowHeight="14.25" x14ac:dyDescent="0.2"/>
  <cols>
    <col min="1" max="1" width="9.7109375" style="10" customWidth="1"/>
    <col min="2" max="3" width="12.7109375" style="10" customWidth="1"/>
    <col min="4" max="4" width="11.7109375" style="10" customWidth="1"/>
    <col min="5" max="5" width="12.7109375" style="10" customWidth="1"/>
    <col min="6" max="6" width="6.7109375" style="10" customWidth="1"/>
    <col min="7" max="8" width="12.7109375" style="10" customWidth="1"/>
    <col min="9" max="9" width="11.7109375" style="10" customWidth="1"/>
    <col min="10" max="10" width="12.7109375" style="10" customWidth="1"/>
    <col min="11" max="11" width="6.85546875" style="10" customWidth="1"/>
    <col min="12" max="14" width="12.7109375" style="10" customWidth="1"/>
    <col min="15" max="15" width="11.7109375" style="10" customWidth="1"/>
    <col min="16" max="16" width="12.7109375" style="10" customWidth="1"/>
    <col min="17" max="17" width="10" style="10" bestFit="1" customWidth="1"/>
    <col min="18" max="18" width="10" style="11" customWidth="1"/>
    <col min="19" max="19" width="11" style="10" bestFit="1" customWidth="1"/>
    <col min="20" max="21" width="9.5703125" style="10" bestFit="1" customWidth="1"/>
    <col min="22" max="22" width="9.85546875" style="10" bestFit="1" customWidth="1"/>
    <col min="23" max="25" width="11.5703125" style="10" bestFit="1" customWidth="1"/>
    <col min="26" max="26" width="12.42578125" style="10" bestFit="1" customWidth="1"/>
    <col min="27" max="27" width="12.140625" style="10" bestFit="1" customWidth="1"/>
    <col min="28" max="28" width="12.42578125" style="12" bestFit="1" customWidth="1"/>
    <col min="29" max="29" width="12.140625" style="11" bestFit="1" customWidth="1"/>
    <col min="30" max="30" width="12.42578125" style="10" customWidth="1"/>
    <col min="31" max="31" width="12.140625" style="10" bestFit="1" customWidth="1"/>
    <col min="32" max="256" width="9.140625" style="10"/>
    <col min="257" max="257" width="9.7109375" style="10" customWidth="1"/>
    <col min="258" max="259" width="12.7109375" style="10" customWidth="1"/>
    <col min="260" max="260" width="11.7109375" style="10" customWidth="1"/>
    <col min="261" max="261" width="12.7109375" style="10" customWidth="1"/>
    <col min="262" max="262" width="6.7109375" style="10" customWidth="1"/>
    <col min="263" max="264" width="12.7109375" style="10" customWidth="1"/>
    <col min="265" max="265" width="11.7109375" style="10" customWidth="1"/>
    <col min="266" max="266" width="12.7109375" style="10" customWidth="1"/>
    <col min="267" max="267" width="6.85546875" style="10" customWidth="1"/>
    <col min="268" max="270" width="12.7109375" style="10" customWidth="1"/>
    <col min="271" max="271" width="11.7109375" style="10" customWidth="1"/>
    <col min="272" max="272" width="12.7109375" style="10" customWidth="1"/>
    <col min="273" max="273" width="10" style="10" bestFit="1" customWidth="1"/>
    <col min="274" max="274" width="10" style="10" customWidth="1"/>
    <col min="275" max="275" width="11" style="10" bestFit="1" customWidth="1"/>
    <col min="276" max="277" width="9.5703125" style="10" bestFit="1" customWidth="1"/>
    <col min="278" max="278" width="9.85546875" style="10" bestFit="1" customWidth="1"/>
    <col min="279" max="281" width="11.5703125" style="10" bestFit="1" customWidth="1"/>
    <col min="282" max="282" width="12.42578125" style="10" bestFit="1" customWidth="1"/>
    <col min="283" max="283" width="12.140625" style="10" bestFit="1" customWidth="1"/>
    <col min="284" max="284" width="12.42578125" style="10" bestFit="1" customWidth="1"/>
    <col min="285" max="285" width="12.140625" style="10" bestFit="1" customWidth="1"/>
    <col min="286" max="286" width="12.42578125" style="10" customWidth="1"/>
    <col min="287" max="287" width="12.140625" style="10" bestFit="1" customWidth="1"/>
    <col min="288" max="512" width="9.140625" style="10"/>
    <col min="513" max="513" width="9.7109375" style="10" customWidth="1"/>
    <col min="514" max="515" width="12.7109375" style="10" customWidth="1"/>
    <col min="516" max="516" width="11.7109375" style="10" customWidth="1"/>
    <col min="517" max="517" width="12.7109375" style="10" customWidth="1"/>
    <col min="518" max="518" width="6.7109375" style="10" customWidth="1"/>
    <col min="519" max="520" width="12.7109375" style="10" customWidth="1"/>
    <col min="521" max="521" width="11.7109375" style="10" customWidth="1"/>
    <col min="522" max="522" width="12.7109375" style="10" customWidth="1"/>
    <col min="523" max="523" width="6.85546875" style="10" customWidth="1"/>
    <col min="524" max="526" width="12.7109375" style="10" customWidth="1"/>
    <col min="527" max="527" width="11.7109375" style="10" customWidth="1"/>
    <col min="528" max="528" width="12.7109375" style="10" customWidth="1"/>
    <col min="529" max="529" width="10" style="10" bestFit="1" customWidth="1"/>
    <col min="530" max="530" width="10" style="10" customWidth="1"/>
    <col min="531" max="531" width="11" style="10" bestFit="1" customWidth="1"/>
    <col min="532" max="533" width="9.5703125" style="10" bestFit="1" customWidth="1"/>
    <col min="534" max="534" width="9.85546875" style="10" bestFit="1" customWidth="1"/>
    <col min="535" max="537" width="11.5703125" style="10" bestFit="1" customWidth="1"/>
    <col min="538" max="538" width="12.42578125" style="10" bestFit="1" customWidth="1"/>
    <col min="539" max="539" width="12.140625" style="10" bestFit="1" customWidth="1"/>
    <col min="540" max="540" width="12.42578125" style="10" bestFit="1" customWidth="1"/>
    <col min="541" max="541" width="12.140625" style="10" bestFit="1" customWidth="1"/>
    <col min="542" max="542" width="12.42578125" style="10" customWidth="1"/>
    <col min="543" max="543" width="12.140625" style="10" bestFit="1" customWidth="1"/>
    <col min="544" max="768" width="9.140625" style="10"/>
    <col min="769" max="769" width="9.7109375" style="10" customWidth="1"/>
    <col min="770" max="771" width="12.7109375" style="10" customWidth="1"/>
    <col min="772" max="772" width="11.7109375" style="10" customWidth="1"/>
    <col min="773" max="773" width="12.7109375" style="10" customWidth="1"/>
    <col min="774" max="774" width="6.7109375" style="10" customWidth="1"/>
    <col min="775" max="776" width="12.7109375" style="10" customWidth="1"/>
    <col min="777" max="777" width="11.7109375" style="10" customWidth="1"/>
    <col min="778" max="778" width="12.7109375" style="10" customWidth="1"/>
    <col min="779" max="779" width="6.85546875" style="10" customWidth="1"/>
    <col min="780" max="782" width="12.7109375" style="10" customWidth="1"/>
    <col min="783" max="783" width="11.7109375" style="10" customWidth="1"/>
    <col min="784" max="784" width="12.7109375" style="10" customWidth="1"/>
    <col min="785" max="785" width="10" style="10" bestFit="1" customWidth="1"/>
    <col min="786" max="786" width="10" style="10" customWidth="1"/>
    <col min="787" max="787" width="11" style="10" bestFit="1" customWidth="1"/>
    <col min="788" max="789" width="9.5703125" style="10" bestFit="1" customWidth="1"/>
    <col min="790" max="790" width="9.85546875" style="10" bestFit="1" customWidth="1"/>
    <col min="791" max="793" width="11.5703125" style="10" bestFit="1" customWidth="1"/>
    <col min="794" max="794" width="12.42578125" style="10" bestFit="1" customWidth="1"/>
    <col min="795" max="795" width="12.140625" style="10" bestFit="1" customWidth="1"/>
    <col min="796" max="796" width="12.42578125" style="10" bestFit="1" customWidth="1"/>
    <col min="797" max="797" width="12.140625" style="10" bestFit="1" customWidth="1"/>
    <col min="798" max="798" width="12.42578125" style="10" customWidth="1"/>
    <col min="799" max="799" width="12.140625" style="10" bestFit="1" customWidth="1"/>
    <col min="800" max="1024" width="9.140625" style="10"/>
    <col min="1025" max="1025" width="9.7109375" style="10" customWidth="1"/>
    <col min="1026" max="1027" width="12.7109375" style="10" customWidth="1"/>
    <col min="1028" max="1028" width="11.7109375" style="10" customWidth="1"/>
    <col min="1029" max="1029" width="12.7109375" style="10" customWidth="1"/>
    <col min="1030" max="1030" width="6.7109375" style="10" customWidth="1"/>
    <col min="1031" max="1032" width="12.7109375" style="10" customWidth="1"/>
    <col min="1033" max="1033" width="11.7109375" style="10" customWidth="1"/>
    <col min="1034" max="1034" width="12.7109375" style="10" customWidth="1"/>
    <col min="1035" max="1035" width="6.85546875" style="10" customWidth="1"/>
    <col min="1036" max="1038" width="12.7109375" style="10" customWidth="1"/>
    <col min="1039" max="1039" width="11.7109375" style="10" customWidth="1"/>
    <col min="1040" max="1040" width="12.7109375" style="10" customWidth="1"/>
    <col min="1041" max="1041" width="10" style="10" bestFit="1" customWidth="1"/>
    <col min="1042" max="1042" width="10" style="10" customWidth="1"/>
    <col min="1043" max="1043" width="11" style="10" bestFit="1" customWidth="1"/>
    <col min="1044" max="1045" width="9.5703125" style="10" bestFit="1" customWidth="1"/>
    <col min="1046" max="1046" width="9.85546875" style="10" bestFit="1" customWidth="1"/>
    <col min="1047" max="1049" width="11.5703125" style="10" bestFit="1" customWidth="1"/>
    <col min="1050" max="1050" width="12.42578125" style="10" bestFit="1" customWidth="1"/>
    <col min="1051" max="1051" width="12.140625" style="10" bestFit="1" customWidth="1"/>
    <col min="1052" max="1052" width="12.42578125" style="10" bestFit="1" customWidth="1"/>
    <col min="1053" max="1053" width="12.140625" style="10" bestFit="1" customWidth="1"/>
    <col min="1054" max="1054" width="12.42578125" style="10" customWidth="1"/>
    <col min="1055" max="1055" width="12.140625" style="10" bestFit="1" customWidth="1"/>
    <col min="1056" max="1280" width="9.140625" style="10"/>
    <col min="1281" max="1281" width="9.7109375" style="10" customWidth="1"/>
    <col min="1282" max="1283" width="12.7109375" style="10" customWidth="1"/>
    <col min="1284" max="1284" width="11.7109375" style="10" customWidth="1"/>
    <col min="1285" max="1285" width="12.7109375" style="10" customWidth="1"/>
    <col min="1286" max="1286" width="6.7109375" style="10" customWidth="1"/>
    <col min="1287" max="1288" width="12.7109375" style="10" customWidth="1"/>
    <col min="1289" max="1289" width="11.7109375" style="10" customWidth="1"/>
    <col min="1290" max="1290" width="12.7109375" style="10" customWidth="1"/>
    <col min="1291" max="1291" width="6.85546875" style="10" customWidth="1"/>
    <col min="1292" max="1294" width="12.7109375" style="10" customWidth="1"/>
    <col min="1295" max="1295" width="11.7109375" style="10" customWidth="1"/>
    <col min="1296" max="1296" width="12.7109375" style="10" customWidth="1"/>
    <col min="1297" max="1297" width="10" style="10" bestFit="1" customWidth="1"/>
    <col min="1298" max="1298" width="10" style="10" customWidth="1"/>
    <col min="1299" max="1299" width="11" style="10" bestFit="1" customWidth="1"/>
    <col min="1300" max="1301" width="9.5703125" style="10" bestFit="1" customWidth="1"/>
    <col min="1302" max="1302" width="9.85546875" style="10" bestFit="1" customWidth="1"/>
    <col min="1303" max="1305" width="11.5703125" style="10" bestFit="1" customWidth="1"/>
    <col min="1306" max="1306" width="12.42578125" style="10" bestFit="1" customWidth="1"/>
    <col min="1307" max="1307" width="12.140625" style="10" bestFit="1" customWidth="1"/>
    <col min="1308" max="1308" width="12.42578125" style="10" bestFit="1" customWidth="1"/>
    <col min="1309" max="1309" width="12.140625" style="10" bestFit="1" customWidth="1"/>
    <col min="1310" max="1310" width="12.42578125" style="10" customWidth="1"/>
    <col min="1311" max="1311" width="12.140625" style="10" bestFit="1" customWidth="1"/>
    <col min="1312" max="1536" width="9.140625" style="10"/>
    <col min="1537" max="1537" width="9.7109375" style="10" customWidth="1"/>
    <col min="1538" max="1539" width="12.7109375" style="10" customWidth="1"/>
    <col min="1540" max="1540" width="11.7109375" style="10" customWidth="1"/>
    <col min="1541" max="1541" width="12.7109375" style="10" customWidth="1"/>
    <col min="1542" max="1542" width="6.7109375" style="10" customWidth="1"/>
    <col min="1543" max="1544" width="12.7109375" style="10" customWidth="1"/>
    <col min="1545" max="1545" width="11.7109375" style="10" customWidth="1"/>
    <col min="1546" max="1546" width="12.7109375" style="10" customWidth="1"/>
    <col min="1547" max="1547" width="6.85546875" style="10" customWidth="1"/>
    <col min="1548" max="1550" width="12.7109375" style="10" customWidth="1"/>
    <col min="1551" max="1551" width="11.7109375" style="10" customWidth="1"/>
    <col min="1552" max="1552" width="12.7109375" style="10" customWidth="1"/>
    <col min="1553" max="1553" width="10" style="10" bestFit="1" customWidth="1"/>
    <col min="1554" max="1554" width="10" style="10" customWidth="1"/>
    <col min="1555" max="1555" width="11" style="10" bestFit="1" customWidth="1"/>
    <col min="1556" max="1557" width="9.5703125" style="10" bestFit="1" customWidth="1"/>
    <col min="1558" max="1558" width="9.85546875" style="10" bestFit="1" customWidth="1"/>
    <col min="1559" max="1561" width="11.5703125" style="10" bestFit="1" customWidth="1"/>
    <col min="1562" max="1562" width="12.42578125" style="10" bestFit="1" customWidth="1"/>
    <col min="1563" max="1563" width="12.140625" style="10" bestFit="1" customWidth="1"/>
    <col min="1564" max="1564" width="12.42578125" style="10" bestFit="1" customWidth="1"/>
    <col min="1565" max="1565" width="12.140625" style="10" bestFit="1" customWidth="1"/>
    <col min="1566" max="1566" width="12.42578125" style="10" customWidth="1"/>
    <col min="1567" max="1567" width="12.140625" style="10" bestFit="1" customWidth="1"/>
    <col min="1568" max="1792" width="9.140625" style="10"/>
    <col min="1793" max="1793" width="9.7109375" style="10" customWidth="1"/>
    <col min="1794" max="1795" width="12.7109375" style="10" customWidth="1"/>
    <col min="1796" max="1796" width="11.7109375" style="10" customWidth="1"/>
    <col min="1797" max="1797" width="12.7109375" style="10" customWidth="1"/>
    <col min="1798" max="1798" width="6.7109375" style="10" customWidth="1"/>
    <col min="1799" max="1800" width="12.7109375" style="10" customWidth="1"/>
    <col min="1801" max="1801" width="11.7109375" style="10" customWidth="1"/>
    <col min="1802" max="1802" width="12.7109375" style="10" customWidth="1"/>
    <col min="1803" max="1803" width="6.85546875" style="10" customWidth="1"/>
    <col min="1804" max="1806" width="12.7109375" style="10" customWidth="1"/>
    <col min="1807" max="1807" width="11.7109375" style="10" customWidth="1"/>
    <col min="1808" max="1808" width="12.7109375" style="10" customWidth="1"/>
    <col min="1809" max="1809" width="10" style="10" bestFit="1" customWidth="1"/>
    <col min="1810" max="1810" width="10" style="10" customWidth="1"/>
    <col min="1811" max="1811" width="11" style="10" bestFit="1" customWidth="1"/>
    <col min="1812" max="1813" width="9.5703125" style="10" bestFit="1" customWidth="1"/>
    <col min="1814" max="1814" width="9.85546875" style="10" bestFit="1" customWidth="1"/>
    <col min="1815" max="1817" width="11.5703125" style="10" bestFit="1" customWidth="1"/>
    <col min="1818" max="1818" width="12.42578125" style="10" bestFit="1" customWidth="1"/>
    <col min="1819" max="1819" width="12.140625" style="10" bestFit="1" customWidth="1"/>
    <col min="1820" max="1820" width="12.42578125" style="10" bestFit="1" customWidth="1"/>
    <col min="1821" max="1821" width="12.140625" style="10" bestFit="1" customWidth="1"/>
    <col min="1822" max="1822" width="12.42578125" style="10" customWidth="1"/>
    <col min="1823" max="1823" width="12.140625" style="10" bestFit="1" customWidth="1"/>
    <col min="1824" max="2048" width="9.140625" style="10"/>
    <col min="2049" max="2049" width="9.7109375" style="10" customWidth="1"/>
    <col min="2050" max="2051" width="12.7109375" style="10" customWidth="1"/>
    <col min="2052" max="2052" width="11.7109375" style="10" customWidth="1"/>
    <col min="2053" max="2053" width="12.7109375" style="10" customWidth="1"/>
    <col min="2054" max="2054" width="6.7109375" style="10" customWidth="1"/>
    <col min="2055" max="2056" width="12.7109375" style="10" customWidth="1"/>
    <col min="2057" max="2057" width="11.7109375" style="10" customWidth="1"/>
    <col min="2058" max="2058" width="12.7109375" style="10" customWidth="1"/>
    <col min="2059" max="2059" width="6.85546875" style="10" customWidth="1"/>
    <col min="2060" max="2062" width="12.7109375" style="10" customWidth="1"/>
    <col min="2063" max="2063" width="11.7109375" style="10" customWidth="1"/>
    <col min="2064" max="2064" width="12.7109375" style="10" customWidth="1"/>
    <col min="2065" max="2065" width="10" style="10" bestFit="1" customWidth="1"/>
    <col min="2066" max="2066" width="10" style="10" customWidth="1"/>
    <col min="2067" max="2067" width="11" style="10" bestFit="1" customWidth="1"/>
    <col min="2068" max="2069" width="9.5703125" style="10" bestFit="1" customWidth="1"/>
    <col min="2070" max="2070" width="9.85546875" style="10" bestFit="1" customWidth="1"/>
    <col min="2071" max="2073" width="11.5703125" style="10" bestFit="1" customWidth="1"/>
    <col min="2074" max="2074" width="12.42578125" style="10" bestFit="1" customWidth="1"/>
    <col min="2075" max="2075" width="12.140625" style="10" bestFit="1" customWidth="1"/>
    <col min="2076" max="2076" width="12.42578125" style="10" bestFit="1" customWidth="1"/>
    <col min="2077" max="2077" width="12.140625" style="10" bestFit="1" customWidth="1"/>
    <col min="2078" max="2078" width="12.42578125" style="10" customWidth="1"/>
    <col min="2079" max="2079" width="12.140625" style="10" bestFit="1" customWidth="1"/>
    <col min="2080" max="2304" width="9.140625" style="10"/>
    <col min="2305" max="2305" width="9.7109375" style="10" customWidth="1"/>
    <col min="2306" max="2307" width="12.7109375" style="10" customWidth="1"/>
    <col min="2308" max="2308" width="11.7109375" style="10" customWidth="1"/>
    <col min="2309" max="2309" width="12.7109375" style="10" customWidth="1"/>
    <col min="2310" max="2310" width="6.7109375" style="10" customWidth="1"/>
    <col min="2311" max="2312" width="12.7109375" style="10" customWidth="1"/>
    <col min="2313" max="2313" width="11.7109375" style="10" customWidth="1"/>
    <col min="2314" max="2314" width="12.7109375" style="10" customWidth="1"/>
    <col min="2315" max="2315" width="6.85546875" style="10" customWidth="1"/>
    <col min="2316" max="2318" width="12.7109375" style="10" customWidth="1"/>
    <col min="2319" max="2319" width="11.7109375" style="10" customWidth="1"/>
    <col min="2320" max="2320" width="12.7109375" style="10" customWidth="1"/>
    <col min="2321" max="2321" width="10" style="10" bestFit="1" customWidth="1"/>
    <col min="2322" max="2322" width="10" style="10" customWidth="1"/>
    <col min="2323" max="2323" width="11" style="10" bestFit="1" customWidth="1"/>
    <col min="2324" max="2325" width="9.5703125" style="10" bestFit="1" customWidth="1"/>
    <col min="2326" max="2326" width="9.85546875" style="10" bestFit="1" customWidth="1"/>
    <col min="2327" max="2329" width="11.5703125" style="10" bestFit="1" customWidth="1"/>
    <col min="2330" max="2330" width="12.42578125" style="10" bestFit="1" customWidth="1"/>
    <col min="2331" max="2331" width="12.140625" style="10" bestFit="1" customWidth="1"/>
    <col min="2332" max="2332" width="12.42578125" style="10" bestFit="1" customWidth="1"/>
    <col min="2333" max="2333" width="12.140625" style="10" bestFit="1" customWidth="1"/>
    <col min="2334" max="2334" width="12.42578125" style="10" customWidth="1"/>
    <col min="2335" max="2335" width="12.140625" style="10" bestFit="1" customWidth="1"/>
    <col min="2336" max="2560" width="9.140625" style="10"/>
    <col min="2561" max="2561" width="9.7109375" style="10" customWidth="1"/>
    <col min="2562" max="2563" width="12.7109375" style="10" customWidth="1"/>
    <col min="2564" max="2564" width="11.7109375" style="10" customWidth="1"/>
    <col min="2565" max="2565" width="12.7109375" style="10" customWidth="1"/>
    <col min="2566" max="2566" width="6.7109375" style="10" customWidth="1"/>
    <col min="2567" max="2568" width="12.7109375" style="10" customWidth="1"/>
    <col min="2569" max="2569" width="11.7109375" style="10" customWidth="1"/>
    <col min="2570" max="2570" width="12.7109375" style="10" customWidth="1"/>
    <col min="2571" max="2571" width="6.85546875" style="10" customWidth="1"/>
    <col min="2572" max="2574" width="12.7109375" style="10" customWidth="1"/>
    <col min="2575" max="2575" width="11.7109375" style="10" customWidth="1"/>
    <col min="2576" max="2576" width="12.7109375" style="10" customWidth="1"/>
    <col min="2577" max="2577" width="10" style="10" bestFit="1" customWidth="1"/>
    <col min="2578" max="2578" width="10" style="10" customWidth="1"/>
    <col min="2579" max="2579" width="11" style="10" bestFit="1" customWidth="1"/>
    <col min="2580" max="2581" width="9.5703125" style="10" bestFit="1" customWidth="1"/>
    <col min="2582" max="2582" width="9.85546875" style="10" bestFit="1" customWidth="1"/>
    <col min="2583" max="2585" width="11.5703125" style="10" bestFit="1" customWidth="1"/>
    <col min="2586" max="2586" width="12.42578125" style="10" bestFit="1" customWidth="1"/>
    <col min="2587" max="2587" width="12.140625" style="10" bestFit="1" customWidth="1"/>
    <col min="2588" max="2588" width="12.42578125" style="10" bestFit="1" customWidth="1"/>
    <col min="2589" max="2589" width="12.140625" style="10" bestFit="1" customWidth="1"/>
    <col min="2590" max="2590" width="12.42578125" style="10" customWidth="1"/>
    <col min="2591" max="2591" width="12.140625" style="10" bestFit="1" customWidth="1"/>
    <col min="2592" max="2816" width="9.140625" style="10"/>
    <col min="2817" max="2817" width="9.7109375" style="10" customWidth="1"/>
    <col min="2818" max="2819" width="12.7109375" style="10" customWidth="1"/>
    <col min="2820" max="2820" width="11.7109375" style="10" customWidth="1"/>
    <col min="2821" max="2821" width="12.7109375" style="10" customWidth="1"/>
    <col min="2822" max="2822" width="6.7109375" style="10" customWidth="1"/>
    <col min="2823" max="2824" width="12.7109375" style="10" customWidth="1"/>
    <col min="2825" max="2825" width="11.7109375" style="10" customWidth="1"/>
    <col min="2826" max="2826" width="12.7109375" style="10" customWidth="1"/>
    <col min="2827" max="2827" width="6.85546875" style="10" customWidth="1"/>
    <col min="2828" max="2830" width="12.7109375" style="10" customWidth="1"/>
    <col min="2831" max="2831" width="11.7109375" style="10" customWidth="1"/>
    <col min="2832" max="2832" width="12.7109375" style="10" customWidth="1"/>
    <col min="2833" max="2833" width="10" style="10" bestFit="1" customWidth="1"/>
    <col min="2834" max="2834" width="10" style="10" customWidth="1"/>
    <col min="2835" max="2835" width="11" style="10" bestFit="1" customWidth="1"/>
    <col min="2836" max="2837" width="9.5703125" style="10" bestFit="1" customWidth="1"/>
    <col min="2838" max="2838" width="9.85546875" style="10" bestFit="1" customWidth="1"/>
    <col min="2839" max="2841" width="11.5703125" style="10" bestFit="1" customWidth="1"/>
    <col min="2842" max="2842" width="12.42578125" style="10" bestFit="1" customWidth="1"/>
    <col min="2843" max="2843" width="12.140625" style="10" bestFit="1" customWidth="1"/>
    <col min="2844" max="2844" width="12.42578125" style="10" bestFit="1" customWidth="1"/>
    <col min="2845" max="2845" width="12.140625" style="10" bestFit="1" customWidth="1"/>
    <col min="2846" max="2846" width="12.42578125" style="10" customWidth="1"/>
    <col min="2847" max="2847" width="12.140625" style="10" bestFit="1" customWidth="1"/>
    <col min="2848" max="3072" width="9.140625" style="10"/>
    <col min="3073" max="3073" width="9.7109375" style="10" customWidth="1"/>
    <col min="3074" max="3075" width="12.7109375" style="10" customWidth="1"/>
    <col min="3076" max="3076" width="11.7109375" style="10" customWidth="1"/>
    <col min="3077" max="3077" width="12.7109375" style="10" customWidth="1"/>
    <col min="3078" max="3078" width="6.7109375" style="10" customWidth="1"/>
    <col min="3079" max="3080" width="12.7109375" style="10" customWidth="1"/>
    <col min="3081" max="3081" width="11.7109375" style="10" customWidth="1"/>
    <col min="3082" max="3082" width="12.7109375" style="10" customWidth="1"/>
    <col min="3083" max="3083" width="6.85546875" style="10" customWidth="1"/>
    <col min="3084" max="3086" width="12.7109375" style="10" customWidth="1"/>
    <col min="3087" max="3087" width="11.7109375" style="10" customWidth="1"/>
    <col min="3088" max="3088" width="12.7109375" style="10" customWidth="1"/>
    <col min="3089" max="3089" width="10" style="10" bestFit="1" customWidth="1"/>
    <col min="3090" max="3090" width="10" style="10" customWidth="1"/>
    <col min="3091" max="3091" width="11" style="10" bestFit="1" customWidth="1"/>
    <col min="3092" max="3093" width="9.5703125" style="10" bestFit="1" customWidth="1"/>
    <col min="3094" max="3094" width="9.85546875" style="10" bestFit="1" customWidth="1"/>
    <col min="3095" max="3097" width="11.5703125" style="10" bestFit="1" customWidth="1"/>
    <col min="3098" max="3098" width="12.42578125" style="10" bestFit="1" customWidth="1"/>
    <col min="3099" max="3099" width="12.140625" style="10" bestFit="1" customWidth="1"/>
    <col min="3100" max="3100" width="12.42578125" style="10" bestFit="1" customWidth="1"/>
    <col min="3101" max="3101" width="12.140625" style="10" bestFit="1" customWidth="1"/>
    <col min="3102" max="3102" width="12.42578125" style="10" customWidth="1"/>
    <col min="3103" max="3103" width="12.140625" style="10" bestFit="1" customWidth="1"/>
    <col min="3104" max="3328" width="9.140625" style="10"/>
    <col min="3329" max="3329" width="9.7109375" style="10" customWidth="1"/>
    <col min="3330" max="3331" width="12.7109375" style="10" customWidth="1"/>
    <col min="3332" max="3332" width="11.7109375" style="10" customWidth="1"/>
    <col min="3333" max="3333" width="12.7109375" style="10" customWidth="1"/>
    <col min="3334" max="3334" width="6.7109375" style="10" customWidth="1"/>
    <col min="3335" max="3336" width="12.7109375" style="10" customWidth="1"/>
    <col min="3337" max="3337" width="11.7109375" style="10" customWidth="1"/>
    <col min="3338" max="3338" width="12.7109375" style="10" customWidth="1"/>
    <col min="3339" max="3339" width="6.85546875" style="10" customWidth="1"/>
    <col min="3340" max="3342" width="12.7109375" style="10" customWidth="1"/>
    <col min="3343" max="3343" width="11.7109375" style="10" customWidth="1"/>
    <col min="3344" max="3344" width="12.7109375" style="10" customWidth="1"/>
    <col min="3345" max="3345" width="10" style="10" bestFit="1" customWidth="1"/>
    <col min="3346" max="3346" width="10" style="10" customWidth="1"/>
    <col min="3347" max="3347" width="11" style="10" bestFit="1" customWidth="1"/>
    <col min="3348" max="3349" width="9.5703125" style="10" bestFit="1" customWidth="1"/>
    <col min="3350" max="3350" width="9.85546875" style="10" bestFit="1" customWidth="1"/>
    <col min="3351" max="3353" width="11.5703125" style="10" bestFit="1" customWidth="1"/>
    <col min="3354" max="3354" width="12.42578125" style="10" bestFit="1" customWidth="1"/>
    <col min="3355" max="3355" width="12.140625" style="10" bestFit="1" customWidth="1"/>
    <col min="3356" max="3356" width="12.42578125" style="10" bestFit="1" customWidth="1"/>
    <col min="3357" max="3357" width="12.140625" style="10" bestFit="1" customWidth="1"/>
    <col min="3358" max="3358" width="12.42578125" style="10" customWidth="1"/>
    <col min="3359" max="3359" width="12.140625" style="10" bestFit="1" customWidth="1"/>
    <col min="3360" max="3584" width="9.140625" style="10"/>
    <col min="3585" max="3585" width="9.7109375" style="10" customWidth="1"/>
    <col min="3586" max="3587" width="12.7109375" style="10" customWidth="1"/>
    <col min="3588" max="3588" width="11.7109375" style="10" customWidth="1"/>
    <col min="3589" max="3589" width="12.7109375" style="10" customWidth="1"/>
    <col min="3590" max="3590" width="6.7109375" style="10" customWidth="1"/>
    <col min="3591" max="3592" width="12.7109375" style="10" customWidth="1"/>
    <col min="3593" max="3593" width="11.7109375" style="10" customWidth="1"/>
    <col min="3594" max="3594" width="12.7109375" style="10" customWidth="1"/>
    <col min="3595" max="3595" width="6.85546875" style="10" customWidth="1"/>
    <col min="3596" max="3598" width="12.7109375" style="10" customWidth="1"/>
    <col min="3599" max="3599" width="11.7109375" style="10" customWidth="1"/>
    <col min="3600" max="3600" width="12.7109375" style="10" customWidth="1"/>
    <col min="3601" max="3601" width="10" style="10" bestFit="1" customWidth="1"/>
    <col min="3602" max="3602" width="10" style="10" customWidth="1"/>
    <col min="3603" max="3603" width="11" style="10" bestFit="1" customWidth="1"/>
    <col min="3604" max="3605" width="9.5703125" style="10" bestFit="1" customWidth="1"/>
    <col min="3606" max="3606" width="9.85546875" style="10" bestFit="1" customWidth="1"/>
    <col min="3607" max="3609" width="11.5703125" style="10" bestFit="1" customWidth="1"/>
    <col min="3610" max="3610" width="12.42578125" style="10" bestFit="1" customWidth="1"/>
    <col min="3611" max="3611" width="12.140625" style="10" bestFit="1" customWidth="1"/>
    <col min="3612" max="3612" width="12.42578125" style="10" bestFit="1" customWidth="1"/>
    <col min="3613" max="3613" width="12.140625" style="10" bestFit="1" customWidth="1"/>
    <col min="3614" max="3614" width="12.42578125" style="10" customWidth="1"/>
    <col min="3615" max="3615" width="12.140625" style="10" bestFit="1" customWidth="1"/>
    <col min="3616" max="3840" width="9.140625" style="10"/>
    <col min="3841" max="3841" width="9.7109375" style="10" customWidth="1"/>
    <col min="3842" max="3843" width="12.7109375" style="10" customWidth="1"/>
    <col min="3844" max="3844" width="11.7109375" style="10" customWidth="1"/>
    <col min="3845" max="3845" width="12.7109375" style="10" customWidth="1"/>
    <col min="3846" max="3846" width="6.7109375" style="10" customWidth="1"/>
    <col min="3847" max="3848" width="12.7109375" style="10" customWidth="1"/>
    <col min="3849" max="3849" width="11.7109375" style="10" customWidth="1"/>
    <col min="3850" max="3850" width="12.7109375" style="10" customWidth="1"/>
    <col min="3851" max="3851" width="6.85546875" style="10" customWidth="1"/>
    <col min="3852" max="3854" width="12.7109375" style="10" customWidth="1"/>
    <col min="3855" max="3855" width="11.7109375" style="10" customWidth="1"/>
    <col min="3856" max="3856" width="12.7109375" style="10" customWidth="1"/>
    <col min="3857" max="3857" width="10" style="10" bestFit="1" customWidth="1"/>
    <col min="3858" max="3858" width="10" style="10" customWidth="1"/>
    <col min="3859" max="3859" width="11" style="10" bestFit="1" customWidth="1"/>
    <col min="3860" max="3861" width="9.5703125" style="10" bestFit="1" customWidth="1"/>
    <col min="3862" max="3862" width="9.85546875" style="10" bestFit="1" customWidth="1"/>
    <col min="3863" max="3865" width="11.5703125" style="10" bestFit="1" customWidth="1"/>
    <col min="3866" max="3866" width="12.42578125" style="10" bestFit="1" customWidth="1"/>
    <col min="3867" max="3867" width="12.140625" style="10" bestFit="1" customWidth="1"/>
    <col min="3868" max="3868" width="12.42578125" style="10" bestFit="1" customWidth="1"/>
    <col min="3869" max="3869" width="12.140625" style="10" bestFit="1" customWidth="1"/>
    <col min="3870" max="3870" width="12.42578125" style="10" customWidth="1"/>
    <col min="3871" max="3871" width="12.140625" style="10" bestFit="1" customWidth="1"/>
    <col min="3872" max="4096" width="9.140625" style="10"/>
    <col min="4097" max="4097" width="9.7109375" style="10" customWidth="1"/>
    <col min="4098" max="4099" width="12.7109375" style="10" customWidth="1"/>
    <col min="4100" max="4100" width="11.7109375" style="10" customWidth="1"/>
    <col min="4101" max="4101" width="12.7109375" style="10" customWidth="1"/>
    <col min="4102" max="4102" width="6.7109375" style="10" customWidth="1"/>
    <col min="4103" max="4104" width="12.7109375" style="10" customWidth="1"/>
    <col min="4105" max="4105" width="11.7109375" style="10" customWidth="1"/>
    <col min="4106" max="4106" width="12.7109375" style="10" customWidth="1"/>
    <col min="4107" max="4107" width="6.85546875" style="10" customWidth="1"/>
    <col min="4108" max="4110" width="12.7109375" style="10" customWidth="1"/>
    <col min="4111" max="4111" width="11.7109375" style="10" customWidth="1"/>
    <col min="4112" max="4112" width="12.7109375" style="10" customWidth="1"/>
    <col min="4113" max="4113" width="10" style="10" bestFit="1" customWidth="1"/>
    <col min="4114" max="4114" width="10" style="10" customWidth="1"/>
    <col min="4115" max="4115" width="11" style="10" bestFit="1" customWidth="1"/>
    <col min="4116" max="4117" width="9.5703125" style="10" bestFit="1" customWidth="1"/>
    <col min="4118" max="4118" width="9.85546875" style="10" bestFit="1" customWidth="1"/>
    <col min="4119" max="4121" width="11.5703125" style="10" bestFit="1" customWidth="1"/>
    <col min="4122" max="4122" width="12.42578125" style="10" bestFit="1" customWidth="1"/>
    <col min="4123" max="4123" width="12.140625" style="10" bestFit="1" customWidth="1"/>
    <col min="4124" max="4124" width="12.42578125" style="10" bestFit="1" customWidth="1"/>
    <col min="4125" max="4125" width="12.140625" style="10" bestFit="1" customWidth="1"/>
    <col min="4126" max="4126" width="12.42578125" style="10" customWidth="1"/>
    <col min="4127" max="4127" width="12.140625" style="10" bestFit="1" customWidth="1"/>
    <col min="4128" max="4352" width="9.140625" style="10"/>
    <col min="4353" max="4353" width="9.7109375" style="10" customWidth="1"/>
    <col min="4354" max="4355" width="12.7109375" style="10" customWidth="1"/>
    <col min="4356" max="4356" width="11.7109375" style="10" customWidth="1"/>
    <col min="4357" max="4357" width="12.7109375" style="10" customWidth="1"/>
    <col min="4358" max="4358" width="6.7109375" style="10" customWidth="1"/>
    <col min="4359" max="4360" width="12.7109375" style="10" customWidth="1"/>
    <col min="4361" max="4361" width="11.7109375" style="10" customWidth="1"/>
    <col min="4362" max="4362" width="12.7109375" style="10" customWidth="1"/>
    <col min="4363" max="4363" width="6.85546875" style="10" customWidth="1"/>
    <col min="4364" max="4366" width="12.7109375" style="10" customWidth="1"/>
    <col min="4367" max="4367" width="11.7109375" style="10" customWidth="1"/>
    <col min="4368" max="4368" width="12.7109375" style="10" customWidth="1"/>
    <col min="4369" max="4369" width="10" style="10" bestFit="1" customWidth="1"/>
    <col min="4370" max="4370" width="10" style="10" customWidth="1"/>
    <col min="4371" max="4371" width="11" style="10" bestFit="1" customWidth="1"/>
    <col min="4372" max="4373" width="9.5703125" style="10" bestFit="1" customWidth="1"/>
    <col min="4374" max="4374" width="9.85546875" style="10" bestFit="1" customWidth="1"/>
    <col min="4375" max="4377" width="11.5703125" style="10" bestFit="1" customWidth="1"/>
    <col min="4378" max="4378" width="12.42578125" style="10" bestFit="1" customWidth="1"/>
    <col min="4379" max="4379" width="12.140625" style="10" bestFit="1" customWidth="1"/>
    <col min="4380" max="4380" width="12.42578125" style="10" bestFit="1" customWidth="1"/>
    <col min="4381" max="4381" width="12.140625" style="10" bestFit="1" customWidth="1"/>
    <col min="4382" max="4382" width="12.42578125" style="10" customWidth="1"/>
    <col min="4383" max="4383" width="12.140625" style="10" bestFit="1" customWidth="1"/>
    <col min="4384" max="4608" width="9.140625" style="10"/>
    <col min="4609" max="4609" width="9.7109375" style="10" customWidth="1"/>
    <col min="4610" max="4611" width="12.7109375" style="10" customWidth="1"/>
    <col min="4612" max="4612" width="11.7109375" style="10" customWidth="1"/>
    <col min="4613" max="4613" width="12.7109375" style="10" customWidth="1"/>
    <col min="4614" max="4614" width="6.7109375" style="10" customWidth="1"/>
    <col min="4615" max="4616" width="12.7109375" style="10" customWidth="1"/>
    <col min="4617" max="4617" width="11.7109375" style="10" customWidth="1"/>
    <col min="4618" max="4618" width="12.7109375" style="10" customWidth="1"/>
    <col min="4619" max="4619" width="6.85546875" style="10" customWidth="1"/>
    <col min="4620" max="4622" width="12.7109375" style="10" customWidth="1"/>
    <col min="4623" max="4623" width="11.7109375" style="10" customWidth="1"/>
    <col min="4624" max="4624" width="12.7109375" style="10" customWidth="1"/>
    <col min="4625" max="4625" width="10" style="10" bestFit="1" customWidth="1"/>
    <col min="4626" max="4626" width="10" style="10" customWidth="1"/>
    <col min="4627" max="4627" width="11" style="10" bestFit="1" customWidth="1"/>
    <col min="4628" max="4629" width="9.5703125" style="10" bestFit="1" customWidth="1"/>
    <col min="4630" max="4630" width="9.85546875" style="10" bestFit="1" customWidth="1"/>
    <col min="4631" max="4633" width="11.5703125" style="10" bestFit="1" customWidth="1"/>
    <col min="4634" max="4634" width="12.42578125" style="10" bestFit="1" customWidth="1"/>
    <col min="4635" max="4635" width="12.140625" style="10" bestFit="1" customWidth="1"/>
    <col min="4636" max="4636" width="12.42578125" style="10" bestFit="1" customWidth="1"/>
    <col min="4637" max="4637" width="12.140625" style="10" bestFit="1" customWidth="1"/>
    <col min="4638" max="4638" width="12.42578125" style="10" customWidth="1"/>
    <col min="4639" max="4639" width="12.140625" style="10" bestFit="1" customWidth="1"/>
    <col min="4640" max="4864" width="9.140625" style="10"/>
    <col min="4865" max="4865" width="9.7109375" style="10" customWidth="1"/>
    <col min="4866" max="4867" width="12.7109375" style="10" customWidth="1"/>
    <col min="4868" max="4868" width="11.7109375" style="10" customWidth="1"/>
    <col min="4869" max="4869" width="12.7109375" style="10" customWidth="1"/>
    <col min="4870" max="4870" width="6.7109375" style="10" customWidth="1"/>
    <col min="4871" max="4872" width="12.7109375" style="10" customWidth="1"/>
    <col min="4873" max="4873" width="11.7109375" style="10" customWidth="1"/>
    <col min="4874" max="4874" width="12.7109375" style="10" customWidth="1"/>
    <col min="4875" max="4875" width="6.85546875" style="10" customWidth="1"/>
    <col min="4876" max="4878" width="12.7109375" style="10" customWidth="1"/>
    <col min="4879" max="4879" width="11.7109375" style="10" customWidth="1"/>
    <col min="4880" max="4880" width="12.7109375" style="10" customWidth="1"/>
    <col min="4881" max="4881" width="10" style="10" bestFit="1" customWidth="1"/>
    <col min="4882" max="4882" width="10" style="10" customWidth="1"/>
    <col min="4883" max="4883" width="11" style="10" bestFit="1" customWidth="1"/>
    <col min="4884" max="4885" width="9.5703125" style="10" bestFit="1" customWidth="1"/>
    <col min="4886" max="4886" width="9.85546875" style="10" bestFit="1" customWidth="1"/>
    <col min="4887" max="4889" width="11.5703125" style="10" bestFit="1" customWidth="1"/>
    <col min="4890" max="4890" width="12.42578125" style="10" bestFit="1" customWidth="1"/>
    <col min="4891" max="4891" width="12.140625" style="10" bestFit="1" customWidth="1"/>
    <col min="4892" max="4892" width="12.42578125" style="10" bestFit="1" customWidth="1"/>
    <col min="4893" max="4893" width="12.140625" style="10" bestFit="1" customWidth="1"/>
    <col min="4894" max="4894" width="12.42578125" style="10" customWidth="1"/>
    <col min="4895" max="4895" width="12.140625" style="10" bestFit="1" customWidth="1"/>
    <col min="4896" max="5120" width="9.140625" style="10"/>
    <col min="5121" max="5121" width="9.7109375" style="10" customWidth="1"/>
    <col min="5122" max="5123" width="12.7109375" style="10" customWidth="1"/>
    <col min="5124" max="5124" width="11.7109375" style="10" customWidth="1"/>
    <col min="5125" max="5125" width="12.7109375" style="10" customWidth="1"/>
    <col min="5126" max="5126" width="6.7109375" style="10" customWidth="1"/>
    <col min="5127" max="5128" width="12.7109375" style="10" customWidth="1"/>
    <col min="5129" max="5129" width="11.7109375" style="10" customWidth="1"/>
    <col min="5130" max="5130" width="12.7109375" style="10" customWidth="1"/>
    <col min="5131" max="5131" width="6.85546875" style="10" customWidth="1"/>
    <col min="5132" max="5134" width="12.7109375" style="10" customWidth="1"/>
    <col min="5135" max="5135" width="11.7109375" style="10" customWidth="1"/>
    <col min="5136" max="5136" width="12.7109375" style="10" customWidth="1"/>
    <col min="5137" max="5137" width="10" style="10" bestFit="1" customWidth="1"/>
    <col min="5138" max="5138" width="10" style="10" customWidth="1"/>
    <col min="5139" max="5139" width="11" style="10" bestFit="1" customWidth="1"/>
    <col min="5140" max="5141" width="9.5703125" style="10" bestFit="1" customWidth="1"/>
    <col min="5142" max="5142" width="9.85546875" style="10" bestFit="1" customWidth="1"/>
    <col min="5143" max="5145" width="11.5703125" style="10" bestFit="1" customWidth="1"/>
    <col min="5146" max="5146" width="12.42578125" style="10" bestFit="1" customWidth="1"/>
    <col min="5147" max="5147" width="12.140625" style="10" bestFit="1" customWidth="1"/>
    <col min="5148" max="5148" width="12.42578125" style="10" bestFit="1" customWidth="1"/>
    <col min="5149" max="5149" width="12.140625" style="10" bestFit="1" customWidth="1"/>
    <col min="5150" max="5150" width="12.42578125" style="10" customWidth="1"/>
    <col min="5151" max="5151" width="12.140625" style="10" bestFit="1" customWidth="1"/>
    <col min="5152" max="5376" width="9.140625" style="10"/>
    <col min="5377" max="5377" width="9.7109375" style="10" customWidth="1"/>
    <col min="5378" max="5379" width="12.7109375" style="10" customWidth="1"/>
    <col min="5380" max="5380" width="11.7109375" style="10" customWidth="1"/>
    <col min="5381" max="5381" width="12.7109375" style="10" customWidth="1"/>
    <col min="5382" max="5382" width="6.7109375" style="10" customWidth="1"/>
    <col min="5383" max="5384" width="12.7109375" style="10" customWidth="1"/>
    <col min="5385" max="5385" width="11.7109375" style="10" customWidth="1"/>
    <col min="5386" max="5386" width="12.7109375" style="10" customWidth="1"/>
    <col min="5387" max="5387" width="6.85546875" style="10" customWidth="1"/>
    <col min="5388" max="5390" width="12.7109375" style="10" customWidth="1"/>
    <col min="5391" max="5391" width="11.7109375" style="10" customWidth="1"/>
    <col min="5392" max="5392" width="12.7109375" style="10" customWidth="1"/>
    <col min="5393" max="5393" width="10" style="10" bestFit="1" customWidth="1"/>
    <col min="5394" max="5394" width="10" style="10" customWidth="1"/>
    <col min="5395" max="5395" width="11" style="10" bestFit="1" customWidth="1"/>
    <col min="5396" max="5397" width="9.5703125" style="10" bestFit="1" customWidth="1"/>
    <col min="5398" max="5398" width="9.85546875" style="10" bestFit="1" customWidth="1"/>
    <col min="5399" max="5401" width="11.5703125" style="10" bestFit="1" customWidth="1"/>
    <col min="5402" max="5402" width="12.42578125" style="10" bestFit="1" customWidth="1"/>
    <col min="5403" max="5403" width="12.140625" style="10" bestFit="1" customWidth="1"/>
    <col min="5404" max="5404" width="12.42578125" style="10" bestFit="1" customWidth="1"/>
    <col min="5405" max="5405" width="12.140625" style="10" bestFit="1" customWidth="1"/>
    <col min="5406" max="5406" width="12.42578125" style="10" customWidth="1"/>
    <col min="5407" max="5407" width="12.140625" style="10" bestFit="1" customWidth="1"/>
    <col min="5408" max="5632" width="9.140625" style="10"/>
    <col min="5633" max="5633" width="9.7109375" style="10" customWidth="1"/>
    <col min="5634" max="5635" width="12.7109375" style="10" customWidth="1"/>
    <col min="5636" max="5636" width="11.7109375" style="10" customWidth="1"/>
    <col min="5637" max="5637" width="12.7109375" style="10" customWidth="1"/>
    <col min="5638" max="5638" width="6.7109375" style="10" customWidth="1"/>
    <col min="5639" max="5640" width="12.7109375" style="10" customWidth="1"/>
    <col min="5641" max="5641" width="11.7109375" style="10" customWidth="1"/>
    <col min="5642" max="5642" width="12.7109375" style="10" customWidth="1"/>
    <col min="5643" max="5643" width="6.85546875" style="10" customWidth="1"/>
    <col min="5644" max="5646" width="12.7109375" style="10" customWidth="1"/>
    <col min="5647" max="5647" width="11.7109375" style="10" customWidth="1"/>
    <col min="5648" max="5648" width="12.7109375" style="10" customWidth="1"/>
    <col min="5649" max="5649" width="10" style="10" bestFit="1" customWidth="1"/>
    <col min="5650" max="5650" width="10" style="10" customWidth="1"/>
    <col min="5651" max="5651" width="11" style="10" bestFit="1" customWidth="1"/>
    <col min="5652" max="5653" width="9.5703125" style="10" bestFit="1" customWidth="1"/>
    <col min="5654" max="5654" width="9.85546875" style="10" bestFit="1" customWidth="1"/>
    <col min="5655" max="5657" width="11.5703125" style="10" bestFit="1" customWidth="1"/>
    <col min="5658" max="5658" width="12.42578125" style="10" bestFit="1" customWidth="1"/>
    <col min="5659" max="5659" width="12.140625" style="10" bestFit="1" customWidth="1"/>
    <col min="5660" max="5660" width="12.42578125" style="10" bestFit="1" customWidth="1"/>
    <col min="5661" max="5661" width="12.140625" style="10" bestFit="1" customWidth="1"/>
    <col min="5662" max="5662" width="12.42578125" style="10" customWidth="1"/>
    <col min="5663" max="5663" width="12.140625" style="10" bestFit="1" customWidth="1"/>
    <col min="5664" max="5888" width="9.140625" style="10"/>
    <col min="5889" max="5889" width="9.7109375" style="10" customWidth="1"/>
    <col min="5890" max="5891" width="12.7109375" style="10" customWidth="1"/>
    <col min="5892" max="5892" width="11.7109375" style="10" customWidth="1"/>
    <col min="5893" max="5893" width="12.7109375" style="10" customWidth="1"/>
    <col min="5894" max="5894" width="6.7109375" style="10" customWidth="1"/>
    <col min="5895" max="5896" width="12.7109375" style="10" customWidth="1"/>
    <col min="5897" max="5897" width="11.7109375" style="10" customWidth="1"/>
    <col min="5898" max="5898" width="12.7109375" style="10" customWidth="1"/>
    <col min="5899" max="5899" width="6.85546875" style="10" customWidth="1"/>
    <col min="5900" max="5902" width="12.7109375" style="10" customWidth="1"/>
    <col min="5903" max="5903" width="11.7109375" style="10" customWidth="1"/>
    <col min="5904" max="5904" width="12.7109375" style="10" customWidth="1"/>
    <col min="5905" max="5905" width="10" style="10" bestFit="1" customWidth="1"/>
    <col min="5906" max="5906" width="10" style="10" customWidth="1"/>
    <col min="5907" max="5907" width="11" style="10" bestFit="1" customWidth="1"/>
    <col min="5908" max="5909" width="9.5703125" style="10" bestFit="1" customWidth="1"/>
    <col min="5910" max="5910" width="9.85546875" style="10" bestFit="1" customWidth="1"/>
    <col min="5911" max="5913" width="11.5703125" style="10" bestFit="1" customWidth="1"/>
    <col min="5914" max="5914" width="12.42578125" style="10" bestFit="1" customWidth="1"/>
    <col min="5915" max="5915" width="12.140625" style="10" bestFit="1" customWidth="1"/>
    <col min="5916" max="5916" width="12.42578125" style="10" bestFit="1" customWidth="1"/>
    <col min="5917" max="5917" width="12.140625" style="10" bestFit="1" customWidth="1"/>
    <col min="5918" max="5918" width="12.42578125" style="10" customWidth="1"/>
    <col min="5919" max="5919" width="12.140625" style="10" bestFit="1" customWidth="1"/>
    <col min="5920" max="6144" width="9.140625" style="10"/>
    <col min="6145" max="6145" width="9.7109375" style="10" customWidth="1"/>
    <col min="6146" max="6147" width="12.7109375" style="10" customWidth="1"/>
    <col min="6148" max="6148" width="11.7109375" style="10" customWidth="1"/>
    <col min="6149" max="6149" width="12.7109375" style="10" customWidth="1"/>
    <col min="6150" max="6150" width="6.7109375" style="10" customWidth="1"/>
    <col min="6151" max="6152" width="12.7109375" style="10" customWidth="1"/>
    <col min="6153" max="6153" width="11.7109375" style="10" customWidth="1"/>
    <col min="6154" max="6154" width="12.7109375" style="10" customWidth="1"/>
    <col min="6155" max="6155" width="6.85546875" style="10" customWidth="1"/>
    <col min="6156" max="6158" width="12.7109375" style="10" customWidth="1"/>
    <col min="6159" max="6159" width="11.7109375" style="10" customWidth="1"/>
    <col min="6160" max="6160" width="12.7109375" style="10" customWidth="1"/>
    <col min="6161" max="6161" width="10" style="10" bestFit="1" customWidth="1"/>
    <col min="6162" max="6162" width="10" style="10" customWidth="1"/>
    <col min="6163" max="6163" width="11" style="10" bestFit="1" customWidth="1"/>
    <col min="6164" max="6165" width="9.5703125" style="10" bestFit="1" customWidth="1"/>
    <col min="6166" max="6166" width="9.85546875" style="10" bestFit="1" customWidth="1"/>
    <col min="6167" max="6169" width="11.5703125" style="10" bestFit="1" customWidth="1"/>
    <col min="6170" max="6170" width="12.42578125" style="10" bestFit="1" customWidth="1"/>
    <col min="6171" max="6171" width="12.140625" style="10" bestFit="1" customWidth="1"/>
    <col min="6172" max="6172" width="12.42578125" style="10" bestFit="1" customWidth="1"/>
    <col min="6173" max="6173" width="12.140625" style="10" bestFit="1" customWidth="1"/>
    <col min="6174" max="6174" width="12.42578125" style="10" customWidth="1"/>
    <col min="6175" max="6175" width="12.140625" style="10" bestFit="1" customWidth="1"/>
    <col min="6176" max="6400" width="9.140625" style="10"/>
    <col min="6401" max="6401" width="9.7109375" style="10" customWidth="1"/>
    <col min="6402" max="6403" width="12.7109375" style="10" customWidth="1"/>
    <col min="6404" max="6404" width="11.7109375" style="10" customWidth="1"/>
    <col min="6405" max="6405" width="12.7109375" style="10" customWidth="1"/>
    <col min="6406" max="6406" width="6.7109375" style="10" customWidth="1"/>
    <col min="6407" max="6408" width="12.7109375" style="10" customWidth="1"/>
    <col min="6409" max="6409" width="11.7109375" style="10" customWidth="1"/>
    <col min="6410" max="6410" width="12.7109375" style="10" customWidth="1"/>
    <col min="6411" max="6411" width="6.85546875" style="10" customWidth="1"/>
    <col min="6412" max="6414" width="12.7109375" style="10" customWidth="1"/>
    <col min="6415" max="6415" width="11.7109375" style="10" customWidth="1"/>
    <col min="6416" max="6416" width="12.7109375" style="10" customWidth="1"/>
    <col min="6417" max="6417" width="10" style="10" bestFit="1" customWidth="1"/>
    <col min="6418" max="6418" width="10" style="10" customWidth="1"/>
    <col min="6419" max="6419" width="11" style="10" bestFit="1" customWidth="1"/>
    <col min="6420" max="6421" width="9.5703125" style="10" bestFit="1" customWidth="1"/>
    <col min="6422" max="6422" width="9.85546875" style="10" bestFit="1" customWidth="1"/>
    <col min="6423" max="6425" width="11.5703125" style="10" bestFit="1" customWidth="1"/>
    <col min="6426" max="6426" width="12.42578125" style="10" bestFit="1" customWidth="1"/>
    <col min="6427" max="6427" width="12.140625" style="10" bestFit="1" customWidth="1"/>
    <col min="6428" max="6428" width="12.42578125" style="10" bestFit="1" customWidth="1"/>
    <col min="6429" max="6429" width="12.140625" style="10" bestFit="1" customWidth="1"/>
    <col min="6430" max="6430" width="12.42578125" style="10" customWidth="1"/>
    <col min="6431" max="6431" width="12.140625" style="10" bestFit="1" customWidth="1"/>
    <col min="6432" max="6656" width="9.140625" style="10"/>
    <col min="6657" max="6657" width="9.7109375" style="10" customWidth="1"/>
    <col min="6658" max="6659" width="12.7109375" style="10" customWidth="1"/>
    <col min="6660" max="6660" width="11.7109375" style="10" customWidth="1"/>
    <col min="6661" max="6661" width="12.7109375" style="10" customWidth="1"/>
    <col min="6662" max="6662" width="6.7109375" style="10" customWidth="1"/>
    <col min="6663" max="6664" width="12.7109375" style="10" customWidth="1"/>
    <col min="6665" max="6665" width="11.7109375" style="10" customWidth="1"/>
    <col min="6666" max="6666" width="12.7109375" style="10" customWidth="1"/>
    <col min="6667" max="6667" width="6.85546875" style="10" customWidth="1"/>
    <col min="6668" max="6670" width="12.7109375" style="10" customWidth="1"/>
    <col min="6671" max="6671" width="11.7109375" style="10" customWidth="1"/>
    <col min="6672" max="6672" width="12.7109375" style="10" customWidth="1"/>
    <col min="6673" max="6673" width="10" style="10" bestFit="1" customWidth="1"/>
    <col min="6674" max="6674" width="10" style="10" customWidth="1"/>
    <col min="6675" max="6675" width="11" style="10" bestFit="1" customWidth="1"/>
    <col min="6676" max="6677" width="9.5703125" style="10" bestFit="1" customWidth="1"/>
    <col min="6678" max="6678" width="9.85546875" style="10" bestFit="1" customWidth="1"/>
    <col min="6679" max="6681" width="11.5703125" style="10" bestFit="1" customWidth="1"/>
    <col min="6682" max="6682" width="12.42578125" style="10" bestFit="1" customWidth="1"/>
    <col min="6683" max="6683" width="12.140625" style="10" bestFit="1" customWidth="1"/>
    <col min="6684" max="6684" width="12.42578125" style="10" bestFit="1" customWidth="1"/>
    <col min="6685" max="6685" width="12.140625" style="10" bestFit="1" customWidth="1"/>
    <col min="6686" max="6686" width="12.42578125" style="10" customWidth="1"/>
    <col min="6687" max="6687" width="12.140625" style="10" bestFit="1" customWidth="1"/>
    <col min="6688" max="6912" width="9.140625" style="10"/>
    <col min="6913" max="6913" width="9.7109375" style="10" customWidth="1"/>
    <col min="6914" max="6915" width="12.7109375" style="10" customWidth="1"/>
    <col min="6916" max="6916" width="11.7109375" style="10" customWidth="1"/>
    <col min="6917" max="6917" width="12.7109375" style="10" customWidth="1"/>
    <col min="6918" max="6918" width="6.7109375" style="10" customWidth="1"/>
    <col min="6919" max="6920" width="12.7109375" style="10" customWidth="1"/>
    <col min="6921" max="6921" width="11.7109375" style="10" customWidth="1"/>
    <col min="6922" max="6922" width="12.7109375" style="10" customWidth="1"/>
    <col min="6923" max="6923" width="6.85546875" style="10" customWidth="1"/>
    <col min="6924" max="6926" width="12.7109375" style="10" customWidth="1"/>
    <col min="6927" max="6927" width="11.7109375" style="10" customWidth="1"/>
    <col min="6928" max="6928" width="12.7109375" style="10" customWidth="1"/>
    <col min="6929" max="6929" width="10" style="10" bestFit="1" customWidth="1"/>
    <col min="6930" max="6930" width="10" style="10" customWidth="1"/>
    <col min="6931" max="6931" width="11" style="10" bestFit="1" customWidth="1"/>
    <col min="6932" max="6933" width="9.5703125" style="10" bestFit="1" customWidth="1"/>
    <col min="6934" max="6934" width="9.85546875" style="10" bestFit="1" customWidth="1"/>
    <col min="6935" max="6937" width="11.5703125" style="10" bestFit="1" customWidth="1"/>
    <col min="6938" max="6938" width="12.42578125" style="10" bestFit="1" customWidth="1"/>
    <col min="6939" max="6939" width="12.140625" style="10" bestFit="1" customWidth="1"/>
    <col min="6940" max="6940" width="12.42578125" style="10" bestFit="1" customWidth="1"/>
    <col min="6941" max="6941" width="12.140625" style="10" bestFit="1" customWidth="1"/>
    <col min="6942" max="6942" width="12.42578125" style="10" customWidth="1"/>
    <col min="6943" max="6943" width="12.140625" style="10" bestFit="1" customWidth="1"/>
    <col min="6944" max="7168" width="9.140625" style="10"/>
    <col min="7169" max="7169" width="9.7109375" style="10" customWidth="1"/>
    <col min="7170" max="7171" width="12.7109375" style="10" customWidth="1"/>
    <col min="7172" max="7172" width="11.7109375" style="10" customWidth="1"/>
    <col min="7173" max="7173" width="12.7109375" style="10" customWidth="1"/>
    <col min="7174" max="7174" width="6.7109375" style="10" customWidth="1"/>
    <col min="7175" max="7176" width="12.7109375" style="10" customWidth="1"/>
    <col min="7177" max="7177" width="11.7109375" style="10" customWidth="1"/>
    <col min="7178" max="7178" width="12.7109375" style="10" customWidth="1"/>
    <col min="7179" max="7179" width="6.85546875" style="10" customWidth="1"/>
    <col min="7180" max="7182" width="12.7109375" style="10" customWidth="1"/>
    <col min="7183" max="7183" width="11.7109375" style="10" customWidth="1"/>
    <col min="7184" max="7184" width="12.7109375" style="10" customWidth="1"/>
    <col min="7185" max="7185" width="10" style="10" bestFit="1" customWidth="1"/>
    <col min="7186" max="7186" width="10" style="10" customWidth="1"/>
    <col min="7187" max="7187" width="11" style="10" bestFit="1" customWidth="1"/>
    <col min="7188" max="7189" width="9.5703125" style="10" bestFit="1" customWidth="1"/>
    <col min="7190" max="7190" width="9.85546875" style="10" bestFit="1" customWidth="1"/>
    <col min="7191" max="7193" width="11.5703125" style="10" bestFit="1" customWidth="1"/>
    <col min="7194" max="7194" width="12.42578125" style="10" bestFit="1" customWidth="1"/>
    <col min="7195" max="7195" width="12.140625" style="10" bestFit="1" customWidth="1"/>
    <col min="7196" max="7196" width="12.42578125" style="10" bestFit="1" customWidth="1"/>
    <col min="7197" max="7197" width="12.140625" style="10" bestFit="1" customWidth="1"/>
    <col min="7198" max="7198" width="12.42578125" style="10" customWidth="1"/>
    <col min="7199" max="7199" width="12.140625" style="10" bestFit="1" customWidth="1"/>
    <col min="7200" max="7424" width="9.140625" style="10"/>
    <col min="7425" max="7425" width="9.7109375" style="10" customWidth="1"/>
    <col min="7426" max="7427" width="12.7109375" style="10" customWidth="1"/>
    <col min="7428" max="7428" width="11.7109375" style="10" customWidth="1"/>
    <col min="7429" max="7429" width="12.7109375" style="10" customWidth="1"/>
    <col min="7430" max="7430" width="6.7109375" style="10" customWidth="1"/>
    <col min="7431" max="7432" width="12.7109375" style="10" customWidth="1"/>
    <col min="7433" max="7433" width="11.7109375" style="10" customWidth="1"/>
    <col min="7434" max="7434" width="12.7109375" style="10" customWidth="1"/>
    <col min="7435" max="7435" width="6.85546875" style="10" customWidth="1"/>
    <col min="7436" max="7438" width="12.7109375" style="10" customWidth="1"/>
    <col min="7439" max="7439" width="11.7109375" style="10" customWidth="1"/>
    <col min="7440" max="7440" width="12.7109375" style="10" customWidth="1"/>
    <col min="7441" max="7441" width="10" style="10" bestFit="1" customWidth="1"/>
    <col min="7442" max="7442" width="10" style="10" customWidth="1"/>
    <col min="7443" max="7443" width="11" style="10" bestFit="1" customWidth="1"/>
    <col min="7444" max="7445" width="9.5703125" style="10" bestFit="1" customWidth="1"/>
    <col min="7446" max="7446" width="9.85546875" style="10" bestFit="1" customWidth="1"/>
    <col min="7447" max="7449" width="11.5703125" style="10" bestFit="1" customWidth="1"/>
    <col min="7450" max="7450" width="12.42578125" style="10" bestFit="1" customWidth="1"/>
    <col min="7451" max="7451" width="12.140625" style="10" bestFit="1" customWidth="1"/>
    <col min="7452" max="7452" width="12.42578125" style="10" bestFit="1" customWidth="1"/>
    <col min="7453" max="7453" width="12.140625" style="10" bestFit="1" customWidth="1"/>
    <col min="7454" max="7454" width="12.42578125" style="10" customWidth="1"/>
    <col min="7455" max="7455" width="12.140625" style="10" bestFit="1" customWidth="1"/>
    <col min="7456" max="7680" width="9.140625" style="10"/>
    <col min="7681" max="7681" width="9.7109375" style="10" customWidth="1"/>
    <col min="7682" max="7683" width="12.7109375" style="10" customWidth="1"/>
    <col min="7684" max="7684" width="11.7109375" style="10" customWidth="1"/>
    <col min="7685" max="7685" width="12.7109375" style="10" customWidth="1"/>
    <col min="7686" max="7686" width="6.7109375" style="10" customWidth="1"/>
    <col min="7687" max="7688" width="12.7109375" style="10" customWidth="1"/>
    <col min="7689" max="7689" width="11.7109375" style="10" customWidth="1"/>
    <col min="7690" max="7690" width="12.7109375" style="10" customWidth="1"/>
    <col min="7691" max="7691" width="6.85546875" style="10" customWidth="1"/>
    <col min="7692" max="7694" width="12.7109375" style="10" customWidth="1"/>
    <col min="7695" max="7695" width="11.7109375" style="10" customWidth="1"/>
    <col min="7696" max="7696" width="12.7109375" style="10" customWidth="1"/>
    <col min="7697" max="7697" width="10" style="10" bestFit="1" customWidth="1"/>
    <col min="7698" max="7698" width="10" style="10" customWidth="1"/>
    <col min="7699" max="7699" width="11" style="10" bestFit="1" customWidth="1"/>
    <col min="7700" max="7701" width="9.5703125" style="10" bestFit="1" customWidth="1"/>
    <col min="7702" max="7702" width="9.85546875" style="10" bestFit="1" customWidth="1"/>
    <col min="7703" max="7705" width="11.5703125" style="10" bestFit="1" customWidth="1"/>
    <col min="7706" max="7706" width="12.42578125" style="10" bestFit="1" customWidth="1"/>
    <col min="7707" max="7707" width="12.140625" style="10" bestFit="1" customWidth="1"/>
    <col min="7708" max="7708" width="12.42578125" style="10" bestFit="1" customWidth="1"/>
    <col min="7709" max="7709" width="12.140625" style="10" bestFit="1" customWidth="1"/>
    <col min="7710" max="7710" width="12.42578125" style="10" customWidth="1"/>
    <col min="7711" max="7711" width="12.140625" style="10" bestFit="1" customWidth="1"/>
    <col min="7712" max="7936" width="9.140625" style="10"/>
    <col min="7937" max="7937" width="9.7109375" style="10" customWidth="1"/>
    <col min="7938" max="7939" width="12.7109375" style="10" customWidth="1"/>
    <col min="7940" max="7940" width="11.7109375" style="10" customWidth="1"/>
    <col min="7941" max="7941" width="12.7109375" style="10" customWidth="1"/>
    <col min="7942" max="7942" width="6.7109375" style="10" customWidth="1"/>
    <col min="7943" max="7944" width="12.7109375" style="10" customWidth="1"/>
    <col min="7945" max="7945" width="11.7109375" style="10" customWidth="1"/>
    <col min="7946" max="7946" width="12.7109375" style="10" customWidth="1"/>
    <col min="7947" max="7947" width="6.85546875" style="10" customWidth="1"/>
    <col min="7948" max="7950" width="12.7109375" style="10" customWidth="1"/>
    <col min="7951" max="7951" width="11.7109375" style="10" customWidth="1"/>
    <col min="7952" max="7952" width="12.7109375" style="10" customWidth="1"/>
    <col min="7953" max="7953" width="10" style="10" bestFit="1" customWidth="1"/>
    <col min="7954" max="7954" width="10" style="10" customWidth="1"/>
    <col min="7955" max="7955" width="11" style="10" bestFit="1" customWidth="1"/>
    <col min="7956" max="7957" width="9.5703125" style="10" bestFit="1" customWidth="1"/>
    <col min="7958" max="7958" width="9.85546875" style="10" bestFit="1" customWidth="1"/>
    <col min="7959" max="7961" width="11.5703125" style="10" bestFit="1" customWidth="1"/>
    <col min="7962" max="7962" width="12.42578125" style="10" bestFit="1" customWidth="1"/>
    <col min="7963" max="7963" width="12.140625" style="10" bestFit="1" customWidth="1"/>
    <col min="7964" max="7964" width="12.42578125" style="10" bestFit="1" customWidth="1"/>
    <col min="7965" max="7965" width="12.140625" style="10" bestFit="1" customWidth="1"/>
    <col min="7966" max="7966" width="12.42578125" style="10" customWidth="1"/>
    <col min="7967" max="7967" width="12.140625" style="10" bestFit="1" customWidth="1"/>
    <col min="7968" max="8192" width="9.140625" style="10"/>
    <col min="8193" max="8193" width="9.7109375" style="10" customWidth="1"/>
    <col min="8194" max="8195" width="12.7109375" style="10" customWidth="1"/>
    <col min="8196" max="8196" width="11.7109375" style="10" customWidth="1"/>
    <col min="8197" max="8197" width="12.7109375" style="10" customWidth="1"/>
    <col min="8198" max="8198" width="6.7109375" style="10" customWidth="1"/>
    <col min="8199" max="8200" width="12.7109375" style="10" customWidth="1"/>
    <col min="8201" max="8201" width="11.7109375" style="10" customWidth="1"/>
    <col min="8202" max="8202" width="12.7109375" style="10" customWidth="1"/>
    <col min="8203" max="8203" width="6.85546875" style="10" customWidth="1"/>
    <col min="8204" max="8206" width="12.7109375" style="10" customWidth="1"/>
    <col min="8207" max="8207" width="11.7109375" style="10" customWidth="1"/>
    <col min="8208" max="8208" width="12.7109375" style="10" customWidth="1"/>
    <col min="8209" max="8209" width="10" style="10" bestFit="1" customWidth="1"/>
    <col min="8210" max="8210" width="10" style="10" customWidth="1"/>
    <col min="8211" max="8211" width="11" style="10" bestFit="1" customWidth="1"/>
    <col min="8212" max="8213" width="9.5703125" style="10" bestFit="1" customWidth="1"/>
    <col min="8214" max="8214" width="9.85546875" style="10" bestFit="1" customWidth="1"/>
    <col min="8215" max="8217" width="11.5703125" style="10" bestFit="1" customWidth="1"/>
    <col min="8218" max="8218" width="12.42578125" style="10" bestFit="1" customWidth="1"/>
    <col min="8219" max="8219" width="12.140625" style="10" bestFit="1" customWidth="1"/>
    <col min="8220" max="8220" width="12.42578125" style="10" bestFit="1" customWidth="1"/>
    <col min="8221" max="8221" width="12.140625" style="10" bestFit="1" customWidth="1"/>
    <col min="8222" max="8222" width="12.42578125" style="10" customWidth="1"/>
    <col min="8223" max="8223" width="12.140625" style="10" bestFit="1" customWidth="1"/>
    <col min="8224" max="8448" width="9.140625" style="10"/>
    <col min="8449" max="8449" width="9.7109375" style="10" customWidth="1"/>
    <col min="8450" max="8451" width="12.7109375" style="10" customWidth="1"/>
    <col min="8452" max="8452" width="11.7109375" style="10" customWidth="1"/>
    <col min="8453" max="8453" width="12.7109375" style="10" customWidth="1"/>
    <col min="8454" max="8454" width="6.7109375" style="10" customWidth="1"/>
    <col min="8455" max="8456" width="12.7109375" style="10" customWidth="1"/>
    <col min="8457" max="8457" width="11.7109375" style="10" customWidth="1"/>
    <col min="8458" max="8458" width="12.7109375" style="10" customWidth="1"/>
    <col min="8459" max="8459" width="6.85546875" style="10" customWidth="1"/>
    <col min="8460" max="8462" width="12.7109375" style="10" customWidth="1"/>
    <col min="8463" max="8463" width="11.7109375" style="10" customWidth="1"/>
    <col min="8464" max="8464" width="12.7109375" style="10" customWidth="1"/>
    <col min="8465" max="8465" width="10" style="10" bestFit="1" customWidth="1"/>
    <col min="8466" max="8466" width="10" style="10" customWidth="1"/>
    <col min="8467" max="8467" width="11" style="10" bestFit="1" customWidth="1"/>
    <col min="8468" max="8469" width="9.5703125" style="10" bestFit="1" customWidth="1"/>
    <col min="8470" max="8470" width="9.85546875" style="10" bestFit="1" customWidth="1"/>
    <col min="8471" max="8473" width="11.5703125" style="10" bestFit="1" customWidth="1"/>
    <col min="8474" max="8474" width="12.42578125" style="10" bestFit="1" customWidth="1"/>
    <col min="8475" max="8475" width="12.140625" style="10" bestFit="1" customWidth="1"/>
    <col min="8476" max="8476" width="12.42578125" style="10" bestFit="1" customWidth="1"/>
    <col min="8477" max="8477" width="12.140625" style="10" bestFit="1" customWidth="1"/>
    <col min="8478" max="8478" width="12.42578125" style="10" customWidth="1"/>
    <col min="8479" max="8479" width="12.140625" style="10" bestFit="1" customWidth="1"/>
    <col min="8480" max="8704" width="9.140625" style="10"/>
    <col min="8705" max="8705" width="9.7109375" style="10" customWidth="1"/>
    <col min="8706" max="8707" width="12.7109375" style="10" customWidth="1"/>
    <col min="8708" max="8708" width="11.7109375" style="10" customWidth="1"/>
    <col min="8709" max="8709" width="12.7109375" style="10" customWidth="1"/>
    <col min="8710" max="8710" width="6.7109375" style="10" customWidth="1"/>
    <col min="8711" max="8712" width="12.7109375" style="10" customWidth="1"/>
    <col min="8713" max="8713" width="11.7109375" style="10" customWidth="1"/>
    <col min="8714" max="8714" width="12.7109375" style="10" customWidth="1"/>
    <col min="8715" max="8715" width="6.85546875" style="10" customWidth="1"/>
    <col min="8716" max="8718" width="12.7109375" style="10" customWidth="1"/>
    <col min="8719" max="8719" width="11.7109375" style="10" customWidth="1"/>
    <col min="8720" max="8720" width="12.7109375" style="10" customWidth="1"/>
    <col min="8721" max="8721" width="10" style="10" bestFit="1" customWidth="1"/>
    <col min="8722" max="8722" width="10" style="10" customWidth="1"/>
    <col min="8723" max="8723" width="11" style="10" bestFit="1" customWidth="1"/>
    <col min="8724" max="8725" width="9.5703125" style="10" bestFit="1" customWidth="1"/>
    <col min="8726" max="8726" width="9.85546875" style="10" bestFit="1" customWidth="1"/>
    <col min="8727" max="8729" width="11.5703125" style="10" bestFit="1" customWidth="1"/>
    <col min="8730" max="8730" width="12.42578125" style="10" bestFit="1" customWidth="1"/>
    <col min="8731" max="8731" width="12.140625" style="10" bestFit="1" customWidth="1"/>
    <col min="8732" max="8732" width="12.42578125" style="10" bestFit="1" customWidth="1"/>
    <col min="8733" max="8733" width="12.140625" style="10" bestFit="1" customWidth="1"/>
    <col min="8734" max="8734" width="12.42578125" style="10" customWidth="1"/>
    <col min="8735" max="8735" width="12.140625" style="10" bestFit="1" customWidth="1"/>
    <col min="8736" max="8960" width="9.140625" style="10"/>
    <col min="8961" max="8961" width="9.7109375" style="10" customWidth="1"/>
    <col min="8962" max="8963" width="12.7109375" style="10" customWidth="1"/>
    <col min="8964" max="8964" width="11.7109375" style="10" customWidth="1"/>
    <col min="8965" max="8965" width="12.7109375" style="10" customWidth="1"/>
    <col min="8966" max="8966" width="6.7109375" style="10" customWidth="1"/>
    <col min="8967" max="8968" width="12.7109375" style="10" customWidth="1"/>
    <col min="8969" max="8969" width="11.7109375" style="10" customWidth="1"/>
    <col min="8970" max="8970" width="12.7109375" style="10" customWidth="1"/>
    <col min="8971" max="8971" width="6.85546875" style="10" customWidth="1"/>
    <col min="8972" max="8974" width="12.7109375" style="10" customWidth="1"/>
    <col min="8975" max="8975" width="11.7109375" style="10" customWidth="1"/>
    <col min="8976" max="8976" width="12.7109375" style="10" customWidth="1"/>
    <col min="8977" max="8977" width="10" style="10" bestFit="1" customWidth="1"/>
    <col min="8978" max="8978" width="10" style="10" customWidth="1"/>
    <col min="8979" max="8979" width="11" style="10" bestFit="1" customWidth="1"/>
    <col min="8980" max="8981" width="9.5703125" style="10" bestFit="1" customWidth="1"/>
    <col min="8982" max="8982" width="9.85546875" style="10" bestFit="1" customWidth="1"/>
    <col min="8983" max="8985" width="11.5703125" style="10" bestFit="1" customWidth="1"/>
    <col min="8986" max="8986" width="12.42578125" style="10" bestFit="1" customWidth="1"/>
    <col min="8987" max="8987" width="12.140625" style="10" bestFit="1" customWidth="1"/>
    <col min="8988" max="8988" width="12.42578125" style="10" bestFit="1" customWidth="1"/>
    <col min="8989" max="8989" width="12.140625" style="10" bestFit="1" customWidth="1"/>
    <col min="8990" max="8990" width="12.42578125" style="10" customWidth="1"/>
    <col min="8991" max="8991" width="12.140625" style="10" bestFit="1" customWidth="1"/>
    <col min="8992" max="9216" width="9.140625" style="10"/>
    <col min="9217" max="9217" width="9.7109375" style="10" customWidth="1"/>
    <col min="9218" max="9219" width="12.7109375" style="10" customWidth="1"/>
    <col min="9220" max="9220" width="11.7109375" style="10" customWidth="1"/>
    <col min="9221" max="9221" width="12.7109375" style="10" customWidth="1"/>
    <col min="9222" max="9222" width="6.7109375" style="10" customWidth="1"/>
    <col min="9223" max="9224" width="12.7109375" style="10" customWidth="1"/>
    <col min="9225" max="9225" width="11.7109375" style="10" customWidth="1"/>
    <col min="9226" max="9226" width="12.7109375" style="10" customWidth="1"/>
    <col min="9227" max="9227" width="6.85546875" style="10" customWidth="1"/>
    <col min="9228" max="9230" width="12.7109375" style="10" customWidth="1"/>
    <col min="9231" max="9231" width="11.7109375" style="10" customWidth="1"/>
    <col min="9232" max="9232" width="12.7109375" style="10" customWidth="1"/>
    <col min="9233" max="9233" width="10" style="10" bestFit="1" customWidth="1"/>
    <col min="9234" max="9234" width="10" style="10" customWidth="1"/>
    <col min="9235" max="9235" width="11" style="10" bestFit="1" customWidth="1"/>
    <col min="9236" max="9237" width="9.5703125" style="10" bestFit="1" customWidth="1"/>
    <col min="9238" max="9238" width="9.85546875" style="10" bestFit="1" customWidth="1"/>
    <col min="9239" max="9241" width="11.5703125" style="10" bestFit="1" customWidth="1"/>
    <col min="9242" max="9242" width="12.42578125" style="10" bestFit="1" customWidth="1"/>
    <col min="9243" max="9243" width="12.140625" style="10" bestFit="1" customWidth="1"/>
    <col min="9244" max="9244" width="12.42578125" style="10" bestFit="1" customWidth="1"/>
    <col min="9245" max="9245" width="12.140625" style="10" bestFit="1" customWidth="1"/>
    <col min="9246" max="9246" width="12.42578125" style="10" customWidth="1"/>
    <col min="9247" max="9247" width="12.140625" style="10" bestFit="1" customWidth="1"/>
    <col min="9248" max="9472" width="9.140625" style="10"/>
    <col min="9473" max="9473" width="9.7109375" style="10" customWidth="1"/>
    <col min="9474" max="9475" width="12.7109375" style="10" customWidth="1"/>
    <col min="9476" max="9476" width="11.7109375" style="10" customWidth="1"/>
    <col min="9477" max="9477" width="12.7109375" style="10" customWidth="1"/>
    <col min="9478" max="9478" width="6.7109375" style="10" customWidth="1"/>
    <col min="9479" max="9480" width="12.7109375" style="10" customWidth="1"/>
    <col min="9481" max="9481" width="11.7109375" style="10" customWidth="1"/>
    <col min="9482" max="9482" width="12.7109375" style="10" customWidth="1"/>
    <col min="9483" max="9483" width="6.85546875" style="10" customWidth="1"/>
    <col min="9484" max="9486" width="12.7109375" style="10" customWidth="1"/>
    <col min="9487" max="9487" width="11.7109375" style="10" customWidth="1"/>
    <col min="9488" max="9488" width="12.7109375" style="10" customWidth="1"/>
    <col min="9489" max="9489" width="10" style="10" bestFit="1" customWidth="1"/>
    <col min="9490" max="9490" width="10" style="10" customWidth="1"/>
    <col min="9491" max="9491" width="11" style="10" bestFit="1" customWidth="1"/>
    <col min="9492" max="9493" width="9.5703125" style="10" bestFit="1" customWidth="1"/>
    <col min="9494" max="9494" width="9.85546875" style="10" bestFit="1" customWidth="1"/>
    <col min="9495" max="9497" width="11.5703125" style="10" bestFit="1" customWidth="1"/>
    <col min="9498" max="9498" width="12.42578125" style="10" bestFit="1" customWidth="1"/>
    <col min="9499" max="9499" width="12.140625" style="10" bestFit="1" customWidth="1"/>
    <col min="9500" max="9500" width="12.42578125" style="10" bestFit="1" customWidth="1"/>
    <col min="9501" max="9501" width="12.140625" style="10" bestFit="1" customWidth="1"/>
    <col min="9502" max="9502" width="12.42578125" style="10" customWidth="1"/>
    <col min="9503" max="9503" width="12.140625" style="10" bestFit="1" customWidth="1"/>
    <col min="9504" max="9728" width="9.140625" style="10"/>
    <col min="9729" max="9729" width="9.7109375" style="10" customWidth="1"/>
    <col min="9730" max="9731" width="12.7109375" style="10" customWidth="1"/>
    <col min="9732" max="9732" width="11.7109375" style="10" customWidth="1"/>
    <col min="9733" max="9733" width="12.7109375" style="10" customWidth="1"/>
    <col min="9734" max="9734" width="6.7109375" style="10" customWidth="1"/>
    <col min="9735" max="9736" width="12.7109375" style="10" customWidth="1"/>
    <col min="9737" max="9737" width="11.7109375" style="10" customWidth="1"/>
    <col min="9738" max="9738" width="12.7109375" style="10" customWidth="1"/>
    <col min="9739" max="9739" width="6.85546875" style="10" customWidth="1"/>
    <col min="9740" max="9742" width="12.7109375" style="10" customWidth="1"/>
    <col min="9743" max="9743" width="11.7109375" style="10" customWidth="1"/>
    <col min="9744" max="9744" width="12.7109375" style="10" customWidth="1"/>
    <col min="9745" max="9745" width="10" style="10" bestFit="1" customWidth="1"/>
    <col min="9746" max="9746" width="10" style="10" customWidth="1"/>
    <col min="9747" max="9747" width="11" style="10" bestFit="1" customWidth="1"/>
    <col min="9748" max="9749" width="9.5703125" style="10" bestFit="1" customWidth="1"/>
    <col min="9750" max="9750" width="9.85546875" style="10" bestFit="1" customWidth="1"/>
    <col min="9751" max="9753" width="11.5703125" style="10" bestFit="1" customWidth="1"/>
    <col min="9754" max="9754" width="12.42578125" style="10" bestFit="1" customWidth="1"/>
    <col min="9755" max="9755" width="12.140625" style="10" bestFit="1" customWidth="1"/>
    <col min="9756" max="9756" width="12.42578125" style="10" bestFit="1" customWidth="1"/>
    <col min="9757" max="9757" width="12.140625" style="10" bestFit="1" customWidth="1"/>
    <col min="9758" max="9758" width="12.42578125" style="10" customWidth="1"/>
    <col min="9759" max="9759" width="12.140625" style="10" bestFit="1" customWidth="1"/>
    <col min="9760" max="9984" width="9.140625" style="10"/>
    <col min="9985" max="9985" width="9.7109375" style="10" customWidth="1"/>
    <col min="9986" max="9987" width="12.7109375" style="10" customWidth="1"/>
    <col min="9988" max="9988" width="11.7109375" style="10" customWidth="1"/>
    <col min="9989" max="9989" width="12.7109375" style="10" customWidth="1"/>
    <col min="9990" max="9990" width="6.7109375" style="10" customWidth="1"/>
    <col min="9991" max="9992" width="12.7109375" style="10" customWidth="1"/>
    <col min="9993" max="9993" width="11.7109375" style="10" customWidth="1"/>
    <col min="9994" max="9994" width="12.7109375" style="10" customWidth="1"/>
    <col min="9995" max="9995" width="6.85546875" style="10" customWidth="1"/>
    <col min="9996" max="9998" width="12.7109375" style="10" customWidth="1"/>
    <col min="9999" max="9999" width="11.7109375" style="10" customWidth="1"/>
    <col min="10000" max="10000" width="12.7109375" style="10" customWidth="1"/>
    <col min="10001" max="10001" width="10" style="10" bestFit="1" customWidth="1"/>
    <col min="10002" max="10002" width="10" style="10" customWidth="1"/>
    <col min="10003" max="10003" width="11" style="10" bestFit="1" customWidth="1"/>
    <col min="10004" max="10005" width="9.5703125" style="10" bestFit="1" customWidth="1"/>
    <col min="10006" max="10006" width="9.85546875" style="10" bestFit="1" customWidth="1"/>
    <col min="10007" max="10009" width="11.5703125" style="10" bestFit="1" customWidth="1"/>
    <col min="10010" max="10010" width="12.42578125" style="10" bestFit="1" customWidth="1"/>
    <col min="10011" max="10011" width="12.140625" style="10" bestFit="1" customWidth="1"/>
    <col min="10012" max="10012" width="12.42578125" style="10" bestFit="1" customWidth="1"/>
    <col min="10013" max="10013" width="12.140625" style="10" bestFit="1" customWidth="1"/>
    <col min="10014" max="10014" width="12.42578125" style="10" customWidth="1"/>
    <col min="10015" max="10015" width="12.140625" style="10" bestFit="1" customWidth="1"/>
    <col min="10016" max="10240" width="9.140625" style="10"/>
    <col min="10241" max="10241" width="9.7109375" style="10" customWidth="1"/>
    <col min="10242" max="10243" width="12.7109375" style="10" customWidth="1"/>
    <col min="10244" max="10244" width="11.7109375" style="10" customWidth="1"/>
    <col min="10245" max="10245" width="12.7109375" style="10" customWidth="1"/>
    <col min="10246" max="10246" width="6.7109375" style="10" customWidth="1"/>
    <col min="10247" max="10248" width="12.7109375" style="10" customWidth="1"/>
    <col min="10249" max="10249" width="11.7109375" style="10" customWidth="1"/>
    <col min="10250" max="10250" width="12.7109375" style="10" customWidth="1"/>
    <col min="10251" max="10251" width="6.85546875" style="10" customWidth="1"/>
    <col min="10252" max="10254" width="12.7109375" style="10" customWidth="1"/>
    <col min="10255" max="10255" width="11.7109375" style="10" customWidth="1"/>
    <col min="10256" max="10256" width="12.7109375" style="10" customWidth="1"/>
    <col min="10257" max="10257" width="10" style="10" bestFit="1" customWidth="1"/>
    <col min="10258" max="10258" width="10" style="10" customWidth="1"/>
    <col min="10259" max="10259" width="11" style="10" bestFit="1" customWidth="1"/>
    <col min="10260" max="10261" width="9.5703125" style="10" bestFit="1" customWidth="1"/>
    <col min="10262" max="10262" width="9.85546875" style="10" bestFit="1" customWidth="1"/>
    <col min="10263" max="10265" width="11.5703125" style="10" bestFit="1" customWidth="1"/>
    <col min="10266" max="10266" width="12.42578125" style="10" bestFit="1" customWidth="1"/>
    <col min="10267" max="10267" width="12.140625" style="10" bestFit="1" customWidth="1"/>
    <col min="10268" max="10268" width="12.42578125" style="10" bestFit="1" customWidth="1"/>
    <col min="10269" max="10269" width="12.140625" style="10" bestFit="1" customWidth="1"/>
    <col min="10270" max="10270" width="12.42578125" style="10" customWidth="1"/>
    <col min="10271" max="10271" width="12.140625" style="10" bestFit="1" customWidth="1"/>
    <col min="10272" max="10496" width="9.140625" style="10"/>
    <col min="10497" max="10497" width="9.7109375" style="10" customWidth="1"/>
    <col min="10498" max="10499" width="12.7109375" style="10" customWidth="1"/>
    <col min="10500" max="10500" width="11.7109375" style="10" customWidth="1"/>
    <col min="10501" max="10501" width="12.7109375" style="10" customWidth="1"/>
    <col min="10502" max="10502" width="6.7109375" style="10" customWidth="1"/>
    <col min="10503" max="10504" width="12.7109375" style="10" customWidth="1"/>
    <col min="10505" max="10505" width="11.7109375" style="10" customWidth="1"/>
    <col min="10506" max="10506" width="12.7109375" style="10" customWidth="1"/>
    <col min="10507" max="10507" width="6.85546875" style="10" customWidth="1"/>
    <col min="10508" max="10510" width="12.7109375" style="10" customWidth="1"/>
    <col min="10511" max="10511" width="11.7109375" style="10" customWidth="1"/>
    <col min="10512" max="10512" width="12.7109375" style="10" customWidth="1"/>
    <col min="10513" max="10513" width="10" style="10" bestFit="1" customWidth="1"/>
    <col min="10514" max="10514" width="10" style="10" customWidth="1"/>
    <col min="10515" max="10515" width="11" style="10" bestFit="1" customWidth="1"/>
    <col min="10516" max="10517" width="9.5703125" style="10" bestFit="1" customWidth="1"/>
    <col min="10518" max="10518" width="9.85546875" style="10" bestFit="1" customWidth="1"/>
    <col min="10519" max="10521" width="11.5703125" style="10" bestFit="1" customWidth="1"/>
    <col min="10522" max="10522" width="12.42578125" style="10" bestFit="1" customWidth="1"/>
    <col min="10523" max="10523" width="12.140625" style="10" bestFit="1" customWidth="1"/>
    <col min="10524" max="10524" width="12.42578125" style="10" bestFit="1" customWidth="1"/>
    <col min="10525" max="10525" width="12.140625" style="10" bestFit="1" customWidth="1"/>
    <col min="10526" max="10526" width="12.42578125" style="10" customWidth="1"/>
    <col min="10527" max="10527" width="12.140625" style="10" bestFit="1" customWidth="1"/>
    <col min="10528" max="10752" width="9.140625" style="10"/>
    <col min="10753" max="10753" width="9.7109375" style="10" customWidth="1"/>
    <col min="10754" max="10755" width="12.7109375" style="10" customWidth="1"/>
    <col min="10756" max="10756" width="11.7109375" style="10" customWidth="1"/>
    <col min="10757" max="10757" width="12.7109375" style="10" customWidth="1"/>
    <col min="10758" max="10758" width="6.7109375" style="10" customWidth="1"/>
    <col min="10759" max="10760" width="12.7109375" style="10" customWidth="1"/>
    <col min="10761" max="10761" width="11.7109375" style="10" customWidth="1"/>
    <col min="10762" max="10762" width="12.7109375" style="10" customWidth="1"/>
    <col min="10763" max="10763" width="6.85546875" style="10" customWidth="1"/>
    <col min="10764" max="10766" width="12.7109375" style="10" customWidth="1"/>
    <col min="10767" max="10767" width="11.7109375" style="10" customWidth="1"/>
    <col min="10768" max="10768" width="12.7109375" style="10" customWidth="1"/>
    <col min="10769" max="10769" width="10" style="10" bestFit="1" customWidth="1"/>
    <col min="10770" max="10770" width="10" style="10" customWidth="1"/>
    <col min="10771" max="10771" width="11" style="10" bestFit="1" customWidth="1"/>
    <col min="10772" max="10773" width="9.5703125" style="10" bestFit="1" customWidth="1"/>
    <col min="10774" max="10774" width="9.85546875" style="10" bestFit="1" customWidth="1"/>
    <col min="10775" max="10777" width="11.5703125" style="10" bestFit="1" customWidth="1"/>
    <col min="10778" max="10778" width="12.42578125" style="10" bestFit="1" customWidth="1"/>
    <col min="10779" max="10779" width="12.140625" style="10" bestFit="1" customWidth="1"/>
    <col min="10780" max="10780" width="12.42578125" style="10" bestFit="1" customWidth="1"/>
    <col min="10781" max="10781" width="12.140625" style="10" bestFit="1" customWidth="1"/>
    <col min="10782" max="10782" width="12.42578125" style="10" customWidth="1"/>
    <col min="10783" max="10783" width="12.140625" style="10" bestFit="1" customWidth="1"/>
    <col min="10784" max="11008" width="9.140625" style="10"/>
    <col min="11009" max="11009" width="9.7109375" style="10" customWidth="1"/>
    <col min="11010" max="11011" width="12.7109375" style="10" customWidth="1"/>
    <col min="11012" max="11012" width="11.7109375" style="10" customWidth="1"/>
    <col min="11013" max="11013" width="12.7109375" style="10" customWidth="1"/>
    <col min="11014" max="11014" width="6.7109375" style="10" customWidth="1"/>
    <col min="11015" max="11016" width="12.7109375" style="10" customWidth="1"/>
    <col min="11017" max="11017" width="11.7109375" style="10" customWidth="1"/>
    <col min="11018" max="11018" width="12.7109375" style="10" customWidth="1"/>
    <col min="11019" max="11019" width="6.85546875" style="10" customWidth="1"/>
    <col min="11020" max="11022" width="12.7109375" style="10" customWidth="1"/>
    <col min="11023" max="11023" width="11.7109375" style="10" customWidth="1"/>
    <col min="11024" max="11024" width="12.7109375" style="10" customWidth="1"/>
    <col min="11025" max="11025" width="10" style="10" bestFit="1" customWidth="1"/>
    <col min="11026" max="11026" width="10" style="10" customWidth="1"/>
    <col min="11027" max="11027" width="11" style="10" bestFit="1" customWidth="1"/>
    <col min="11028" max="11029" width="9.5703125" style="10" bestFit="1" customWidth="1"/>
    <col min="11030" max="11030" width="9.85546875" style="10" bestFit="1" customWidth="1"/>
    <col min="11031" max="11033" width="11.5703125" style="10" bestFit="1" customWidth="1"/>
    <col min="11034" max="11034" width="12.42578125" style="10" bestFit="1" customWidth="1"/>
    <col min="11035" max="11035" width="12.140625" style="10" bestFit="1" customWidth="1"/>
    <col min="11036" max="11036" width="12.42578125" style="10" bestFit="1" customWidth="1"/>
    <col min="11037" max="11037" width="12.140625" style="10" bestFit="1" customWidth="1"/>
    <col min="11038" max="11038" width="12.42578125" style="10" customWidth="1"/>
    <col min="11039" max="11039" width="12.140625" style="10" bestFit="1" customWidth="1"/>
    <col min="11040" max="11264" width="9.140625" style="10"/>
    <col min="11265" max="11265" width="9.7109375" style="10" customWidth="1"/>
    <col min="11266" max="11267" width="12.7109375" style="10" customWidth="1"/>
    <col min="11268" max="11268" width="11.7109375" style="10" customWidth="1"/>
    <col min="11269" max="11269" width="12.7109375" style="10" customWidth="1"/>
    <col min="11270" max="11270" width="6.7109375" style="10" customWidth="1"/>
    <col min="11271" max="11272" width="12.7109375" style="10" customWidth="1"/>
    <col min="11273" max="11273" width="11.7109375" style="10" customWidth="1"/>
    <col min="11274" max="11274" width="12.7109375" style="10" customWidth="1"/>
    <col min="11275" max="11275" width="6.85546875" style="10" customWidth="1"/>
    <col min="11276" max="11278" width="12.7109375" style="10" customWidth="1"/>
    <col min="11279" max="11279" width="11.7109375" style="10" customWidth="1"/>
    <col min="11280" max="11280" width="12.7109375" style="10" customWidth="1"/>
    <col min="11281" max="11281" width="10" style="10" bestFit="1" customWidth="1"/>
    <col min="11282" max="11282" width="10" style="10" customWidth="1"/>
    <col min="11283" max="11283" width="11" style="10" bestFit="1" customWidth="1"/>
    <col min="11284" max="11285" width="9.5703125" style="10" bestFit="1" customWidth="1"/>
    <col min="11286" max="11286" width="9.85546875" style="10" bestFit="1" customWidth="1"/>
    <col min="11287" max="11289" width="11.5703125" style="10" bestFit="1" customWidth="1"/>
    <col min="11290" max="11290" width="12.42578125" style="10" bestFit="1" customWidth="1"/>
    <col min="11291" max="11291" width="12.140625" style="10" bestFit="1" customWidth="1"/>
    <col min="11292" max="11292" width="12.42578125" style="10" bestFit="1" customWidth="1"/>
    <col min="11293" max="11293" width="12.140625" style="10" bestFit="1" customWidth="1"/>
    <col min="11294" max="11294" width="12.42578125" style="10" customWidth="1"/>
    <col min="11295" max="11295" width="12.140625" style="10" bestFit="1" customWidth="1"/>
    <col min="11296" max="11520" width="9.140625" style="10"/>
    <col min="11521" max="11521" width="9.7109375" style="10" customWidth="1"/>
    <col min="11522" max="11523" width="12.7109375" style="10" customWidth="1"/>
    <col min="11524" max="11524" width="11.7109375" style="10" customWidth="1"/>
    <col min="11525" max="11525" width="12.7109375" style="10" customWidth="1"/>
    <col min="11526" max="11526" width="6.7109375" style="10" customWidth="1"/>
    <col min="11527" max="11528" width="12.7109375" style="10" customWidth="1"/>
    <col min="11529" max="11529" width="11.7109375" style="10" customWidth="1"/>
    <col min="11530" max="11530" width="12.7109375" style="10" customWidth="1"/>
    <col min="11531" max="11531" width="6.85546875" style="10" customWidth="1"/>
    <col min="11532" max="11534" width="12.7109375" style="10" customWidth="1"/>
    <col min="11535" max="11535" width="11.7109375" style="10" customWidth="1"/>
    <col min="11536" max="11536" width="12.7109375" style="10" customWidth="1"/>
    <col min="11537" max="11537" width="10" style="10" bestFit="1" customWidth="1"/>
    <col min="11538" max="11538" width="10" style="10" customWidth="1"/>
    <col min="11539" max="11539" width="11" style="10" bestFit="1" customWidth="1"/>
    <col min="11540" max="11541" width="9.5703125" style="10" bestFit="1" customWidth="1"/>
    <col min="11542" max="11542" width="9.85546875" style="10" bestFit="1" customWidth="1"/>
    <col min="11543" max="11545" width="11.5703125" style="10" bestFit="1" customWidth="1"/>
    <col min="11546" max="11546" width="12.42578125" style="10" bestFit="1" customWidth="1"/>
    <col min="11547" max="11547" width="12.140625" style="10" bestFit="1" customWidth="1"/>
    <col min="11548" max="11548" width="12.42578125" style="10" bestFit="1" customWidth="1"/>
    <col min="11549" max="11549" width="12.140625" style="10" bestFit="1" customWidth="1"/>
    <col min="11550" max="11550" width="12.42578125" style="10" customWidth="1"/>
    <col min="11551" max="11551" width="12.140625" style="10" bestFit="1" customWidth="1"/>
    <col min="11552" max="11776" width="9.140625" style="10"/>
    <col min="11777" max="11777" width="9.7109375" style="10" customWidth="1"/>
    <col min="11778" max="11779" width="12.7109375" style="10" customWidth="1"/>
    <col min="11780" max="11780" width="11.7109375" style="10" customWidth="1"/>
    <col min="11781" max="11781" width="12.7109375" style="10" customWidth="1"/>
    <col min="11782" max="11782" width="6.7109375" style="10" customWidth="1"/>
    <col min="11783" max="11784" width="12.7109375" style="10" customWidth="1"/>
    <col min="11785" max="11785" width="11.7109375" style="10" customWidth="1"/>
    <col min="11786" max="11786" width="12.7109375" style="10" customWidth="1"/>
    <col min="11787" max="11787" width="6.85546875" style="10" customWidth="1"/>
    <col min="11788" max="11790" width="12.7109375" style="10" customWidth="1"/>
    <col min="11791" max="11791" width="11.7109375" style="10" customWidth="1"/>
    <col min="11792" max="11792" width="12.7109375" style="10" customWidth="1"/>
    <col min="11793" max="11793" width="10" style="10" bestFit="1" customWidth="1"/>
    <col min="11794" max="11794" width="10" style="10" customWidth="1"/>
    <col min="11795" max="11795" width="11" style="10" bestFit="1" customWidth="1"/>
    <col min="11796" max="11797" width="9.5703125" style="10" bestFit="1" customWidth="1"/>
    <col min="11798" max="11798" width="9.85546875" style="10" bestFit="1" customWidth="1"/>
    <col min="11799" max="11801" width="11.5703125" style="10" bestFit="1" customWidth="1"/>
    <col min="11802" max="11802" width="12.42578125" style="10" bestFit="1" customWidth="1"/>
    <col min="11803" max="11803" width="12.140625" style="10" bestFit="1" customWidth="1"/>
    <col min="11804" max="11804" width="12.42578125" style="10" bestFit="1" customWidth="1"/>
    <col min="11805" max="11805" width="12.140625" style="10" bestFit="1" customWidth="1"/>
    <col min="11806" max="11806" width="12.42578125" style="10" customWidth="1"/>
    <col min="11807" max="11807" width="12.140625" style="10" bestFit="1" customWidth="1"/>
    <col min="11808" max="12032" width="9.140625" style="10"/>
    <col min="12033" max="12033" width="9.7109375" style="10" customWidth="1"/>
    <col min="12034" max="12035" width="12.7109375" style="10" customWidth="1"/>
    <col min="12036" max="12036" width="11.7109375" style="10" customWidth="1"/>
    <col min="12037" max="12037" width="12.7109375" style="10" customWidth="1"/>
    <col min="12038" max="12038" width="6.7109375" style="10" customWidth="1"/>
    <col min="12039" max="12040" width="12.7109375" style="10" customWidth="1"/>
    <col min="12041" max="12041" width="11.7109375" style="10" customWidth="1"/>
    <col min="12042" max="12042" width="12.7109375" style="10" customWidth="1"/>
    <col min="12043" max="12043" width="6.85546875" style="10" customWidth="1"/>
    <col min="12044" max="12046" width="12.7109375" style="10" customWidth="1"/>
    <col min="12047" max="12047" width="11.7109375" style="10" customWidth="1"/>
    <col min="12048" max="12048" width="12.7109375" style="10" customWidth="1"/>
    <col min="12049" max="12049" width="10" style="10" bestFit="1" customWidth="1"/>
    <col min="12050" max="12050" width="10" style="10" customWidth="1"/>
    <col min="12051" max="12051" width="11" style="10" bestFit="1" customWidth="1"/>
    <col min="12052" max="12053" width="9.5703125" style="10" bestFit="1" customWidth="1"/>
    <col min="12054" max="12054" width="9.85546875" style="10" bestFit="1" customWidth="1"/>
    <col min="12055" max="12057" width="11.5703125" style="10" bestFit="1" customWidth="1"/>
    <col min="12058" max="12058" width="12.42578125" style="10" bestFit="1" customWidth="1"/>
    <col min="12059" max="12059" width="12.140625" style="10" bestFit="1" customWidth="1"/>
    <col min="12060" max="12060" width="12.42578125" style="10" bestFit="1" customWidth="1"/>
    <col min="12061" max="12061" width="12.140625" style="10" bestFit="1" customWidth="1"/>
    <col min="12062" max="12062" width="12.42578125" style="10" customWidth="1"/>
    <col min="12063" max="12063" width="12.140625" style="10" bestFit="1" customWidth="1"/>
    <col min="12064" max="12288" width="9.140625" style="10"/>
    <col min="12289" max="12289" width="9.7109375" style="10" customWidth="1"/>
    <col min="12290" max="12291" width="12.7109375" style="10" customWidth="1"/>
    <col min="12292" max="12292" width="11.7109375" style="10" customWidth="1"/>
    <col min="12293" max="12293" width="12.7109375" style="10" customWidth="1"/>
    <col min="12294" max="12294" width="6.7109375" style="10" customWidth="1"/>
    <col min="12295" max="12296" width="12.7109375" style="10" customWidth="1"/>
    <col min="12297" max="12297" width="11.7109375" style="10" customWidth="1"/>
    <col min="12298" max="12298" width="12.7109375" style="10" customWidth="1"/>
    <col min="12299" max="12299" width="6.85546875" style="10" customWidth="1"/>
    <col min="12300" max="12302" width="12.7109375" style="10" customWidth="1"/>
    <col min="12303" max="12303" width="11.7109375" style="10" customWidth="1"/>
    <col min="12304" max="12304" width="12.7109375" style="10" customWidth="1"/>
    <col min="12305" max="12305" width="10" style="10" bestFit="1" customWidth="1"/>
    <col min="12306" max="12306" width="10" style="10" customWidth="1"/>
    <col min="12307" max="12307" width="11" style="10" bestFit="1" customWidth="1"/>
    <col min="12308" max="12309" width="9.5703125" style="10" bestFit="1" customWidth="1"/>
    <col min="12310" max="12310" width="9.85546875" style="10" bestFit="1" customWidth="1"/>
    <col min="12311" max="12313" width="11.5703125" style="10" bestFit="1" customWidth="1"/>
    <col min="12314" max="12314" width="12.42578125" style="10" bestFit="1" customWidth="1"/>
    <col min="12315" max="12315" width="12.140625" style="10" bestFit="1" customWidth="1"/>
    <col min="12316" max="12316" width="12.42578125" style="10" bestFit="1" customWidth="1"/>
    <col min="12317" max="12317" width="12.140625" style="10" bestFit="1" customWidth="1"/>
    <col min="12318" max="12318" width="12.42578125" style="10" customWidth="1"/>
    <col min="12319" max="12319" width="12.140625" style="10" bestFit="1" customWidth="1"/>
    <col min="12320" max="12544" width="9.140625" style="10"/>
    <col min="12545" max="12545" width="9.7109375" style="10" customWidth="1"/>
    <col min="12546" max="12547" width="12.7109375" style="10" customWidth="1"/>
    <col min="12548" max="12548" width="11.7109375" style="10" customWidth="1"/>
    <col min="12549" max="12549" width="12.7109375" style="10" customWidth="1"/>
    <col min="12550" max="12550" width="6.7109375" style="10" customWidth="1"/>
    <col min="12551" max="12552" width="12.7109375" style="10" customWidth="1"/>
    <col min="12553" max="12553" width="11.7109375" style="10" customWidth="1"/>
    <col min="12554" max="12554" width="12.7109375" style="10" customWidth="1"/>
    <col min="12555" max="12555" width="6.85546875" style="10" customWidth="1"/>
    <col min="12556" max="12558" width="12.7109375" style="10" customWidth="1"/>
    <col min="12559" max="12559" width="11.7109375" style="10" customWidth="1"/>
    <col min="12560" max="12560" width="12.7109375" style="10" customWidth="1"/>
    <col min="12561" max="12561" width="10" style="10" bestFit="1" customWidth="1"/>
    <col min="12562" max="12562" width="10" style="10" customWidth="1"/>
    <col min="12563" max="12563" width="11" style="10" bestFit="1" customWidth="1"/>
    <col min="12564" max="12565" width="9.5703125" style="10" bestFit="1" customWidth="1"/>
    <col min="12566" max="12566" width="9.85546875" style="10" bestFit="1" customWidth="1"/>
    <col min="12567" max="12569" width="11.5703125" style="10" bestFit="1" customWidth="1"/>
    <col min="12570" max="12570" width="12.42578125" style="10" bestFit="1" customWidth="1"/>
    <col min="12571" max="12571" width="12.140625" style="10" bestFit="1" customWidth="1"/>
    <col min="12572" max="12572" width="12.42578125" style="10" bestFit="1" customWidth="1"/>
    <col min="12573" max="12573" width="12.140625" style="10" bestFit="1" customWidth="1"/>
    <col min="12574" max="12574" width="12.42578125" style="10" customWidth="1"/>
    <col min="12575" max="12575" width="12.140625" style="10" bestFit="1" customWidth="1"/>
    <col min="12576" max="12800" width="9.140625" style="10"/>
    <col min="12801" max="12801" width="9.7109375" style="10" customWidth="1"/>
    <col min="12802" max="12803" width="12.7109375" style="10" customWidth="1"/>
    <col min="12804" max="12804" width="11.7109375" style="10" customWidth="1"/>
    <col min="12805" max="12805" width="12.7109375" style="10" customWidth="1"/>
    <col min="12806" max="12806" width="6.7109375" style="10" customWidth="1"/>
    <col min="12807" max="12808" width="12.7109375" style="10" customWidth="1"/>
    <col min="12809" max="12809" width="11.7109375" style="10" customWidth="1"/>
    <col min="12810" max="12810" width="12.7109375" style="10" customWidth="1"/>
    <col min="12811" max="12811" width="6.85546875" style="10" customWidth="1"/>
    <col min="12812" max="12814" width="12.7109375" style="10" customWidth="1"/>
    <col min="12815" max="12815" width="11.7109375" style="10" customWidth="1"/>
    <col min="12816" max="12816" width="12.7109375" style="10" customWidth="1"/>
    <col min="12817" max="12817" width="10" style="10" bestFit="1" customWidth="1"/>
    <col min="12818" max="12818" width="10" style="10" customWidth="1"/>
    <col min="12819" max="12819" width="11" style="10" bestFit="1" customWidth="1"/>
    <col min="12820" max="12821" width="9.5703125" style="10" bestFit="1" customWidth="1"/>
    <col min="12822" max="12822" width="9.85546875" style="10" bestFit="1" customWidth="1"/>
    <col min="12823" max="12825" width="11.5703125" style="10" bestFit="1" customWidth="1"/>
    <col min="12826" max="12826" width="12.42578125" style="10" bestFit="1" customWidth="1"/>
    <col min="12827" max="12827" width="12.140625" style="10" bestFit="1" customWidth="1"/>
    <col min="12828" max="12828" width="12.42578125" style="10" bestFit="1" customWidth="1"/>
    <col min="12829" max="12829" width="12.140625" style="10" bestFit="1" customWidth="1"/>
    <col min="12830" max="12830" width="12.42578125" style="10" customWidth="1"/>
    <col min="12831" max="12831" width="12.140625" style="10" bestFit="1" customWidth="1"/>
    <col min="12832" max="13056" width="9.140625" style="10"/>
    <col min="13057" max="13057" width="9.7109375" style="10" customWidth="1"/>
    <col min="13058" max="13059" width="12.7109375" style="10" customWidth="1"/>
    <col min="13060" max="13060" width="11.7109375" style="10" customWidth="1"/>
    <col min="13061" max="13061" width="12.7109375" style="10" customWidth="1"/>
    <col min="13062" max="13062" width="6.7109375" style="10" customWidth="1"/>
    <col min="13063" max="13064" width="12.7109375" style="10" customWidth="1"/>
    <col min="13065" max="13065" width="11.7109375" style="10" customWidth="1"/>
    <col min="13066" max="13066" width="12.7109375" style="10" customWidth="1"/>
    <col min="13067" max="13067" width="6.85546875" style="10" customWidth="1"/>
    <col min="13068" max="13070" width="12.7109375" style="10" customWidth="1"/>
    <col min="13071" max="13071" width="11.7109375" style="10" customWidth="1"/>
    <col min="13072" max="13072" width="12.7109375" style="10" customWidth="1"/>
    <col min="13073" max="13073" width="10" style="10" bestFit="1" customWidth="1"/>
    <col min="13074" max="13074" width="10" style="10" customWidth="1"/>
    <col min="13075" max="13075" width="11" style="10" bestFit="1" customWidth="1"/>
    <col min="13076" max="13077" width="9.5703125" style="10" bestFit="1" customWidth="1"/>
    <col min="13078" max="13078" width="9.85546875" style="10" bestFit="1" customWidth="1"/>
    <col min="13079" max="13081" width="11.5703125" style="10" bestFit="1" customWidth="1"/>
    <col min="13082" max="13082" width="12.42578125" style="10" bestFit="1" customWidth="1"/>
    <col min="13083" max="13083" width="12.140625" style="10" bestFit="1" customWidth="1"/>
    <col min="13084" max="13084" width="12.42578125" style="10" bestFit="1" customWidth="1"/>
    <col min="13085" max="13085" width="12.140625" style="10" bestFit="1" customWidth="1"/>
    <col min="13086" max="13086" width="12.42578125" style="10" customWidth="1"/>
    <col min="13087" max="13087" width="12.140625" style="10" bestFit="1" customWidth="1"/>
    <col min="13088" max="13312" width="9.140625" style="10"/>
    <col min="13313" max="13313" width="9.7109375" style="10" customWidth="1"/>
    <col min="13314" max="13315" width="12.7109375" style="10" customWidth="1"/>
    <col min="13316" max="13316" width="11.7109375" style="10" customWidth="1"/>
    <col min="13317" max="13317" width="12.7109375" style="10" customWidth="1"/>
    <col min="13318" max="13318" width="6.7109375" style="10" customWidth="1"/>
    <col min="13319" max="13320" width="12.7109375" style="10" customWidth="1"/>
    <col min="13321" max="13321" width="11.7109375" style="10" customWidth="1"/>
    <col min="13322" max="13322" width="12.7109375" style="10" customWidth="1"/>
    <col min="13323" max="13323" width="6.85546875" style="10" customWidth="1"/>
    <col min="13324" max="13326" width="12.7109375" style="10" customWidth="1"/>
    <col min="13327" max="13327" width="11.7109375" style="10" customWidth="1"/>
    <col min="13328" max="13328" width="12.7109375" style="10" customWidth="1"/>
    <col min="13329" max="13329" width="10" style="10" bestFit="1" customWidth="1"/>
    <col min="13330" max="13330" width="10" style="10" customWidth="1"/>
    <col min="13331" max="13331" width="11" style="10" bestFit="1" customWidth="1"/>
    <col min="13332" max="13333" width="9.5703125" style="10" bestFit="1" customWidth="1"/>
    <col min="13334" max="13334" width="9.85546875" style="10" bestFit="1" customWidth="1"/>
    <col min="13335" max="13337" width="11.5703125" style="10" bestFit="1" customWidth="1"/>
    <col min="13338" max="13338" width="12.42578125" style="10" bestFit="1" customWidth="1"/>
    <col min="13339" max="13339" width="12.140625" style="10" bestFit="1" customWidth="1"/>
    <col min="13340" max="13340" width="12.42578125" style="10" bestFit="1" customWidth="1"/>
    <col min="13341" max="13341" width="12.140625" style="10" bestFit="1" customWidth="1"/>
    <col min="13342" max="13342" width="12.42578125" style="10" customWidth="1"/>
    <col min="13343" max="13343" width="12.140625" style="10" bestFit="1" customWidth="1"/>
    <col min="13344" max="13568" width="9.140625" style="10"/>
    <col min="13569" max="13569" width="9.7109375" style="10" customWidth="1"/>
    <col min="13570" max="13571" width="12.7109375" style="10" customWidth="1"/>
    <col min="13572" max="13572" width="11.7109375" style="10" customWidth="1"/>
    <col min="13573" max="13573" width="12.7109375" style="10" customWidth="1"/>
    <col min="13574" max="13574" width="6.7109375" style="10" customWidth="1"/>
    <col min="13575" max="13576" width="12.7109375" style="10" customWidth="1"/>
    <col min="13577" max="13577" width="11.7109375" style="10" customWidth="1"/>
    <col min="13578" max="13578" width="12.7109375" style="10" customWidth="1"/>
    <col min="13579" max="13579" width="6.85546875" style="10" customWidth="1"/>
    <col min="13580" max="13582" width="12.7109375" style="10" customWidth="1"/>
    <col min="13583" max="13583" width="11.7109375" style="10" customWidth="1"/>
    <col min="13584" max="13584" width="12.7109375" style="10" customWidth="1"/>
    <col min="13585" max="13585" width="10" style="10" bestFit="1" customWidth="1"/>
    <col min="13586" max="13586" width="10" style="10" customWidth="1"/>
    <col min="13587" max="13587" width="11" style="10" bestFit="1" customWidth="1"/>
    <col min="13588" max="13589" width="9.5703125" style="10" bestFit="1" customWidth="1"/>
    <col min="13590" max="13590" width="9.85546875" style="10" bestFit="1" customWidth="1"/>
    <col min="13591" max="13593" width="11.5703125" style="10" bestFit="1" customWidth="1"/>
    <col min="13594" max="13594" width="12.42578125" style="10" bestFit="1" customWidth="1"/>
    <col min="13595" max="13595" width="12.140625" style="10" bestFit="1" customWidth="1"/>
    <col min="13596" max="13596" width="12.42578125" style="10" bestFit="1" customWidth="1"/>
    <col min="13597" max="13597" width="12.140625" style="10" bestFit="1" customWidth="1"/>
    <col min="13598" max="13598" width="12.42578125" style="10" customWidth="1"/>
    <col min="13599" max="13599" width="12.140625" style="10" bestFit="1" customWidth="1"/>
    <col min="13600" max="13824" width="9.140625" style="10"/>
    <col min="13825" max="13825" width="9.7109375" style="10" customWidth="1"/>
    <col min="13826" max="13827" width="12.7109375" style="10" customWidth="1"/>
    <col min="13828" max="13828" width="11.7109375" style="10" customWidth="1"/>
    <col min="13829" max="13829" width="12.7109375" style="10" customWidth="1"/>
    <col min="13830" max="13830" width="6.7109375" style="10" customWidth="1"/>
    <col min="13831" max="13832" width="12.7109375" style="10" customWidth="1"/>
    <col min="13833" max="13833" width="11.7109375" style="10" customWidth="1"/>
    <col min="13834" max="13834" width="12.7109375" style="10" customWidth="1"/>
    <col min="13835" max="13835" width="6.85546875" style="10" customWidth="1"/>
    <col min="13836" max="13838" width="12.7109375" style="10" customWidth="1"/>
    <col min="13839" max="13839" width="11.7109375" style="10" customWidth="1"/>
    <col min="13840" max="13840" width="12.7109375" style="10" customWidth="1"/>
    <col min="13841" max="13841" width="10" style="10" bestFit="1" customWidth="1"/>
    <col min="13842" max="13842" width="10" style="10" customWidth="1"/>
    <col min="13843" max="13843" width="11" style="10" bestFit="1" customWidth="1"/>
    <col min="13844" max="13845" width="9.5703125" style="10" bestFit="1" customWidth="1"/>
    <col min="13846" max="13846" width="9.85546875" style="10" bestFit="1" customWidth="1"/>
    <col min="13847" max="13849" width="11.5703125" style="10" bestFit="1" customWidth="1"/>
    <col min="13850" max="13850" width="12.42578125" style="10" bestFit="1" customWidth="1"/>
    <col min="13851" max="13851" width="12.140625" style="10" bestFit="1" customWidth="1"/>
    <col min="13852" max="13852" width="12.42578125" style="10" bestFit="1" customWidth="1"/>
    <col min="13853" max="13853" width="12.140625" style="10" bestFit="1" customWidth="1"/>
    <col min="13854" max="13854" width="12.42578125" style="10" customWidth="1"/>
    <col min="13855" max="13855" width="12.140625" style="10" bestFit="1" customWidth="1"/>
    <col min="13856" max="14080" width="9.140625" style="10"/>
    <col min="14081" max="14081" width="9.7109375" style="10" customWidth="1"/>
    <col min="14082" max="14083" width="12.7109375" style="10" customWidth="1"/>
    <col min="14084" max="14084" width="11.7109375" style="10" customWidth="1"/>
    <col min="14085" max="14085" width="12.7109375" style="10" customWidth="1"/>
    <col min="14086" max="14086" width="6.7109375" style="10" customWidth="1"/>
    <col min="14087" max="14088" width="12.7109375" style="10" customWidth="1"/>
    <col min="14089" max="14089" width="11.7109375" style="10" customWidth="1"/>
    <col min="14090" max="14090" width="12.7109375" style="10" customWidth="1"/>
    <col min="14091" max="14091" width="6.85546875" style="10" customWidth="1"/>
    <col min="14092" max="14094" width="12.7109375" style="10" customWidth="1"/>
    <col min="14095" max="14095" width="11.7109375" style="10" customWidth="1"/>
    <col min="14096" max="14096" width="12.7109375" style="10" customWidth="1"/>
    <col min="14097" max="14097" width="10" style="10" bestFit="1" customWidth="1"/>
    <col min="14098" max="14098" width="10" style="10" customWidth="1"/>
    <col min="14099" max="14099" width="11" style="10" bestFit="1" customWidth="1"/>
    <col min="14100" max="14101" width="9.5703125" style="10" bestFit="1" customWidth="1"/>
    <col min="14102" max="14102" width="9.85546875" style="10" bestFit="1" customWidth="1"/>
    <col min="14103" max="14105" width="11.5703125" style="10" bestFit="1" customWidth="1"/>
    <col min="14106" max="14106" width="12.42578125" style="10" bestFit="1" customWidth="1"/>
    <col min="14107" max="14107" width="12.140625" style="10" bestFit="1" customWidth="1"/>
    <col min="14108" max="14108" width="12.42578125" style="10" bestFit="1" customWidth="1"/>
    <col min="14109" max="14109" width="12.140625" style="10" bestFit="1" customWidth="1"/>
    <col min="14110" max="14110" width="12.42578125" style="10" customWidth="1"/>
    <col min="14111" max="14111" width="12.140625" style="10" bestFit="1" customWidth="1"/>
    <col min="14112" max="14336" width="9.140625" style="10"/>
    <col min="14337" max="14337" width="9.7109375" style="10" customWidth="1"/>
    <col min="14338" max="14339" width="12.7109375" style="10" customWidth="1"/>
    <col min="14340" max="14340" width="11.7109375" style="10" customWidth="1"/>
    <col min="14341" max="14341" width="12.7109375" style="10" customWidth="1"/>
    <col min="14342" max="14342" width="6.7109375" style="10" customWidth="1"/>
    <col min="14343" max="14344" width="12.7109375" style="10" customWidth="1"/>
    <col min="14345" max="14345" width="11.7109375" style="10" customWidth="1"/>
    <col min="14346" max="14346" width="12.7109375" style="10" customWidth="1"/>
    <col min="14347" max="14347" width="6.85546875" style="10" customWidth="1"/>
    <col min="14348" max="14350" width="12.7109375" style="10" customWidth="1"/>
    <col min="14351" max="14351" width="11.7109375" style="10" customWidth="1"/>
    <col min="14352" max="14352" width="12.7109375" style="10" customWidth="1"/>
    <col min="14353" max="14353" width="10" style="10" bestFit="1" customWidth="1"/>
    <col min="14354" max="14354" width="10" style="10" customWidth="1"/>
    <col min="14355" max="14355" width="11" style="10" bestFit="1" customWidth="1"/>
    <col min="14356" max="14357" width="9.5703125" style="10" bestFit="1" customWidth="1"/>
    <col min="14358" max="14358" width="9.85546875" style="10" bestFit="1" customWidth="1"/>
    <col min="14359" max="14361" width="11.5703125" style="10" bestFit="1" customWidth="1"/>
    <col min="14362" max="14362" width="12.42578125" style="10" bestFit="1" customWidth="1"/>
    <col min="14363" max="14363" width="12.140625" style="10" bestFit="1" customWidth="1"/>
    <col min="14364" max="14364" width="12.42578125" style="10" bestFit="1" customWidth="1"/>
    <col min="14365" max="14365" width="12.140625" style="10" bestFit="1" customWidth="1"/>
    <col min="14366" max="14366" width="12.42578125" style="10" customWidth="1"/>
    <col min="14367" max="14367" width="12.140625" style="10" bestFit="1" customWidth="1"/>
    <col min="14368" max="14592" width="9.140625" style="10"/>
    <col min="14593" max="14593" width="9.7109375" style="10" customWidth="1"/>
    <col min="14594" max="14595" width="12.7109375" style="10" customWidth="1"/>
    <col min="14596" max="14596" width="11.7109375" style="10" customWidth="1"/>
    <col min="14597" max="14597" width="12.7109375" style="10" customWidth="1"/>
    <col min="14598" max="14598" width="6.7109375" style="10" customWidth="1"/>
    <col min="14599" max="14600" width="12.7109375" style="10" customWidth="1"/>
    <col min="14601" max="14601" width="11.7109375" style="10" customWidth="1"/>
    <col min="14602" max="14602" width="12.7109375" style="10" customWidth="1"/>
    <col min="14603" max="14603" width="6.85546875" style="10" customWidth="1"/>
    <col min="14604" max="14606" width="12.7109375" style="10" customWidth="1"/>
    <col min="14607" max="14607" width="11.7109375" style="10" customWidth="1"/>
    <col min="14608" max="14608" width="12.7109375" style="10" customWidth="1"/>
    <col min="14609" max="14609" width="10" style="10" bestFit="1" customWidth="1"/>
    <col min="14610" max="14610" width="10" style="10" customWidth="1"/>
    <col min="14611" max="14611" width="11" style="10" bestFit="1" customWidth="1"/>
    <col min="14612" max="14613" width="9.5703125" style="10" bestFit="1" customWidth="1"/>
    <col min="14614" max="14614" width="9.85546875" style="10" bestFit="1" customWidth="1"/>
    <col min="14615" max="14617" width="11.5703125" style="10" bestFit="1" customWidth="1"/>
    <col min="14618" max="14618" width="12.42578125" style="10" bestFit="1" customWidth="1"/>
    <col min="14619" max="14619" width="12.140625" style="10" bestFit="1" customWidth="1"/>
    <col min="14620" max="14620" width="12.42578125" style="10" bestFit="1" customWidth="1"/>
    <col min="14621" max="14621" width="12.140625" style="10" bestFit="1" customWidth="1"/>
    <col min="14622" max="14622" width="12.42578125" style="10" customWidth="1"/>
    <col min="14623" max="14623" width="12.140625" style="10" bestFit="1" customWidth="1"/>
    <col min="14624" max="14848" width="9.140625" style="10"/>
    <col min="14849" max="14849" width="9.7109375" style="10" customWidth="1"/>
    <col min="14850" max="14851" width="12.7109375" style="10" customWidth="1"/>
    <col min="14852" max="14852" width="11.7109375" style="10" customWidth="1"/>
    <col min="14853" max="14853" width="12.7109375" style="10" customWidth="1"/>
    <col min="14854" max="14854" width="6.7109375" style="10" customWidth="1"/>
    <col min="14855" max="14856" width="12.7109375" style="10" customWidth="1"/>
    <col min="14857" max="14857" width="11.7109375" style="10" customWidth="1"/>
    <col min="14858" max="14858" width="12.7109375" style="10" customWidth="1"/>
    <col min="14859" max="14859" width="6.85546875" style="10" customWidth="1"/>
    <col min="14860" max="14862" width="12.7109375" style="10" customWidth="1"/>
    <col min="14863" max="14863" width="11.7109375" style="10" customWidth="1"/>
    <col min="14864" max="14864" width="12.7109375" style="10" customWidth="1"/>
    <col min="14865" max="14865" width="10" style="10" bestFit="1" customWidth="1"/>
    <col min="14866" max="14866" width="10" style="10" customWidth="1"/>
    <col min="14867" max="14867" width="11" style="10" bestFit="1" customWidth="1"/>
    <col min="14868" max="14869" width="9.5703125" style="10" bestFit="1" customWidth="1"/>
    <col min="14870" max="14870" width="9.85546875" style="10" bestFit="1" customWidth="1"/>
    <col min="14871" max="14873" width="11.5703125" style="10" bestFit="1" customWidth="1"/>
    <col min="14874" max="14874" width="12.42578125" style="10" bestFit="1" customWidth="1"/>
    <col min="14875" max="14875" width="12.140625" style="10" bestFit="1" customWidth="1"/>
    <col min="14876" max="14876" width="12.42578125" style="10" bestFit="1" customWidth="1"/>
    <col min="14877" max="14877" width="12.140625" style="10" bestFit="1" customWidth="1"/>
    <col min="14878" max="14878" width="12.42578125" style="10" customWidth="1"/>
    <col min="14879" max="14879" width="12.140625" style="10" bestFit="1" customWidth="1"/>
    <col min="14880" max="15104" width="9.140625" style="10"/>
    <col min="15105" max="15105" width="9.7109375" style="10" customWidth="1"/>
    <col min="15106" max="15107" width="12.7109375" style="10" customWidth="1"/>
    <col min="15108" max="15108" width="11.7109375" style="10" customWidth="1"/>
    <col min="15109" max="15109" width="12.7109375" style="10" customWidth="1"/>
    <col min="15110" max="15110" width="6.7109375" style="10" customWidth="1"/>
    <col min="15111" max="15112" width="12.7109375" style="10" customWidth="1"/>
    <col min="15113" max="15113" width="11.7109375" style="10" customWidth="1"/>
    <col min="15114" max="15114" width="12.7109375" style="10" customWidth="1"/>
    <col min="15115" max="15115" width="6.85546875" style="10" customWidth="1"/>
    <col min="15116" max="15118" width="12.7109375" style="10" customWidth="1"/>
    <col min="15119" max="15119" width="11.7109375" style="10" customWidth="1"/>
    <col min="15120" max="15120" width="12.7109375" style="10" customWidth="1"/>
    <col min="15121" max="15121" width="10" style="10" bestFit="1" customWidth="1"/>
    <col min="15122" max="15122" width="10" style="10" customWidth="1"/>
    <col min="15123" max="15123" width="11" style="10" bestFit="1" customWidth="1"/>
    <col min="15124" max="15125" width="9.5703125" style="10" bestFit="1" customWidth="1"/>
    <col min="15126" max="15126" width="9.85546875" style="10" bestFit="1" customWidth="1"/>
    <col min="15127" max="15129" width="11.5703125" style="10" bestFit="1" customWidth="1"/>
    <col min="15130" max="15130" width="12.42578125" style="10" bestFit="1" customWidth="1"/>
    <col min="15131" max="15131" width="12.140625" style="10" bestFit="1" customWidth="1"/>
    <col min="15132" max="15132" width="12.42578125" style="10" bestFit="1" customWidth="1"/>
    <col min="15133" max="15133" width="12.140625" style="10" bestFit="1" customWidth="1"/>
    <col min="15134" max="15134" width="12.42578125" style="10" customWidth="1"/>
    <col min="15135" max="15135" width="12.140625" style="10" bestFit="1" customWidth="1"/>
    <col min="15136" max="15360" width="9.140625" style="10"/>
    <col min="15361" max="15361" width="9.7109375" style="10" customWidth="1"/>
    <col min="15362" max="15363" width="12.7109375" style="10" customWidth="1"/>
    <col min="15364" max="15364" width="11.7109375" style="10" customWidth="1"/>
    <col min="15365" max="15365" width="12.7109375" style="10" customWidth="1"/>
    <col min="15366" max="15366" width="6.7109375" style="10" customWidth="1"/>
    <col min="15367" max="15368" width="12.7109375" style="10" customWidth="1"/>
    <col min="15369" max="15369" width="11.7109375" style="10" customWidth="1"/>
    <col min="15370" max="15370" width="12.7109375" style="10" customWidth="1"/>
    <col min="15371" max="15371" width="6.85546875" style="10" customWidth="1"/>
    <col min="15372" max="15374" width="12.7109375" style="10" customWidth="1"/>
    <col min="15375" max="15375" width="11.7109375" style="10" customWidth="1"/>
    <col min="15376" max="15376" width="12.7109375" style="10" customWidth="1"/>
    <col min="15377" max="15377" width="10" style="10" bestFit="1" customWidth="1"/>
    <col min="15378" max="15378" width="10" style="10" customWidth="1"/>
    <col min="15379" max="15379" width="11" style="10" bestFit="1" customWidth="1"/>
    <col min="15380" max="15381" width="9.5703125" style="10" bestFit="1" customWidth="1"/>
    <col min="15382" max="15382" width="9.85546875" style="10" bestFit="1" customWidth="1"/>
    <col min="15383" max="15385" width="11.5703125" style="10" bestFit="1" customWidth="1"/>
    <col min="15386" max="15386" width="12.42578125" style="10" bestFit="1" customWidth="1"/>
    <col min="15387" max="15387" width="12.140625" style="10" bestFit="1" customWidth="1"/>
    <col min="15388" max="15388" width="12.42578125" style="10" bestFit="1" customWidth="1"/>
    <col min="15389" max="15389" width="12.140625" style="10" bestFit="1" customWidth="1"/>
    <col min="15390" max="15390" width="12.42578125" style="10" customWidth="1"/>
    <col min="15391" max="15391" width="12.140625" style="10" bestFit="1" customWidth="1"/>
    <col min="15392" max="15616" width="9.140625" style="10"/>
    <col min="15617" max="15617" width="9.7109375" style="10" customWidth="1"/>
    <col min="15618" max="15619" width="12.7109375" style="10" customWidth="1"/>
    <col min="15620" max="15620" width="11.7109375" style="10" customWidth="1"/>
    <col min="15621" max="15621" width="12.7109375" style="10" customWidth="1"/>
    <col min="15622" max="15622" width="6.7109375" style="10" customWidth="1"/>
    <col min="15623" max="15624" width="12.7109375" style="10" customWidth="1"/>
    <col min="15625" max="15625" width="11.7109375" style="10" customWidth="1"/>
    <col min="15626" max="15626" width="12.7109375" style="10" customWidth="1"/>
    <col min="15627" max="15627" width="6.85546875" style="10" customWidth="1"/>
    <col min="15628" max="15630" width="12.7109375" style="10" customWidth="1"/>
    <col min="15631" max="15631" width="11.7109375" style="10" customWidth="1"/>
    <col min="15632" max="15632" width="12.7109375" style="10" customWidth="1"/>
    <col min="15633" max="15633" width="10" style="10" bestFit="1" customWidth="1"/>
    <col min="15634" max="15634" width="10" style="10" customWidth="1"/>
    <col min="15635" max="15635" width="11" style="10" bestFit="1" customWidth="1"/>
    <col min="15636" max="15637" width="9.5703125" style="10" bestFit="1" customWidth="1"/>
    <col min="15638" max="15638" width="9.85546875" style="10" bestFit="1" customWidth="1"/>
    <col min="15639" max="15641" width="11.5703125" style="10" bestFit="1" customWidth="1"/>
    <col min="15642" max="15642" width="12.42578125" style="10" bestFit="1" customWidth="1"/>
    <col min="15643" max="15643" width="12.140625" style="10" bestFit="1" customWidth="1"/>
    <col min="15644" max="15644" width="12.42578125" style="10" bestFit="1" customWidth="1"/>
    <col min="15645" max="15645" width="12.140625" style="10" bestFit="1" customWidth="1"/>
    <col min="15646" max="15646" width="12.42578125" style="10" customWidth="1"/>
    <col min="15647" max="15647" width="12.140625" style="10" bestFit="1" customWidth="1"/>
    <col min="15648" max="15872" width="9.140625" style="10"/>
    <col min="15873" max="15873" width="9.7109375" style="10" customWidth="1"/>
    <col min="15874" max="15875" width="12.7109375" style="10" customWidth="1"/>
    <col min="15876" max="15876" width="11.7109375" style="10" customWidth="1"/>
    <col min="15877" max="15877" width="12.7109375" style="10" customWidth="1"/>
    <col min="15878" max="15878" width="6.7109375" style="10" customWidth="1"/>
    <col min="15879" max="15880" width="12.7109375" style="10" customWidth="1"/>
    <col min="15881" max="15881" width="11.7109375" style="10" customWidth="1"/>
    <col min="15882" max="15882" width="12.7109375" style="10" customWidth="1"/>
    <col min="15883" max="15883" width="6.85546875" style="10" customWidth="1"/>
    <col min="15884" max="15886" width="12.7109375" style="10" customWidth="1"/>
    <col min="15887" max="15887" width="11.7109375" style="10" customWidth="1"/>
    <col min="15888" max="15888" width="12.7109375" style="10" customWidth="1"/>
    <col min="15889" max="15889" width="10" style="10" bestFit="1" customWidth="1"/>
    <col min="15890" max="15890" width="10" style="10" customWidth="1"/>
    <col min="15891" max="15891" width="11" style="10" bestFit="1" customWidth="1"/>
    <col min="15892" max="15893" width="9.5703125" style="10" bestFit="1" customWidth="1"/>
    <col min="15894" max="15894" width="9.85546875" style="10" bestFit="1" customWidth="1"/>
    <col min="15895" max="15897" width="11.5703125" style="10" bestFit="1" customWidth="1"/>
    <col min="15898" max="15898" width="12.42578125" style="10" bestFit="1" customWidth="1"/>
    <col min="15899" max="15899" width="12.140625" style="10" bestFit="1" customWidth="1"/>
    <col min="15900" max="15900" width="12.42578125" style="10" bestFit="1" customWidth="1"/>
    <col min="15901" max="15901" width="12.140625" style="10" bestFit="1" customWidth="1"/>
    <col min="15902" max="15902" width="12.42578125" style="10" customWidth="1"/>
    <col min="15903" max="15903" width="12.140625" style="10" bestFit="1" customWidth="1"/>
    <col min="15904" max="16128" width="9.140625" style="10"/>
    <col min="16129" max="16129" width="9.7109375" style="10" customWidth="1"/>
    <col min="16130" max="16131" width="12.7109375" style="10" customWidth="1"/>
    <col min="16132" max="16132" width="11.7109375" style="10" customWidth="1"/>
    <col min="16133" max="16133" width="12.7109375" style="10" customWidth="1"/>
    <col min="16134" max="16134" width="6.7109375" style="10" customWidth="1"/>
    <col min="16135" max="16136" width="12.7109375" style="10" customWidth="1"/>
    <col min="16137" max="16137" width="11.7109375" style="10" customWidth="1"/>
    <col min="16138" max="16138" width="12.7109375" style="10" customWidth="1"/>
    <col min="16139" max="16139" width="6.85546875" style="10" customWidth="1"/>
    <col min="16140" max="16142" width="12.7109375" style="10" customWidth="1"/>
    <col min="16143" max="16143" width="11.7109375" style="10" customWidth="1"/>
    <col min="16144" max="16144" width="12.7109375" style="10" customWidth="1"/>
    <col min="16145" max="16145" width="10" style="10" bestFit="1" customWidth="1"/>
    <col min="16146" max="16146" width="10" style="10" customWidth="1"/>
    <col min="16147" max="16147" width="11" style="10" bestFit="1" customWidth="1"/>
    <col min="16148" max="16149" width="9.5703125" style="10" bestFit="1" customWidth="1"/>
    <col min="16150" max="16150" width="9.85546875" style="10" bestFit="1" customWidth="1"/>
    <col min="16151" max="16153" width="11.5703125" style="10" bestFit="1" customWidth="1"/>
    <col min="16154" max="16154" width="12.42578125" style="10" bestFit="1" customWidth="1"/>
    <col min="16155" max="16155" width="12.140625" style="10" bestFit="1" customWidth="1"/>
    <col min="16156" max="16156" width="12.42578125" style="10" bestFit="1" customWidth="1"/>
    <col min="16157" max="16157" width="12.140625" style="10" bestFit="1" customWidth="1"/>
    <col min="16158" max="16158" width="12.42578125" style="10" customWidth="1"/>
    <col min="16159" max="16159" width="12.140625" style="10" bestFit="1" customWidth="1"/>
    <col min="16160" max="16384" width="9.140625" style="10"/>
  </cols>
  <sheetData>
    <row r="1" spans="1:31" ht="15" customHeight="1" x14ac:dyDescent="0.25">
      <c r="A1" s="8" t="s">
        <v>0</v>
      </c>
      <c r="B1" s="9"/>
      <c r="C1" s="9"/>
      <c r="D1" s="9"/>
      <c r="E1" s="4"/>
      <c r="F1" s="4"/>
      <c r="G1" s="4"/>
    </row>
    <row r="2" spans="1:31" ht="15" customHeight="1" x14ac:dyDescent="0.25">
      <c r="A2" s="9" t="s">
        <v>1</v>
      </c>
      <c r="B2" s="8"/>
      <c r="C2" s="9"/>
      <c r="D2" s="9"/>
      <c r="E2" s="4"/>
      <c r="F2" s="4"/>
      <c r="G2" s="4"/>
    </row>
    <row r="3" spans="1:31" ht="15" customHeight="1" x14ac:dyDescent="0.25">
      <c r="A3" s="9" t="s">
        <v>2</v>
      </c>
      <c r="B3" s="13"/>
      <c r="C3" s="13"/>
      <c r="D3" s="9"/>
      <c r="E3" s="4"/>
      <c r="F3" s="4"/>
      <c r="G3" s="4"/>
    </row>
    <row r="4" spans="1:31" ht="15" customHeight="1" x14ac:dyDescent="0.25">
      <c r="A4" s="9" t="s">
        <v>3</v>
      </c>
      <c r="B4" s="13"/>
      <c r="C4" s="13"/>
      <c r="D4" s="9"/>
      <c r="E4" s="4"/>
      <c r="F4" s="4"/>
      <c r="G4" s="4"/>
    </row>
    <row r="5" spans="1:31" ht="15" customHeight="1" x14ac:dyDescent="0.2">
      <c r="A5" s="9"/>
      <c r="B5" s="9"/>
      <c r="C5" s="14"/>
      <c r="D5" s="14"/>
      <c r="E5" s="14"/>
      <c r="F5" s="8"/>
    </row>
    <row r="6" spans="1:31" ht="20.25" customHeight="1" x14ac:dyDescent="0.2">
      <c r="A6" s="322" t="s">
        <v>37</v>
      </c>
      <c r="B6" s="322"/>
      <c r="C6" s="322"/>
      <c r="D6" s="322"/>
      <c r="E6" s="322"/>
      <c r="F6" s="322"/>
      <c r="G6" s="322"/>
      <c r="H6" s="322"/>
      <c r="I6" s="322"/>
      <c r="J6" s="322"/>
      <c r="K6" s="322"/>
      <c r="L6" s="322"/>
      <c r="M6" s="322"/>
      <c r="N6" s="322"/>
      <c r="O6" s="322"/>
      <c r="P6" s="322"/>
    </row>
    <row r="7" spans="1:31" ht="16.5" customHeight="1" x14ac:dyDescent="0.2">
      <c r="A7" s="15" t="s">
        <v>38</v>
      </c>
      <c r="B7" s="16"/>
      <c r="C7" s="16"/>
      <c r="D7" s="16"/>
      <c r="E7" s="16"/>
      <c r="F7" s="16"/>
    </row>
    <row r="8" spans="1:31" ht="15" customHeight="1" x14ac:dyDescent="0.2">
      <c r="A8" s="17" t="s">
        <v>39</v>
      </c>
      <c r="B8" s="16"/>
      <c r="C8" s="16"/>
      <c r="D8" s="16"/>
      <c r="E8" s="16"/>
      <c r="F8" s="16"/>
    </row>
    <row r="9" spans="1:31" ht="15" customHeight="1" x14ac:dyDescent="0.2">
      <c r="A9" s="17" t="s">
        <v>40</v>
      </c>
      <c r="B9" s="16"/>
      <c r="C9" s="16"/>
      <c r="D9" s="16"/>
      <c r="E9" s="16"/>
      <c r="F9" s="16"/>
    </row>
    <row r="10" spans="1:31" ht="16.5" customHeight="1" x14ac:dyDescent="0.2">
      <c r="A10" s="17" t="s">
        <v>587</v>
      </c>
      <c r="B10" s="16"/>
      <c r="C10" s="16"/>
      <c r="D10" s="16"/>
      <c r="E10" s="16"/>
      <c r="F10" s="16"/>
    </row>
    <row r="11" spans="1:31" ht="15" customHeight="1" x14ac:dyDescent="0.2">
      <c r="A11" s="17" t="s">
        <v>41</v>
      </c>
      <c r="B11" s="16"/>
      <c r="C11" s="16"/>
      <c r="D11" s="16"/>
      <c r="E11" s="16"/>
      <c r="F11" s="16"/>
      <c r="S11" s="307" t="s">
        <v>588</v>
      </c>
      <c r="T11" s="308"/>
      <c r="U11" s="308"/>
      <c r="V11" s="308"/>
      <c r="W11" s="308"/>
      <c r="X11" s="308"/>
      <c r="Y11" s="308"/>
      <c r="Z11" s="308"/>
      <c r="AA11" s="308"/>
      <c r="AB11" s="308"/>
      <c r="AC11" s="308"/>
      <c r="AD11" s="308"/>
      <c r="AE11" s="309"/>
    </row>
    <row r="12" spans="1:31" ht="15.75" customHeight="1" x14ac:dyDescent="0.2">
      <c r="A12" s="313" t="s">
        <v>42</v>
      </c>
      <c r="B12" s="314"/>
      <c r="C12" s="314"/>
      <c r="D12" s="314"/>
      <c r="E12" s="313"/>
      <c r="F12" s="8"/>
      <c r="G12" s="313" t="s">
        <v>43</v>
      </c>
      <c r="H12" s="313"/>
      <c r="I12" s="313"/>
      <c r="J12" s="313"/>
      <c r="L12" s="313" t="s">
        <v>44</v>
      </c>
      <c r="M12" s="313"/>
      <c r="N12" s="313"/>
      <c r="O12" s="313"/>
      <c r="P12" s="313"/>
      <c r="S12" s="310"/>
      <c r="T12" s="311"/>
      <c r="U12" s="311"/>
      <c r="V12" s="311"/>
      <c r="W12" s="311"/>
      <c r="X12" s="311"/>
      <c r="Y12" s="311"/>
      <c r="Z12" s="311"/>
      <c r="AA12" s="311"/>
      <c r="AB12" s="311"/>
      <c r="AC12" s="311"/>
      <c r="AD12" s="311"/>
      <c r="AE12" s="312"/>
    </row>
    <row r="13" spans="1:31" ht="15" customHeight="1" x14ac:dyDescent="0.2">
      <c r="A13" s="315" t="s">
        <v>45</v>
      </c>
      <c r="B13" s="19" t="s">
        <v>46</v>
      </c>
      <c r="C13" s="25" t="s">
        <v>47</v>
      </c>
      <c r="D13" s="19" t="s">
        <v>10</v>
      </c>
      <c r="E13" s="317" t="s">
        <v>48</v>
      </c>
      <c r="F13" s="18"/>
      <c r="G13" s="19" t="s">
        <v>46</v>
      </c>
      <c r="H13" s="19" t="s">
        <v>47</v>
      </c>
      <c r="I13" s="19" t="s">
        <v>49</v>
      </c>
      <c r="J13" s="319" t="s">
        <v>48</v>
      </c>
      <c r="L13" s="19" t="s">
        <v>46</v>
      </c>
      <c r="M13" s="19" t="s">
        <v>47</v>
      </c>
      <c r="N13" s="19" t="s">
        <v>50</v>
      </c>
      <c r="O13" s="19" t="s">
        <v>10</v>
      </c>
      <c r="P13" s="320" t="s">
        <v>48</v>
      </c>
      <c r="S13" s="20" t="s">
        <v>5</v>
      </c>
      <c r="T13" s="21" t="s">
        <v>6</v>
      </c>
      <c r="U13" s="21" t="s">
        <v>6</v>
      </c>
      <c r="V13" s="21" t="s">
        <v>6</v>
      </c>
      <c r="W13" s="21" t="s">
        <v>4</v>
      </c>
      <c r="X13" s="21" t="s">
        <v>51</v>
      </c>
      <c r="Y13" s="21" t="s">
        <v>4</v>
      </c>
      <c r="Z13" s="21" t="s">
        <v>52</v>
      </c>
      <c r="AA13" s="21" t="s">
        <v>53</v>
      </c>
      <c r="AB13" s="22" t="s">
        <v>52</v>
      </c>
      <c r="AC13" s="23" t="s">
        <v>53</v>
      </c>
      <c r="AD13" s="21" t="s">
        <v>52</v>
      </c>
      <c r="AE13" s="24" t="s">
        <v>53</v>
      </c>
    </row>
    <row r="14" spans="1:31" ht="15" customHeight="1" x14ac:dyDescent="0.2">
      <c r="A14" s="316"/>
      <c r="B14" s="28" t="s">
        <v>7</v>
      </c>
      <c r="C14" s="26">
        <v>0.3</v>
      </c>
      <c r="D14" s="28" t="s">
        <v>54</v>
      </c>
      <c r="E14" s="318"/>
      <c r="F14" s="18"/>
      <c r="G14" s="28" t="s">
        <v>7</v>
      </c>
      <c r="H14" s="27">
        <v>0.3</v>
      </c>
      <c r="I14" s="28" t="s">
        <v>55</v>
      </c>
      <c r="J14" s="320"/>
      <c r="L14" s="28" t="s">
        <v>7</v>
      </c>
      <c r="M14" s="27">
        <v>0.3</v>
      </c>
      <c r="N14" s="27">
        <v>0.5</v>
      </c>
      <c r="O14" s="28" t="s">
        <v>54</v>
      </c>
      <c r="P14" s="321"/>
      <c r="S14" s="29" t="s">
        <v>8</v>
      </c>
      <c r="T14" s="30" t="s">
        <v>56</v>
      </c>
      <c r="U14" s="30" t="s">
        <v>9</v>
      </c>
      <c r="V14" s="30" t="s">
        <v>57</v>
      </c>
      <c r="W14" s="30" t="s">
        <v>56</v>
      </c>
      <c r="X14" s="30" t="s">
        <v>9</v>
      </c>
      <c r="Y14" s="30" t="s">
        <v>57</v>
      </c>
      <c r="Z14" s="30" t="s">
        <v>56</v>
      </c>
      <c r="AA14" s="30" t="s">
        <v>56</v>
      </c>
      <c r="AB14" s="31" t="s">
        <v>9</v>
      </c>
      <c r="AC14" s="32" t="s">
        <v>9</v>
      </c>
      <c r="AD14" s="30" t="s">
        <v>57</v>
      </c>
      <c r="AE14" s="33" t="s">
        <v>57</v>
      </c>
    </row>
    <row r="15" spans="1:31" ht="15" customHeight="1" x14ac:dyDescent="0.2">
      <c r="A15" s="34">
        <v>25</v>
      </c>
      <c r="B15" s="35">
        <v>1861.59</v>
      </c>
      <c r="C15" s="36">
        <f>B15*C$14</f>
        <v>558.47699999999998</v>
      </c>
      <c r="D15" s="37">
        <v>59.87</v>
      </c>
      <c r="E15" s="38">
        <f>SUM(B15:D15)</f>
        <v>2479.9369999999999</v>
      </c>
      <c r="F15" s="18"/>
      <c r="G15" s="35">
        <v>3723.17</v>
      </c>
      <c r="H15" s="36">
        <f>G15*H$14</f>
        <v>1116.951</v>
      </c>
      <c r="I15" s="39">
        <v>59.87</v>
      </c>
      <c r="J15" s="39">
        <f t="shared" ref="J15:J39" si="0">G15+H15+I15</f>
        <v>4899.991</v>
      </c>
      <c r="L15" s="35">
        <v>3723.17</v>
      </c>
      <c r="M15" s="36">
        <f>L15*M$14</f>
        <v>1116.951</v>
      </c>
      <c r="N15" s="36">
        <f>L15*N$14</f>
        <v>1861.585</v>
      </c>
      <c r="O15" s="39">
        <v>59.87</v>
      </c>
      <c r="P15" s="39">
        <f t="shared" ref="P15:P39" si="1">L15+M15+N15+O15</f>
        <v>6761.576</v>
      </c>
      <c r="S15" s="5">
        <v>24</v>
      </c>
      <c r="T15" s="40">
        <f t="shared" ref="T15:T39" si="2">B15*S15%</f>
        <v>446.78159999999997</v>
      </c>
      <c r="U15" s="40">
        <f t="shared" ref="U15:U39" si="3">G15*S15%</f>
        <v>893.56079999999997</v>
      </c>
      <c r="V15" s="40">
        <f t="shared" ref="V15:V39" si="4">L15*S15%</f>
        <v>893.56079999999997</v>
      </c>
      <c r="W15" s="40">
        <f t="shared" ref="W15:W39" si="5">E15+T15</f>
        <v>2926.7185999999997</v>
      </c>
      <c r="X15" s="40">
        <f t="shared" ref="X15:X39" si="6">J15+U15</f>
        <v>5793.5518000000002</v>
      </c>
      <c r="Y15" s="40">
        <f t="shared" ref="Y15:Y39" si="7">P15+V15</f>
        <v>7655.1368000000002</v>
      </c>
      <c r="Z15" s="40">
        <f>W15-'[1]UNIF SET-2011'!W15</f>
        <v>67.760000000000218</v>
      </c>
      <c r="AA15" s="41">
        <f>W15/'[1]UNIF SET-2011'!W15-1</f>
        <v>2.3700937817007883E-2</v>
      </c>
      <c r="AB15" s="42">
        <f>X15-'[1]UNIF SET-2011'!X15</f>
        <v>135.48919999999998</v>
      </c>
      <c r="AC15" s="41">
        <f>X15/'[1]UNIF SET-2011'!X15-1</f>
        <v>2.3946217915651991E-2</v>
      </c>
      <c r="AD15" s="42">
        <f>Y15-'[1]UNIF SET-2011'!Y15</f>
        <v>179.47919999999976</v>
      </c>
      <c r="AE15" s="43">
        <f>Y15/'[1]UNIF SET-2011'!Y15-1</f>
        <v>2.4008483213570297E-2</v>
      </c>
    </row>
    <row r="16" spans="1:31" ht="15" customHeight="1" x14ac:dyDescent="0.2">
      <c r="A16" s="44">
        <v>24</v>
      </c>
      <c r="B16" s="35">
        <v>1825.08</v>
      </c>
      <c r="C16" s="36">
        <f t="shared" ref="C16:C39" si="8">B16*C$14</f>
        <v>547.524</v>
      </c>
      <c r="D16" s="37">
        <v>59.87</v>
      </c>
      <c r="E16" s="38">
        <f t="shared" ref="E16:E39" si="9">SUM(B16:D16)</f>
        <v>2432.4739999999997</v>
      </c>
      <c r="F16" s="18"/>
      <c r="G16" s="35">
        <v>3650.16</v>
      </c>
      <c r="H16" s="36">
        <f t="shared" ref="H16:H39" si="10">G16*H$14</f>
        <v>1095.048</v>
      </c>
      <c r="I16" s="39">
        <v>59.87</v>
      </c>
      <c r="J16" s="39">
        <f t="shared" si="0"/>
        <v>4805.0779999999995</v>
      </c>
      <c r="L16" s="35">
        <v>3650.16</v>
      </c>
      <c r="M16" s="36">
        <f t="shared" ref="M16:M39" si="11">L16*M$14</f>
        <v>1095.048</v>
      </c>
      <c r="N16" s="36">
        <f t="shared" ref="N16:N39" si="12">L16*N$14</f>
        <v>1825.08</v>
      </c>
      <c r="O16" s="39">
        <v>59.87</v>
      </c>
      <c r="P16" s="39">
        <f t="shared" si="1"/>
        <v>6630.1579999999994</v>
      </c>
      <c r="S16" s="5">
        <v>23</v>
      </c>
      <c r="T16" s="40">
        <f t="shared" si="2"/>
        <v>419.76839999999999</v>
      </c>
      <c r="U16" s="40">
        <f t="shared" si="3"/>
        <v>839.53679999999997</v>
      </c>
      <c r="V16" s="40">
        <f t="shared" si="4"/>
        <v>839.53679999999997</v>
      </c>
      <c r="W16" s="40">
        <f t="shared" si="5"/>
        <v>2852.2423999999996</v>
      </c>
      <c r="X16" s="40">
        <f t="shared" si="6"/>
        <v>5644.6147999999994</v>
      </c>
      <c r="Y16" s="40">
        <f t="shared" si="7"/>
        <v>7469.6947999999993</v>
      </c>
      <c r="Z16" s="40">
        <f>W16-'[1]UNIF SET-2011'!W16</f>
        <v>65.98889999999983</v>
      </c>
      <c r="AA16" s="45">
        <f>W16/'[1]UNIF SET-2011'!W16-1</f>
        <v>2.3683738755285511E-2</v>
      </c>
      <c r="AB16" s="40">
        <f>X16-'[1]UNIF SET-2011'!X16</f>
        <v>131.97779999999966</v>
      </c>
      <c r="AC16" s="45">
        <f>X16/'[1]UNIF SET-2011'!X16-1</f>
        <v>2.3940956025219728E-2</v>
      </c>
      <c r="AD16" s="40">
        <f>Y16-'[1]UNIF SET-2011'!Y16</f>
        <v>175.10779999999977</v>
      </c>
      <c r="AE16" s="46">
        <f>Y16/'[1]UNIF SET-2011'!Y16-1</f>
        <v>2.4005169860884523E-2</v>
      </c>
    </row>
    <row r="17" spans="1:31" ht="15" customHeight="1" x14ac:dyDescent="0.2">
      <c r="A17" s="44">
        <v>23</v>
      </c>
      <c r="B17" s="35">
        <v>1789.29</v>
      </c>
      <c r="C17" s="36">
        <f t="shared" si="8"/>
        <v>536.78699999999992</v>
      </c>
      <c r="D17" s="37">
        <v>59.87</v>
      </c>
      <c r="E17" s="38">
        <f t="shared" si="9"/>
        <v>2385.9469999999997</v>
      </c>
      <c r="F17" s="18"/>
      <c r="G17" s="35">
        <v>3578.59</v>
      </c>
      <c r="H17" s="36">
        <f t="shared" si="10"/>
        <v>1073.577</v>
      </c>
      <c r="I17" s="39">
        <v>59.87</v>
      </c>
      <c r="J17" s="39">
        <f t="shared" si="0"/>
        <v>4712.0370000000003</v>
      </c>
      <c r="L17" s="35">
        <v>3578.59</v>
      </c>
      <c r="M17" s="36">
        <f t="shared" si="11"/>
        <v>1073.577</v>
      </c>
      <c r="N17" s="36">
        <f t="shared" si="12"/>
        <v>1789.2950000000001</v>
      </c>
      <c r="O17" s="39">
        <v>59.87</v>
      </c>
      <c r="P17" s="39">
        <f t="shared" si="1"/>
        <v>6501.3320000000003</v>
      </c>
      <c r="S17" s="5">
        <v>22</v>
      </c>
      <c r="T17" s="40">
        <f t="shared" si="2"/>
        <v>393.6438</v>
      </c>
      <c r="U17" s="40">
        <f t="shared" si="3"/>
        <v>787.28980000000001</v>
      </c>
      <c r="V17" s="40">
        <f t="shared" si="4"/>
        <v>787.28980000000001</v>
      </c>
      <c r="W17" s="40">
        <f t="shared" si="5"/>
        <v>2779.5907999999995</v>
      </c>
      <c r="X17" s="40">
        <f t="shared" si="6"/>
        <v>5499.3268000000007</v>
      </c>
      <c r="Y17" s="40">
        <f t="shared" si="7"/>
        <v>7288.6218000000008</v>
      </c>
      <c r="Z17" s="40">
        <f>W17-'[1]UNIF SET-2011'!W17</f>
        <v>64.265599999999722</v>
      </c>
      <c r="AA17" s="45">
        <f>W17/'[1]UNIF SET-2011'!W17-1</f>
        <v>2.366773600451233E-2</v>
      </c>
      <c r="AB17" s="40">
        <f>X17-'[1]UNIF SET-2011'!X17</f>
        <v>128.54640000000109</v>
      </c>
      <c r="AC17" s="45">
        <f>X17/'[1]UNIF SET-2011'!X17-1</f>
        <v>2.3934398807294643E-2</v>
      </c>
      <c r="AD17" s="40">
        <f>Y17-'[1]UNIF SET-2011'!Y17</f>
        <v>170.83140000000094</v>
      </c>
      <c r="AE17" s="46">
        <f>Y17/'[1]UNIF SET-2011'!Y17-1</f>
        <v>2.40006224403575E-2</v>
      </c>
    </row>
    <row r="18" spans="1:31" ht="15" customHeight="1" x14ac:dyDescent="0.2">
      <c r="A18" s="44">
        <v>22</v>
      </c>
      <c r="B18" s="35">
        <v>1754.21</v>
      </c>
      <c r="C18" s="36">
        <f t="shared" si="8"/>
        <v>526.26300000000003</v>
      </c>
      <c r="D18" s="37">
        <v>59.87</v>
      </c>
      <c r="E18" s="38">
        <f t="shared" si="9"/>
        <v>2340.3429999999998</v>
      </c>
      <c r="F18" s="18"/>
      <c r="G18" s="35">
        <v>3508.42</v>
      </c>
      <c r="H18" s="36">
        <f t="shared" si="10"/>
        <v>1052.5260000000001</v>
      </c>
      <c r="I18" s="39">
        <v>59.87</v>
      </c>
      <c r="J18" s="39">
        <f t="shared" si="0"/>
        <v>4620.8159999999998</v>
      </c>
      <c r="L18" s="35">
        <v>3508.42</v>
      </c>
      <c r="M18" s="36">
        <f t="shared" si="11"/>
        <v>1052.5260000000001</v>
      </c>
      <c r="N18" s="36">
        <f t="shared" si="12"/>
        <v>1754.21</v>
      </c>
      <c r="O18" s="39">
        <v>59.87</v>
      </c>
      <c r="P18" s="39">
        <f t="shared" si="1"/>
        <v>6375.0259999999998</v>
      </c>
      <c r="S18" s="5">
        <v>21</v>
      </c>
      <c r="T18" s="40">
        <f t="shared" si="2"/>
        <v>368.38409999999999</v>
      </c>
      <c r="U18" s="40">
        <f t="shared" si="3"/>
        <v>736.76819999999998</v>
      </c>
      <c r="V18" s="40">
        <f t="shared" si="4"/>
        <v>736.76819999999998</v>
      </c>
      <c r="W18" s="40">
        <f t="shared" si="5"/>
        <v>2708.7271000000001</v>
      </c>
      <c r="X18" s="40">
        <f t="shared" si="6"/>
        <v>5357.5841999999993</v>
      </c>
      <c r="Y18" s="40">
        <f t="shared" si="7"/>
        <v>7111.7942000000003</v>
      </c>
      <c r="Z18" s="40">
        <f>W18-'[1]UNIF SET-2011'!W18</f>
        <v>62.604600000000573</v>
      </c>
      <c r="AA18" s="45">
        <f>W18/'[1]UNIF SET-2011'!W18-1</f>
        <v>2.3658995379087999E-2</v>
      </c>
      <c r="AB18" s="40">
        <f>X18-'[1]UNIF SET-2011'!X18</f>
        <v>125.1940999999988</v>
      </c>
      <c r="AC18" s="45">
        <f>X18/'[1]UNIF SET-2011'!X18-1</f>
        <v>2.3926751944584268E-2</v>
      </c>
      <c r="AD18" s="40">
        <f>Y18-'[1]UNIF SET-2011'!Y18</f>
        <v>166.64909999999963</v>
      </c>
      <c r="AE18" s="46">
        <f>Y18/'[1]UNIF SET-2011'!Y18-1</f>
        <v>2.3995049433884308E-2</v>
      </c>
    </row>
    <row r="19" spans="1:31" ht="15" customHeight="1" x14ac:dyDescent="0.2">
      <c r="A19" s="44">
        <v>21</v>
      </c>
      <c r="B19" s="35">
        <v>1719.82</v>
      </c>
      <c r="C19" s="36">
        <f t="shared" si="8"/>
        <v>515.94599999999991</v>
      </c>
      <c r="D19" s="37">
        <v>59.87</v>
      </c>
      <c r="E19" s="38">
        <f t="shared" si="9"/>
        <v>2295.6359999999995</v>
      </c>
      <c r="F19" s="18"/>
      <c r="G19" s="35">
        <v>3439.64</v>
      </c>
      <c r="H19" s="36">
        <f t="shared" si="10"/>
        <v>1031.8919999999998</v>
      </c>
      <c r="I19" s="39">
        <v>59.87</v>
      </c>
      <c r="J19" s="39">
        <f t="shared" si="0"/>
        <v>4531.4019999999991</v>
      </c>
      <c r="L19" s="35">
        <v>3439.64</v>
      </c>
      <c r="M19" s="36">
        <f t="shared" si="11"/>
        <v>1031.8919999999998</v>
      </c>
      <c r="N19" s="36">
        <f t="shared" si="12"/>
        <v>1719.82</v>
      </c>
      <c r="O19" s="39">
        <v>59.87</v>
      </c>
      <c r="P19" s="39">
        <f t="shared" si="1"/>
        <v>6251.2219999999988</v>
      </c>
      <c r="S19" s="5">
        <v>20</v>
      </c>
      <c r="T19" s="40">
        <f t="shared" si="2"/>
        <v>343.964</v>
      </c>
      <c r="U19" s="40">
        <f t="shared" si="3"/>
        <v>687.928</v>
      </c>
      <c r="V19" s="40">
        <f t="shared" si="4"/>
        <v>687.928</v>
      </c>
      <c r="W19" s="40">
        <f t="shared" si="5"/>
        <v>2639.5999999999995</v>
      </c>
      <c r="X19" s="40">
        <f t="shared" si="6"/>
        <v>5219.329999999999</v>
      </c>
      <c r="Y19" s="40">
        <f t="shared" si="7"/>
        <v>6939.1499999999987</v>
      </c>
      <c r="Z19" s="40">
        <f>W19-'[1]UNIF SET-2011'!W19</f>
        <v>60.959999999999127</v>
      </c>
      <c r="AA19" s="45">
        <f>W19/'[1]UNIF SET-2011'!W19-1</f>
        <v>2.3640368566375747E-2</v>
      </c>
      <c r="AB19" s="40">
        <f>X19-'[1]UNIF SET-2011'!X19</f>
        <v>121.93499999999949</v>
      </c>
      <c r="AC19" s="45">
        <f>X19/'[1]UNIF SET-2011'!X19-1</f>
        <v>2.3921042022444716E-2</v>
      </c>
      <c r="AD19" s="40">
        <f>Y19-'[1]UNIF SET-2011'!Y19</f>
        <v>162.57999999999902</v>
      </c>
      <c r="AE19" s="46">
        <f>Y19/'[1]UNIF SET-2011'!Y19-1</f>
        <v>2.3991488319311749E-2</v>
      </c>
    </row>
    <row r="20" spans="1:31" ht="15" customHeight="1" x14ac:dyDescent="0.2">
      <c r="A20" s="44">
        <v>20</v>
      </c>
      <c r="B20" s="35">
        <v>1686.09</v>
      </c>
      <c r="C20" s="36">
        <f t="shared" si="8"/>
        <v>505.82699999999994</v>
      </c>
      <c r="D20" s="37">
        <v>59.87</v>
      </c>
      <c r="E20" s="38">
        <f t="shared" si="9"/>
        <v>2251.7869999999998</v>
      </c>
      <c r="F20" s="18"/>
      <c r="G20" s="35">
        <v>3372.19</v>
      </c>
      <c r="H20" s="36">
        <f>G20*H$14</f>
        <v>1011.6569999999999</v>
      </c>
      <c r="I20" s="39">
        <v>59.87</v>
      </c>
      <c r="J20" s="39">
        <f t="shared" si="0"/>
        <v>4443.7169999999996</v>
      </c>
      <c r="L20" s="35">
        <v>3372.19</v>
      </c>
      <c r="M20" s="36">
        <f t="shared" si="11"/>
        <v>1011.6569999999999</v>
      </c>
      <c r="N20" s="36">
        <f t="shared" si="12"/>
        <v>1686.095</v>
      </c>
      <c r="O20" s="39">
        <v>59.87</v>
      </c>
      <c r="P20" s="39">
        <f t="shared" si="1"/>
        <v>6129.8119999999999</v>
      </c>
      <c r="S20" s="5">
        <v>19</v>
      </c>
      <c r="T20" s="40">
        <f t="shared" si="2"/>
        <v>320.3571</v>
      </c>
      <c r="U20" s="40">
        <f t="shared" si="3"/>
        <v>640.71609999999998</v>
      </c>
      <c r="V20" s="40">
        <f t="shared" si="4"/>
        <v>640.71609999999998</v>
      </c>
      <c r="W20" s="40">
        <f t="shared" si="5"/>
        <v>2572.1441</v>
      </c>
      <c r="X20" s="40">
        <f t="shared" si="6"/>
        <v>5084.4330999999993</v>
      </c>
      <c r="Y20" s="40">
        <f t="shared" si="7"/>
        <v>6770.5280999999995</v>
      </c>
      <c r="Z20" s="40">
        <f>W20-'[1]UNIF SET-2011'!W20</f>
        <v>59.36160000000018</v>
      </c>
      <c r="AA20" s="45">
        <f>W20/'[1]UNIF SET-2011'!W20-1</f>
        <v>2.3623851248566252E-2</v>
      </c>
      <c r="AB20" s="40">
        <f>X20-'[1]UNIF SET-2011'!X20</f>
        <v>118.75300000000061</v>
      </c>
      <c r="AC20" s="45">
        <f>X20/'[1]UNIF SET-2011'!X20-1</f>
        <v>2.3914750368232651E-2</v>
      </c>
      <c r="AD20" s="40">
        <f>Y20-'[1]UNIF SET-2011'!Y20</f>
        <v>158.60300000000097</v>
      </c>
      <c r="AE20" s="46">
        <f>Y20/'[1]UNIF SET-2011'!Y20-1</f>
        <v>2.398741631238388E-2</v>
      </c>
    </row>
    <row r="21" spans="1:31" ht="15" customHeight="1" x14ac:dyDescent="0.2">
      <c r="A21" s="44">
        <v>19</v>
      </c>
      <c r="B21" s="35">
        <v>1653.03</v>
      </c>
      <c r="C21" s="36">
        <f t="shared" si="8"/>
        <v>495.90899999999999</v>
      </c>
      <c r="D21" s="37">
        <v>59.87</v>
      </c>
      <c r="E21" s="38">
        <f t="shared" si="9"/>
        <v>2208.8089999999997</v>
      </c>
      <c r="F21" s="18"/>
      <c r="G21" s="35">
        <v>3306.06</v>
      </c>
      <c r="H21" s="36">
        <f t="shared" si="10"/>
        <v>991.81799999999998</v>
      </c>
      <c r="I21" s="39">
        <v>59.87</v>
      </c>
      <c r="J21" s="39">
        <f t="shared" si="0"/>
        <v>4357.7479999999996</v>
      </c>
      <c r="L21" s="35">
        <v>3306.06</v>
      </c>
      <c r="M21" s="36">
        <f t="shared" si="11"/>
        <v>991.81799999999998</v>
      </c>
      <c r="N21" s="36">
        <f t="shared" si="12"/>
        <v>1653.03</v>
      </c>
      <c r="O21" s="39">
        <v>59.87</v>
      </c>
      <c r="P21" s="39">
        <f t="shared" si="1"/>
        <v>6010.7779999999993</v>
      </c>
      <c r="S21" s="5">
        <v>18</v>
      </c>
      <c r="T21" s="40">
        <f t="shared" si="2"/>
        <v>297.54539999999997</v>
      </c>
      <c r="U21" s="40">
        <f t="shared" si="3"/>
        <v>595.09079999999994</v>
      </c>
      <c r="V21" s="40">
        <f t="shared" si="4"/>
        <v>595.09079999999994</v>
      </c>
      <c r="W21" s="40">
        <f t="shared" si="5"/>
        <v>2506.3543999999997</v>
      </c>
      <c r="X21" s="40">
        <f t="shared" si="6"/>
        <v>4952.8387999999995</v>
      </c>
      <c r="Y21" s="40">
        <f t="shared" si="7"/>
        <v>6605.8687999999993</v>
      </c>
      <c r="Z21" s="40">
        <f>W21-'[1]UNIF SET-2011'!W21</f>
        <v>57.808799999999792</v>
      </c>
      <c r="AA21" s="45">
        <f>W21/'[1]UNIF SET-2011'!W21-1</f>
        <v>2.3609443908253036E-2</v>
      </c>
      <c r="AB21" s="40">
        <f>X21-'[1]UNIF SET-2011'!X21</f>
        <v>115.63240000000042</v>
      </c>
      <c r="AC21" s="45">
        <f>X21/'[1]UNIF SET-2011'!X21-1</f>
        <v>2.3904789342873656E-2</v>
      </c>
      <c r="AD21" s="40">
        <f>Y21-'[1]UNIF SET-2011'!Y21</f>
        <v>154.69740000000002</v>
      </c>
      <c r="AE21" s="46">
        <f>Y21/'[1]UNIF SET-2011'!Y21-1</f>
        <v>2.3979738005410978E-2</v>
      </c>
    </row>
    <row r="22" spans="1:31" ht="15" customHeight="1" x14ac:dyDescent="0.2">
      <c r="A22" s="44">
        <v>18</v>
      </c>
      <c r="B22" s="35">
        <v>1620.62</v>
      </c>
      <c r="C22" s="36">
        <f t="shared" si="8"/>
        <v>486.18599999999992</v>
      </c>
      <c r="D22" s="37">
        <v>59.87</v>
      </c>
      <c r="E22" s="38">
        <f t="shared" si="9"/>
        <v>2166.6759999999995</v>
      </c>
      <c r="F22" s="18"/>
      <c r="G22" s="35">
        <v>3241.24</v>
      </c>
      <c r="H22" s="36">
        <f t="shared" si="10"/>
        <v>972.37199999999984</v>
      </c>
      <c r="I22" s="39">
        <v>59.87</v>
      </c>
      <c r="J22" s="39">
        <f t="shared" si="0"/>
        <v>4273.4819999999991</v>
      </c>
      <c r="L22" s="35">
        <v>3241.24</v>
      </c>
      <c r="M22" s="36">
        <f t="shared" si="11"/>
        <v>972.37199999999984</v>
      </c>
      <c r="N22" s="36">
        <f t="shared" si="12"/>
        <v>1620.62</v>
      </c>
      <c r="O22" s="39">
        <v>59.87</v>
      </c>
      <c r="P22" s="39">
        <f t="shared" si="1"/>
        <v>5894.101999999999</v>
      </c>
      <c r="S22" s="5">
        <f>S21-1</f>
        <v>17</v>
      </c>
      <c r="T22" s="40">
        <f t="shared" si="2"/>
        <v>275.50540000000001</v>
      </c>
      <c r="U22" s="40">
        <f t="shared" si="3"/>
        <v>551.01080000000002</v>
      </c>
      <c r="V22" s="40">
        <f t="shared" si="4"/>
        <v>551.01080000000002</v>
      </c>
      <c r="W22" s="40">
        <f t="shared" si="5"/>
        <v>2442.1813999999995</v>
      </c>
      <c r="X22" s="40">
        <f t="shared" si="6"/>
        <v>4824.4927999999991</v>
      </c>
      <c r="Y22" s="40">
        <f t="shared" si="7"/>
        <v>6445.112799999999</v>
      </c>
      <c r="Z22" s="40">
        <f>W22-'[1]UNIF SET-2011'!W22</f>
        <v>56.300999999999476</v>
      </c>
      <c r="AA22" s="45">
        <f>W22/'[1]UNIF SET-2011'!W22-1</f>
        <v>2.359757848716959E-2</v>
      </c>
      <c r="AB22" s="40">
        <f>X22-'[1]UNIF SET-2011'!X22</f>
        <v>112.60199999999895</v>
      </c>
      <c r="AC22" s="45">
        <f>X22/'[1]UNIF SET-2011'!X22-1</f>
        <v>2.3897412902692761E-2</v>
      </c>
      <c r="AD22" s="40">
        <f>Y22-'[1]UNIF SET-2011'!Y22</f>
        <v>150.90199999999913</v>
      </c>
      <c r="AE22" s="46">
        <f>Y22/'[1]UNIF SET-2011'!Y22-1</f>
        <v>2.3974729286156071E-2</v>
      </c>
    </row>
    <row r="23" spans="1:31" ht="15" customHeight="1" x14ac:dyDescent="0.2">
      <c r="A23" s="44">
        <v>17</v>
      </c>
      <c r="B23" s="35">
        <v>1588.84</v>
      </c>
      <c r="C23" s="36">
        <f t="shared" si="8"/>
        <v>476.65199999999993</v>
      </c>
      <c r="D23" s="37">
        <v>59.87</v>
      </c>
      <c r="E23" s="38">
        <f t="shared" si="9"/>
        <v>2125.3619999999996</v>
      </c>
      <c r="F23" s="18"/>
      <c r="G23" s="35">
        <v>3177.68</v>
      </c>
      <c r="H23" s="36">
        <f t="shared" si="10"/>
        <v>953.30399999999986</v>
      </c>
      <c r="I23" s="39">
        <v>59.87</v>
      </c>
      <c r="J23" s="39">
        <f t="shared" si="0"/>
        <v>4190.8539999999994</v>
      </c>
      <c r="L23" s="35">
        <v>3177.68</v>
      </c>
      <c r="M23" s="36">
        <f t="shared" si="11"/>
        <v>953.30399999999986</v>
      </c>
      <c r="N23" s="36">
        <f t="shared" si="12"/>
        <v>1588.84</v>
      </c>
      <c r="O23" s="39">
        <v>59.87</v>
      </c>
      <c r="P23" s="39">
        <f t="shared" si="1"/>
        <v>5779.6939999999995</v>
      </c>
      <c r="S23" s="5">
        <f t="shared" ref="S23:S30" si="13">S22-1</f>
        <v>16</v>
      </c>
      <c r="T23" s="40">
        <f t="shared" si="2"/>
        <v>254.21439999999998</v>
      </c>
      <c r="U23" s="40">
        <f t="shared" si="3"/>
        <v>508.42879999999997</v>
      </c>
      <c r="V23" s="40">
        <f t="shared" si="4"/>
        <v>508.42879999999997</v>
      </c>
      <c r="W23" s="40">
        <f t="shared" si="5"/>
        <v>2379.5763999999995</v>
      </c>
      <c r="X23" s="40">
        <f t="shared" si="6"/>
        <v>4699.282799999999</v>
      </c>
      <c r="Y23" s="40">
        <f t="shared" si="7"/>
        <v>6288.1227999999992</v>
      </c>
      <c r="Z23" s="40">
        <f>W23-'[1]UNIF SET-2011'!W23</f>
        <v>54.822999999999411</v>
      </c>
      <c r="AA23" s="45">
        <f>W23/'[1]UNIF SET-2011'!W23-1</f>
        <v>2.3582286190010349E-2</v>
      </c>
      <c r="AB23" s="40">
        <f>X23-'[1]UNIF SET-2011'!X23</f>
        <v>109.6313999999993</v>
      </c>
      <c r="AC23" s="45">
        <f>X23/'[1]UNIF SET-2011'!X23-1</f>
        <v>2.3886650737787951E-2</v>
      </c>
      <c r="AD23" s="40">
        <f>Y23-'[1]UNIF SET-2011'!Y23</f>
        <v>147.17639999999938</v>
      </c>
      <c r="AE23" s="46">
        <f>Y23/'[1]UNIF SET-2011'!Y23-1</f>
        <v>2.3966403614921639E-2</v>
      </c>
    </row>
    <row r="24" spans="1:31" ht="15" customHeight="1" x14ac:dyDescent="0.2">
      <c r="A24" s="44">
        <v>16</v>
      </c>
      <c r="B24" s="35">
        <v>1557.69</v>
      </c>
      <c r="C24" s="36">
        <f t="shared" si="8"/>
        <v>467.30700000000002</v>
      </c>
      <c r="D24" s="37">
        <v>59.87</v>
      </c>
      <c r="E24" s="38">
        <f t="shared" si="9"/>
        <v>2084.8670000000002</v>
      </c>
      <c r="F24" s="18"/>
      <c r="G24" s="35">
        <v>3115.38</v>
      </c>
      <c r="H24" s="36">
        <f t="shared" si="10"/>
        <v>934.61400000000003</v>
      </c>
      <c r="I24" s="39">
        <v>59.87</v>
      </c>
      <c r="J24" s="39">
        <f t="shared" si="0"/>
        <v>4109.8640000000005</v>
      </c>
      <c r="L24" s="35">
        <v>3115.38</v>
      </c>
      <c r="M24" s="36">
        <f t="shared" si="11"/>
        <v>934.61400000000003</v>
      </c>
      <c r="N24" s="36">
        <f t="shared" si="12"/>
        <v>1557.69</v>
      </c>
      <c r="O24" s="39">
        <v>59.87</v>
      </c>
      <c r="P24" s="39">
        <f t="shared" si="1"/>
        <v>5667.5540000000001</v>
      </c>
      <c r="S24" s="5">
        <f t="shared" si="13"/>
        <v>15</v>
      </c>
      <c r="T24" s="40">
        <f t="shared" si="2"/>
        <v>233.65350000000001</v>
      </c>
      <c r="U24" s="40">
        <f t="shared" si="3"/>
        <v>467.30700000000002</v>
      </c>
      <c r="V24" s="40">
        <f t="shared" si="4"/>
        <v>467.30700000000002</v>
      </c>
      <c r="W24" s="40">
        <f t="shared" si="5"/>
        <v>2318.5205000000001</v>
      </c>
      <c r="X24" s="40">
        <f t="shared" si="6"/>
        <v>4577.1710000000003</v>
      </c>
      <c r="Y24" s="40">
        <f t="shared" si="7"/>
        <v>6134.8609999999999</v>
      </c>
      <c r="Z24" s="40">
        <f>W24-'[1]UNIF SET-2011'!W24</f>
        <v>53.374499999999898</v>
      </c>
      <c r="AA24" s="45">
        <f>W24/'[1]UNIF SET-2011'!W24-1</f>
        <v>2.3563381786427806E-2</v>
      </c>
      <c r="AB24" s="40">
        <f>X24-'[1]UNIF SET-2011'!X24</f>
        <v>106.7489999999998</v>
      </c>
      <c r="AC24" s="45">
        <f>X24/'[1]UNIF SET-2011'!X24-1</f>
        <v>2.3878953709515427E-2</v>
      </c>
      <c r="AD24" s="40">
        <f>Y24-'[1]UNIF SET-2011'!Y24</f>
        <v>143.55899999999929</v>
      </c>
      <c r="AE24" s="46">
        <f>Y24/'[1]UNIF SET-2011'!Y24-1</f>
        <v>2.3961235804838221E-2</v>
      </c>
    </row>
    <row r="25" spans="1:31" ht="15" customHeight="1" x14ac:dyDescent="0.2">
      <c r="A25" s="44">
        <v>15</v>
      </c>
      <c r="B25" s="35">
        <v>1527.15</v>
      </c>
      <c r="C25" s="36">
        <f t="shared" si="8"/>
        <v>458.14500000000004</v>
      </c>
      <c r="D25" s="37">
        <v>59.87</v>
      </c>
      <c r="E25" s="38">
        <f t="shared" si="9"/>
        <v>2045.165</v>
      </c>
      <c r="F25" s="18"/>
      <c r="G25" s="35">
        <v>3054.29</v>
      </c>
      <c r="H25" s="36">
        <f t="shared" si="10"/>
        <v>916.28699999999992</v>
      </c>
      <c r="I25" s="39">
        <v>59.87</v>
      </c>
      <c r="J25" s="39">
        <f t="shared" si="0"/>
        <v>4030.4469999999997</v>
      </c>
      <c r="L25" s="35">
        <v>3054.29</v>
      </c>
      <c r="M25" s="36">
        <f t="shared" si="11"/>
        <v>916.28699999999992</v>
      </c>
      <c r="N25" s="36">
        <f t="shared" si="12"/>
        <v>1527.145</v>
      </c>
      <c r="O25" s="39">
        <v>59.87</v>
      </c>
      <c r="P25" s="39">
        <f t="shared" si="1"/>
        <v>5557.5919999999996</v>
      </c>
      <c r="S25" s="5">
        <f t="shared" si="13"/>
        <v>14</v>
      </c>
      <c r="T25" s="40">
        <f t="shared" si="2"/>
        <v>213.80100000000004</v>
      </c>
      <c r="U25" s="40">
        <f t="shared" si="3"/>
        <v>427.60060000000004</v>
      </c>
      <c r="V25" s="40">
        <f t="shared" si="4"/>
        <v>427.60060000000004</v>
      </c>
      <c r="W25" s="40">
        <f t="shared" si="5"/>
        <v>2258.9659999999999</v>
      </c>
      <c r="X25" s="40">
        <f t="shared" si="6"/>
        <v>4458.0475999999999</v>
      </c>
      <c r="Y25" s="40">
        <f t="shared" si="7"/>
        <v>5985.1925999999994</v>
      </c>
      <c r="Z25" s="40">
        <f>W25-'[1]UNIF SET-2011'!W25</f>
        <v>51.9695999999999</v>
      </c>
      <c r="AA25" s="45">
        <f>W25/'[1]UNIF SET-2011'!W25-1</f>
        <v>2.3547659615575256E-2</v>
      </c>
      <c r="AB25" s="40">
        <f>X25-'[1]UNIF SET-2011'!X25</f>
        <v>103.9391999999998</v>
      </c>
      <c r="AC25" s="45">
        <f>X25/'[1]UNIF SET-2011'!X25-1</f>
        <v>2.3871523272135375E-2</v>
      </c>
      <c r="AD25" s="40">
        <f>Y25-'[1]UNIF SET-2011'!Y25</f>
        <v>140.02919999999904</v>
      </c>
      <c r="AE25" s="46">
        <f>Y25/'[1]UNIF SET-2011'!Y25-1</f>
        <v>2.3956421817052931E-2</v>
      </c>
    </row>
    <row r="26" spans="1:31" ht="15" customHeight="1" x14ac:dyDescent="0.2">
      <c r="A26" s="44">
        <v>14</v>
      </c>
      <c r="B26" s="35">
        <v>1497.2</v>
      </c>
      <c r="C26" s="36">
        <f t="shared" si="8"/>
        <v>449.16</v>
      </c>
      <c r="D26" s="37">
        <v>59.87</v>
      </c>
      <c r="E26" s="38">
        <f t="shared" si="9"/>
        <v>2006.23</v>
      </c>
      <c r="F26" s="18"/>
      <c r="G26" s="35">
        <v>2994.41</v>
      </c>
      <c r="H26" s="36">
        <f t="shared" si="10"/>
        <v>898.32299999999998</v>
      </c>
      <c r="I26" s="39">
        <v>59.87</v>
      </c>
      <c r="J26" s="39">
        <f t="shared" si="0"/>
        <v>3952.6029999999996</v>
      </c>
      <c r="L26" s="35">
        <v>2994.41</v>
      </c>
      <c r="M26" s="36">
        <f t="shared" si="11"/>
        <v>898.32299999999998</v>
      </c>
      <c r="N26" s="36">
        <f t="shared" si="12"/>
        <v>1497.2049999999999</v>
      </c>
      <c r="O26" s="39">
        <v>59.87</v>
      </c>
      <c r="P26" s="39">
        <f t="shared" si="1"/>
        <v>5449.808</v>
      </c>
      <c r="S26" s="5">
        <f t="shared" si="13"/>
        <v>13</v>
      </c>
      <c r="T26" s="40">
        <f t="shared" si="2"/>
        <v>194.63600000000002</v>
      </c>
      <c r="U26" s="40">
        <f t="shared" si="3"/>
        <v>389.27330000000001</v>
      </c>
      <c r="V26" s="40">
        <f t="shared" si="4"/>
        <v>389.27330000000001</v>
      </c>
      <c r="W26" s="40">
        <f t="shared" si="5"/>
        <v>2200.866</v>
      </c>
      <c r="X26" s="40">
        <f t="shared" si="6"/>
        <v>4341.8762999999999</v>
      </c>
      <c r="Y26" s="40">
        <f t="shared" si="7"/>
        <v>5839.0812999999998</v>
      </c>
      <c r="Z26" s="40">
        <f>W26-'[1]UNIF SET-2011'!W26</f>
        <v>50.593400000000202</v>
      </c>
      <c r="AA26" s="45">
        <f>W26/'[1]UNIF SET-2011'!W26-1</f>
        <v>2.352883071662637E-2</v>
      </c>
      <c r="AB26" s="40">
        <f>X26-'[1]UNIF SET-2011'!X26</f>
        <v>101.20110000000022</v>
      </c>
      <c r="AC26" s="45">
        <f>X26/'[1]UNIF SET-2011'!X26-1</f>
        <v>2.386438367173227E-2</v>
      </c>
      <c r="AD26" s="40">
        <f>Y26-'[1]UNIF SET-2011'!Y26</f>
        <v>136.58610000000044</v>
      </c>
      <c r="AE26" s="46">
        <f>Y26/'[1]UNIF SET-2011'!Y26-1</f>
        <v>2.3951988596150109E-2</v>
      </c>
    </row>
    <row r="27" spans="1:31" ht="15" customHeight="1" x14ac:dyDescent="0.2">
      <c r="A27" s="44">
        <v>13</v>
      </c>
      <c r="B27" s="35">
        <v>1467.85</v>
      </c>
      <c r="C27" s="36">
        <f t="shared" si="8"/>
        <v>440.35499999999996</v>
      </c>
      <c r="D27" s="37">
        <v>59.87</v>
      </c>
      <c r="E27" s="38">
        <f t="shared" si="9"/>
        <v>1968.0749999999998</v>
      </c>
      <c r="F27" s="18"/>
      <c r="G27" s="35">
        <v>2935.7</v>
      </c>
      <c r="H27" s="36">
        <f t="shared" si="10"/>
        <v>880.70999999999992</v>
      </c>
      <c r="I27" s="39">
        <v>59.87</v>
      </c>
      <c r="J27" s="39">
        <f t="shared" si="0"/>
        <v>3876.2799999999997</v>
      </c>
      <c r="L27" s="35">
        <v>2935.7</v>
      </c>
      <c r="M27" s="36">
        <f t="shared" si="11"/>
        <v>880.70999999999992</v>
      </c>
      <c r="N27" s="36">
        <f t="shared" si="12"/>
        <v>1467.85</v>
      </c>
      <c r="O27" s="39">
        <v>59.87</v>
      </c>
      <c r="P27" s="39">
        <f t="shared" si="1"/>
        <v>5344.13</v>
      </c>
      <c r="S27" s="5">
        <f t="shared" si="13"/>
        <v>12</v>
      </c>
      <c r="T27" s="40">
        <f t="shared" si="2"/>
        <v>176.142</v>
      </c>
      <c r="U27" s="40">
        <f t="shared" si="3"/>
        <v>352.28399999999999</v>
      </c>
      <c r="V27" s="40">
        <f t="shared" si="4"/>
        <v>352.28399999999999</v>
      </c>
      <c r="W27" s="40">
        <f t="shared" si="5"/>
        <v>2144.2169999999996</v>
      </c>
      <c r="X27" s="40">
        <f t="shared" si="6"/>
        <v>4228.5639999999994</v>
      </c>
      <c r="Y27" s="40">
        <f t="shared" si="7"/>
        <v>5696.4139999999998</v>
      </c>
      <c r="Z27" s="40">
        <f>W27-'[1]UNIF SET-2011'!W27</f>
        <v>49.259799999999814</v>
      </c>
      <c r="AA27" s="45">
        <f>W27/'[1]UNIF SET-2011'!W27-1</f>
        <v>2.3513511397750708E-2</v>
      </c>
      <c r="AB27" s="40">
        <f>X27-'[1]UNIF SET-2011'!X27</f>
        <v>98.519599999998718</v>
      </c>
      <c r="AC27" s="45">
        <f>X27/'[1]UNIF SET-2011'!X27-1</f>
        <v>2.3854368248437785E-2</v>
      </c>
      <c r="AD27" s="40">
        <f>Y27-'[1]UNIF SET-2011'!Y27</f>
        <v>133.20959999999923</v>
      </c>
      <c r="AE27" s="46">
        <f>Y27/'[1]UNIF SET-2011'!Y27-1</f>
        <v>2.3944761044551788E-2</v>
      </c>
    </row>
    <row r="28" spans="1:31" ht="15" customHeight="1" x14ac:dyDescent="0.2">
      <c r="A28" s="44">
        <v>12</v>
      </c>
      <c r="B28" s="35">
        <v>1439.06</v>
      </c>
      <c r="C28" s="36">
        <f t="shared" si="8"/>
        <v>431.71799999999996</v>
      </c>
      <c r="D28" s="37">
        <v>59.87</v>
      </c>
      <c r="E28" s="38">
        <f t="shared" si="9"/>
        <v>1930.6479999999997</v>
      </c>
      <c r="F28" s="18"/>
      <c r="G28" s="35">
        <v>2878.13</v>
      </c>
      <c r="H28" s="36">
        <f t="shared" si="10"/>
        <v>863.43899999999996</v>
      </c>
      <c r="I28" s="39">
        <v>59.87</v>
      </c>
      <c r="J28" s="39">
        <f t="shared" si="0"/>
        <v>3801.4389999999999</v>
      </c>
      <c r="L28" s="35">
        <v>2878.13</v>
      </c>
      <c r="M28" s="36">
        <f t="shared" si="11"/>
        <v>863.43899999999996</v>
      </c>
      <c r="N28" s="36">
        <f t="shared" si="12"/>
        <v>1439.0650000000001</v>
      </c>
      <c r="O28" s="39">
        <v>59.87</v>
      </c>
      <c r="P28" s="39">
        <f t="shared" si="1"/>
        <v>5240.5039999999999</v>
      </c>
      <c r="S28" s="5">
        <f t="shared" si="13"/>
        <v>11</v>
      </c>
      <c r="T28" s="40">
        <f t="shared" si="2"/>
        <v>158.29659999999998</v>
      </c>
      <c r="U28" s="40">
        <f t="shared" si="3"/>
        <v>316.59430000000003</v>
      </c>
      <c r="V28" s="40">
        <f t="shared" si="4"/>
        <v>316.59430000000003</v>
      </c>
      <c r="W28" s="40">
        <f t="shared" si="5"/>
        <v>2088.9445999999998</v>
      </c>
      <c r="X28" s="40">
        <f t="shared" si="6"/>
        <v>4118.0333000000001</v>
      </c>
      <c r="Y28" s="40">
        <f t="shared" si="7"/>
        <v>5557.0982999999997</v>
      </c>
      <c r="Z28" s="40">
        <f>W28-'[1]UNIF SET-2011'!W28</f>
        <v>47.940000000000055</v>
      </c>
      <c r="AA28" s="45">
        <f>W28/'[1]UNIF SET-2011'!W28-1</f>
        <v>2.3488433098092898E-2</v>
      </c>
      <c r="AB28" s="40">
        <f>X28-'[1]UNIF SET-2011'!X28</f>
        <v>95.908200000000306</v>
      </c>
      <c r="AC28" s="45">
        <f>X28/'[1]UNIF SET-2011'!X28-1</f>
        <v>2.3845155885380276E-2</v>
      </c>
      <c r="AD28" s="40">
        <f>Y28-'[1]UNIF SET-2011'!Y28</f>
        <v>129.91819999999916</v>
      </c>
      <c r="AE28" s="46">
        <f>Y28/'[1]UNIF SET-2011'!Y28-1</f>
        <v>2.3938435357986121E-2</v>
      </c>
    </row>
    <row r="29" spans="1:31" ht="15" customHeight="1" x14ac:dyDescent="0.2">
      <c r="A29" s="44">
        <v>11</v>
      </c>
      <c r="B29" s="35">
        <v>1410.85</v>
      </c>
      <c r="C29" s="36">
        <f t="shared" si="8"/>
        <v>423.25499999999994</v>
      </c>
      <c r="D29" s="37">
        <v>59.87</v>
      </c>
      <c r="E29" s="38">
        <f t="shared" si="9"/>
        <v>1893.9749999999997</v>
      </c>
      <c r="F29" s="18"/>
      <c r="G29" s="35">
        <v>2821.7</v>
      </c>
      <c r="H29" s="36">
        <f t="shared" si="10"/>
        <v>846.50999999999988</v>
      </c>
      <c r="I29" s="39">
        <v>59.87</v>
      </c>
      <c r="J29" s="39">
        <f t="shared" si="0"/>
        <v>3728.0799999999995</v>
      </c>
      <c r="L29" s="35">
        <v>2821.7</v>
      </c>
      <c r="M29" s="36">
        <f t="shared" si="11"/>
        <v>846.50999999999988</v>
      </c>
      <c r="N29" s="36">
        <f t="shared" si="12"/>
        <v>1410.85</v>
      </c>
      <c r="O29" s="39">
        <v>59.87</v>
      </c>
      <c r="P29" s="39">
        <f t="shared" si="1"/>
        <v>5138.9299999999994</v>
      </c>
      <c r="S29" s="5">
        <f t="shared" si="13"/>
        <v>10</v>
      </c>
      <c r="T29" s="40">
        <f t="shared" si="2"/>
        <v>141.08500000000001</v>
      </c>
      <c r="U29" s="40">
        <f t="shared" si="3"/>
        <v>282.17</v>
      </c>
      <c r="V29" s="40">
        <f t="shared" si="4"/>
        <v>282.17</v>
      </c>
      <c r="W29" s="40">
        <f t="shared" si="5"/>
        <v>2035.0599999999997</v>
      </c>
      <c r="X29" s="40">
        <f t="shared" si="6"/>
        <v>4010.2499999999995</v>
      </c>
      <c r="Y29" s="40">
        <f t="shared" si="7"/>
        <v>5421.0999999999995</v>
      </c>
      <c r="Z29" s="40">
        <f>W29-'[1]UNIF SET-2011'!W29</f>
        <v>46.675999999999931</v>
      </c>
      <c r="AA29" s="45">
        <f>W29/'[1]UNIF SET-2011'!W29-1</f>
        <v>2.3474338960683516E-2</v>
      </c>
      <c r="AB29" s="40">
        <f>X29-'[1]UNIF SET-2011'!X29</f>
        <v>93.351999999999862</v>
      </c>
      <c r="AC29" s="45">
        <f>X29/'[1]UNIF SET-2011'!X29-1</f>
        <v>2.3833145514639442E-2</v>
      </c>
      <c r="AD29" s="40">
        <f>Y29-'[1]UNIF SET-2011'!Y29</f>
        <v>126.6919999999991</v>
      </c>
      <c r="AE29" s="46">
        <f>Y29/'[1]UNIF SET-2011'!Y29-1</f>
        <v>2.3929398716532546E-2</v>
      </c>
    </row>
    <row r="30" spans="1:31" ht="15" customHeight="1" x14ac:dyDescent="0.2">
      <c r="A30" s="44">
        <v>10</v>
      </c>
      <c r="B30" s="35">
        <v>1383.18</v>
      </c>
      <c r="C30" s="36">
        <f t="shared" si="8"/>
        <v>414.95400000000001</v>
      </c>
      <c r="D30" s="37">
        <v>59.87</v>
      </c>
      <c r="E30" s="38">
        <f t="shared" si="9"/>
        <v>1858.0039999999999</v>
      </c>
      <c r="F30" s="18"/>
      <c r="G30" s="35">
        <v>2766.36</v>
      </c>
      <c r="H30" s="36">
        <f t="shared" si="10"/>
        <v>829.90800000000002</v>
      </c>
      <c r="I30" s="39">
        <v>59.87</v>
      </c>
      <c r="J30" s="39">
        <f t="shared" si="0"/>
        <v>3656.1379999999999</v>
      </c>
      <c r="L30" s="35">
        <v>2766.36</v>
      </c>
      <c r="M30" s="36">
        <f t="shared" si="11"/>
        <v>829.90800000000002</v>
      </c>
      <c r="N30" s="36">
        <f t="shared" si="12"/>
        <v>1383.18</v>
      </c>
      <c r="O30" s="39">
        <v>59.87</v>
      </c>
      <c r="P30" s="39">
        <f t="shared" si="1"/>
        <v>5039.3180000000002</v>
      </c>
      <c r="S30" s="5">
        <f t="shared" si="13"/>
        <v>9</v>
      </c>
      <c r="T30" s="40">
        <f t="shared" si="2"/>
        <v>124.4862</v>
      </c>
      <c r="U30" s="40">
        <f t="shared" si="3"/>
        <v>248.97239999999999</v>
      </c>
      <c r="V30" s="40">
        <f t="shared" si="4"/>
        <v>248.97239999999999</v>
      </c>
      <c r="W30" s="40">
        <f t="shared" si="5"/>
        <v>1982.4902</v>
      </c>
      <c r="X30" s="40">
        <f t="shared" si="6"/>
        <v>3905.1104</v>
      </c>
      <c r="Y30" s="40">
        <f t="shared" si="7"/>
        <v>5288.2903999999999</v>
      </c>
      <c r="Z30" s="40">
        <f>W30-'[1]UNIF SET-2011'!W30</f>
        <v>45.439100000000053</v>
      </c>
      <c r="AA30" s="45">
        <f>W30/'[1]UNIF SET-2011'!W30-1</f>
        <v>2.3457873671995477E-2</v>
      </c>
      <c r="AB30" s="40">
        <f>X30-'[1]UNIF SET-2011'!X30</f>
        <v>90.864300000000185</v>
      </c>
      <c r="AC30" s="45">
        <f>X30/'[1]UNIF SET-2011'!X30-1</f>
        <v>2.3822348536975735E-2</v>
      </c>
      <c r="AD30" s="40">
        <f>Y30-'[1]UNIF SET-2011'!Y30</f>
        <v>123.54930000000058</v>
      </c>
      <c r="AE30" s="46">
        <f>Y30/'[1]UNIF SET-2011'!Y30-1</f>
        <v>2.3921683121734816E-2</v>
      </c>
    </row>
    <row r="31" spans="1:31" ht="15" customHeight="1" x14ac:dyDescent="0.2">
      <c r="A31" s="44">
        <v>9</v>
      </c>
      <c r="B31" s="35">
        <v>1356.06</v>
      </c>
      <c r="C31" s="36">
        <f t="shared" si="8"/>
        <v>406.81799999999998</v>
      </c>
      <c r="D31" s="37">
        <v>59.87</v>
      </c>
      <c r="E31" s="38">
        <f t="shared" si="9"/>
        <v>1822.7479999999998</v>
      </c>
      <c r="F31" s="18"/>
      <c r="G31" s="35">
        <v>2712.12</v>
      </c>
      <c r="H31" s="36">
        <f t="shared" si="10"/>
        <v>813.63599999999997</v>
      </c>
      <c r="I31" s="39">
        <v>59.87</v>
      </c>
      <c r="J31" s="39">
        <f t="shared" si="0"/>
        <v>3585.6259999999997</v>
      </c>
      <c r="L31" s="35">
        <v>2712.12</v>
      </c>
      <c r="M31" s="36">
        <f t="shared" si="11"/>
        <v>813.63599999999997</v>
      </c>
      <c r="N31" s="36">
        <f t="shared" si="12"/>
        <v>1356.06</v>
      </c>
      <c r="O31" s="39">
        <v>59.87</v>
      </c>
      <c r="P31" s="39">
        <f t="shared" si="1"/>
        <v>4941.6859999999997</v>
      </c>
      <c r="S31" s="5">
        <v>8</v>
      </c>
      <c r="T31" s="40">
        <f t="shared" si="2"/>
        <v>108.48479999999999</v>
      </c>
      <c r="U31" s="40">
        <f t="shared" si="3"/>
        <v>216.96959999999999</v>
      </c>
      <c r="V31" s="40">
        <f t="shared" si="4"/>
        <v>216.96959999999999</v>
      </c>
      <c r="W31" s="40">
        <f t="shared" si="5"/>
        <v>1931.2327999999998</v>
      </c>
      <c r="X31" s="40">
        <f t="shared" si="6"/>
        <v>3802.5955999999996</v>
      </c>
      <c r="Y31" s="40">
        <f t="shared" si="7"/>
        <v>5158.6556</v>
      </c>
      <c r="Z31" s="40">
        <f>W31-'[1]UNIF SET-2011'!W31</f>
        <v>44.215200000000095</v>
      </c>
      <c r="AA31" s="45">
        <f>W31/'[1]UNIF SET-2011'!W31-1</f>
        <v>2.3431259994607379E-2</v>
      </c>
      <c r="AB31" s="40">
        <f>X31-'[1]UNIF SET-2011'!X31</f>
        <v>88.444199999999455</v>
      </c>
      <c r="AC31" s="45">
        <f>X31/'[1]UNIF SET-2011'!X31-1</f>
        <v>2.3812761106076552E-2</v>
      </c>
      <c r="AD31" s="40">
        <f>Y31-'[1]UNIF SET-2011'!Y31</f>
        <v>120.48919999999907</v>
      </c>
      <c r="AE31" s="46">
        <f>Y31/'[1]UNIF SET-2011'!Y31-1</f>
        <v>2.3915287911093763E-2</v>
      </c>
    </row>
    <row r="32" spans="1:31" ht="15" customHeight="1" x14ac:dyDescent="0.2">
      <c r="A32" s="44">
        <v>8</v>
      </c>
      <c r="B32" s="35">
        <v>1329.48</v>
      </c>
      <c r="C32" s="36">
        <f t="shared" si="8"/>
        <v>398.84399999999999</v>
      </c>
      <c r="D32" s="37">
        <v>59.87</v>
      </c>
      <c r="E32" s="38">
        <f t="shared" si="9"/>
        <v>1788.194</v>
      </c>
      <c r="F32" s="18"/>
      <c r="G32" s="35">
        <v>2658.95</v>
      </c>
      <c r="H32" s="36">
        <f t="shared" si="10"/>
        <v>797.68499999999995</v>
      </c>
      <c r="I32" s="39">
        <v>59.87</v>
      </c>
      <c r="J32" s="39">
        <f t="shared" si="0"/>
        <v>3516.5049999999997</v>
      </c>
      <c r="L32" s="35">
        <v>2658.95</v>
      </c>
      <c r="M32" s="36">
        <f t="shared" si="11"/>
        <v>797.68499999999995</v>
      </c>
      <c r="N32" s="36">
        <f t="shared" si="12"/>
        <v>1329.4749999999999</v>
      </c>
      <c r="O32" s="39">
        <v>59.87</v>
      </c>
      <c r="P32" s="39">
        <f t="shared" si="1"/>
        <v>4845.9799999999996</v>
      </c>
      <c r="S32" s="5">
        <v>7</v>
      </c>
      <c r="T32" s="40">
        <f t="shared" si="2"/>
        <v>93.063600000000008</v>
      </c>
      <c r="U32" s="40">
        <f t="shared" si="3"/>
        <v>186.12649999999999</v>
      </c>
      <c r="V32" s="40">
        <f t="shared" si="4"/>
        <v>186.12649999999999</v>
      </c>
      <c r="W32" s="40">
        <f t="shared" si="5"/>
        <v>1881.2575999999999</v>
      </c>
      <c r="X32" s="40">
        <f t="shared" si="6"/>
        <v>3702.6314999999995</v>
      </c>
      <c r="Y32" s="40">
        <f t="shared" si="7"/>
        <v>5032.1064999999999</v>
      </c>
      <c r="Z32" s="40">
        <f>W32-'[1]UNIF SET-2011'!W32</f>
        <v>43.0454000000002</v>
      </c>
      <c r="AA32" s="45">
        <f>W32/'[1]UNIF SET-2011'!W32-1</f>
        <v>2.341699179235146E-2</v>
      </c>
      <c r="AB32" s="40">
        <f>X32-'[1]UNIF SET-2011'!X32</f>
        <v>86.09079999999949</v>
      </c>
      <c r="AC32" s="45">
        <f>X32/'[1]UNIF SET-2011'!X32-1</f>
        <v>2.380473694102192E-2</v>
      </c>
      <c r="AD32" s="40">
        <f>Y32-'[1]UNIF SET-2011'!Y32</f>
        <v>117.51079999999911</v>
      </c>
      <c r="AE32" s="46">
        <f>Y32/'[1]UNIF SET-2011'!Y32-1</f>
        <v>2.3910573152537973E-2</v>
      </c>
    </row>
    <row r="33" spans="1:31" ht="15" customHeight="1" x14ac:dyDescent="0.2">
      <c r="A33" s="44">
        <v>7</v>
      </c>
      <c r="B33" s="35">
        <v>1303.4100000000001</v>
      </c>
      <c r="C33" s="36">
        <f t="shared" si="8"/>
        <v>391.02300000000002</v>
      </c>
      <c r="D33" s="37">
        <v>59.87</v>
      </c>
      <c r="E33" s="38">
        <f t="shared" si="9"/>
        <v>1754.3029999999999</v>
      </c>
      <c r="F33" s="18"/>
      <c r="G33" s="35">
        <v>2606.8200000000002</v>
      </c>
      <c r="H33" s="36">
        <f t="shared" si="10"/>
        <v>782.04600000000005</v>
      </c>
      <c r="I33" s="39">
        <v>59.87</v>
      </c>
      <c r="J33" s="39">
        <f t="shared" si="0"/>
        <v>3448.7359999999999</v>
      </c>
      <c r="L33" s="35">
        <v>2606.8200000000002</v>
      </c>
      <c r="M33" s="36">
        <f t="shared" si="11"/>
        <v>782.04600000000005</v>
      </c>
      <c r="N33" s="36">
        <f t="shared" si="12"/>
        <v>1303.4100000000001</v>
      </c>
      <c r="O33" s="39">
        <v>59.87</v>
      </c>
      <c r="P33" s="39">
        <f t="shared" si="1"/>
        <v>4752.1459999999997</v>
      </c>
      <c r="S33" s="5">
        <v>6</v>
      </c>
      <c r="T33" s="40">
        <f t="shared" si="2"/>
        <v>78.204599999999999</v>
      </c>
      <c r="U33" s="40">
        <f t="shared" si="3"/>
        <v>156.4092</v>
      </c>
      <c r="V33" s="40">
        <f t="shared" si="4"/>
        <v>156.4092</v>
      </c>
      <c r="W33" s="40">
        <f t="shared" si="5"/>
        <v>1832.5075999999999</v>
      </c>
      <c r="X33" s="40">
        <f t="shared" si="6"/>
        <v>3605.1451999999999</v>
      </c>
      <c r="Y33" s="40">
        <f t="shared" si="7"/>
        <v>4908.5551999999998</v>
      </c>
      <c r="Z33" s="40">
        <f>W33-'[1]UNIF SET-2011'!W33</f>
        <v>41.888000000000147</v>
      </c>
      <c r="AA33" s="45">
        <f>W33/'[1]UNIF SET-2011'!W33-1</f>
        <v>2.3393019935669335E-2</v>
      </c>
      <c r="AB33" s="40">
        <f>X33-'[1]UNIF SET-2011'!X33</f>
        <v>83.789600000000064</v>
      </c>
      <c r="AC33" s="45">
        <f>X33/'[1]UNIF SET-2011'!X33-1</f>
        <v>2.3794699972930822E-2</v>
      </c>
      <c r="AD33" s="40">
        <f>Y33-'[1]UNIF SET-2011'!Y33</f>
        <v>114.59459999999945</v>
      </c>
      <c r="AE33" s="46">
        <f>Y33/'[1]UNIF SET-2011'!Y33-1</f>
        <v>2.3903951150537006E-2</v>
      </c>
    </row>
    <row r="34" spans="1:31" ht="15" customHeight="1" x14ac:dyDescent="0.2">
      <c r="A34" s="44">
        <v>6</v>
      </c>
      <c r="B34" s="35">
        <v>1277.8399999999999</v>
      </c>
      <c r="C34" s="36">
        <f t="shared" si="8"/>
        <v>383.35199999999998</v>
      </c>
      <c r="D34" s="37">
        <v>59.87</v>
      </c>
      <c r="E34" s="38">
        <f t="shared" si="9"/>
        <v>1721.0619999999999</v>
      </c>
      <c r="F34" s="18"/>
      <c r="G34" s="35">
        <v>2555.69</v>
      </c>
      <c r="H34" s="36">
        <f t="shared" si="10"/>
        <v>766.70699999999999</v>
      </c>
      <c r="I34" s="39">
        <v>59.87</v>
      </c>
      <c r="J34" s="39">
        <f t="shared" si="0"/>
        <v>3382.2669999999998</v>
      </c>
      <c r="L34" s="35">
        <v>2555.69</v>
      </c>
      <c r="M34" s="36">
        <f t="shared" si="11"/>
        <v>766.70699999999999</v>
      </c>
      <c r="N34" s="36">
        <f t="shared" si="12"/>
        <v>1277.845</v>
      </c>
      <c r="O34" s="39">
        <v>59.87</v>
      </c>
      <c r="P34" s="39">
        <f t="shared" si="1"/>
        <v>4660.1120000000001</v>
      </c>
      <c r="S34" s="5">
        <v>5</v>
      </c>
      <c r="T34" s="40">
        <f t="shared" si="2"/>
        <v>63.891999999999996</v>
      </c>
      <c r="U34" s="40">
        <f t="shared" si="3"/>
        <v>127.78450000000001</v>
      </c>
      <c r="V34" s="40">
        <f t="shared" si="4"/>
        <v>127.78450000000001</v>
      </c>
      <c r="W34" s="40">
        <f t="shared" si="5"/>
        <v>1784.954</v>
      </c>
      <c r="X34" s="40">
        <f t="shared" si="6"/>
        <v>3510.0515</v>
      </c>
      <c r="Y34" s="40">
        <f t="shared" si="7"/>
        <v>4787.8964999999998</v>
      </c>
      <c r="Z34" s="40">
        <f>W34-'[1]UNIF SET-2011'!W34</f>
        <v>40.75649999999996</v>
      </c>
      <c r="AA34" s="45">
        <f>W34/'[1]UNIF SET-2011'!W34-1</f>
        <v>2.336690655731366E-2</v>
      </c>
      <c r="AB34" s="40">
        <f>X34-'[1]UNIF SET-2011'!X34</f>
        <v>81.540000000000418</v>
      </c>
      <c r="AC34" s="45">
        <f>X34/'[1]UNIF SET-2011'!X34-1</f>
        <v>2.378291570554758E-2</v>
      </c>
      <c r="AD34" s="40">
        <f>Y34-'[1]UNIF SET-2011'!Y34</f>
        <v>111.73999999999978</v>
      </c>
      <c r="AE34" s="46">
        <f>Y34/'[1]UNIF SET-2011'!Y34-1</f>
        <v>2.3895692969215121E-2</v>
      </c>
    </row>
    <row r="35" spans="1:31" ht="15" customHeight="1" x14ac:dyDescent="0.2">
      <c r="A35" s="44">
        <v>5</v>
      </c>
      <c r="B35" s="35">
        <v>1252.79</v>
      </c>
      <c r="C35" s="36">
        <f t="shared" si="8"/>
        <v>375.83699999999999</v>
      </c>
      <c r="D35" s="37">
        <v>59.87</v>
      </c>
      <c r="E35" s="38">
        <f t="shared" si="9"/>
        <v>1688.4969999999998</v>
      </c>
      <c r="F35" s="18"/>
      <c r="G35" s="35">
        <v>2505.58</v>
      </c>
      <c r="H35" s="36">
        <f t="shared" si="10"/>
        <v>751.67399999999998</v>
      </c>
      <c r="I35" s="39">
        <v>59.87</v>
      </c>
      <c r="J35" s="39">
        <f t="shared" si="0"/>
        <v>3317.1239999999998</v>
      </c>
      <c r="L35" s="35">
        <v>2505.58</v>
      </c>
      <c r="M35" s="36">
        <f t="shared" si="11"/>
        <v>751.67399999999998</v>
      </c>
      <c r="N35" s="36">
        <f t="shared" si="12"/>
        <v>1252.79</v>
      </c>
      <c r="O35" s="39">
        <v>59.87</v>
      </c>
      <c r="P35" s="39">
        <f t="shared" si="1"/>
        <v>4569.9139999999998</v>
      </c>
      <c r="S35" s="5">
        <v>4</v>
      </c>
      <c r="T35" s="40">
        <f t="shared" si="2"/>
        <v>50.111600000000003</v>
      </c>
      <c r="U35" s="40">
        <f t="shared" si="3"/>
        <v>100.22320000000001</v>
      </c>
      <c r="V35" s="40">
        <f t="shared" si="4"/>
        <v>100.22320000000001</v>
      </c>
      <c r="W35" s="40">
        <f t="shared" si="5"/>
        <v>1738.6085999999998</v>
      </c>
      <c r="X35" s="40">
        <f t="shared" si="6"/>
        <v>3417.3471999999997</v>
      </c>
      <c r="Y35" s="40">
        <f t="shared" si="7"/>
        <v>4670.1372000000001</v>
      </c>
      <c r="Z35" s="40">
        <f>W35-'[1]UNIF SET-2011'!W35</f>
        <v>39.663999999999987</v>
      </c>
      <c r="AA35" s="45">
        <f>W35/'[1]UNIF SET-2011'!W35-1</f>
        <v>2.3346258612552795E-2</v>
      </c>
      <c r="AB35" s="40">
        <f>X35-'[1]UNIF SET-2011'!X35</f>
        <v>79.341399999999794</v>
      </c>
      <c r="AC35" s="45">
        <f>X35/'[1]UNIF SET-2011'!X35-1</f>
        <v>2.3769101899103973E-2</v>
      </c>
      <c r="AD35" s="40">
        <f>Y35-'[1]UNIF SET-2011'!Y35</f>
        <v>108.94639999999981</v>
      </c>
      <c r="AE35" s="46">
        <f>Y35/'[1]UNIF SET-2011'!Y35-1</f>
        <v>2.3885516913697113E-2</v>
      </c>
    </row>
    <row r="36" spans="1:31" ht="15" customHeight="1" x14ac:dyDescent="0.2">
      <c r="A36" s="44">
        <v>4</v>
      </c>
      <c r="B36" s="35">
        <v>1228.23</v>
      </c>
      <c r="C36" s="36">
        <f t="shared" si="8"/>
        <v>368.46899999999999</v>
      </c>
      <c r="D36" s="37">
        <v>59.87</v>
      </c>
      <c r="E36" s="38">
        <f t="shared" si="9"/>
        <v>1656.569</v>
      </c>
      <c r="F36" s="18"/>
      <c r="G36" s="35">
        <v>2456.46</v>
      </c>
      <c r="H36" s="36">
        <f t="shared" si="10"/>
        <v>736.93799999999999</v>
      </c>
      <c r="I36" s="39">
        <v>59.87</v>
      </c>
      <c r="J36" s="39">
        <f t="shared" si="0"/>
        <v>3253.268</v>
      </c>
      <c r="L36" s="35">
        <v>2456.46</v>
      </c>
      <c r="M36" s="36">
        <f t="shared" si="11"/>
        <v>736.93799999999999</v>
      </c>
      <c r="N36" s="36">
        <f t="shared" si="12"/>
        <v>1228.23</v>
      </c>
      <c r="O36" s="39">
        <v>59.87</v>
      </c>
      <c r="P36" s="39">
        <f t="shared" si="1"/>
        <v>4481.4980000000005</v>
      </c>
      <c r="S36" s="5">
        <v>3</v>
      </c>
      <c r="T36" s="40">
        <f t="shared" si="2"/>
        <v>36.846899999999998</v>
      </c>
      <c r="U36" s="40">
        <f t="shared" si="3"/>
        <v>73.693799999999996</v>
      </c>
      <c r="V36" s="40">
        <f t="shared" si="4"/>
        <v>73.693799999999996</v>
      </c>
      <c r="W36" s="40">
        <f t="shared" si="5"/>
        <v>1693.4159</v>
      </c>
      <c r="X36" s="40">
        <f t="shared" si="6"/>
        <v>3326.9618</v>
      </c>
      <c r="Y36" s="40">
        <f t="shared" si="7"/>
        <v>4555.1918000000005</v>
      </c>
      <c r="Z36" s="40">
        <f>W36-'[1]UNIF SET-2011'!W36</f>
        <v>38.609899999999925</v>
      </c>
      <c r="AA36" s="45">
        <f>W36/'[1]UNIF SET-2011'!W36-1</f>
        <v>2.3331979700339511E-2</v>
      </c>
      <c r="AB36" s="40">
        <f>X36-'[1]UNIF SET-2011'!X36</f>
        <v>77.206500000000233</v>
      </c>
      <c r="AC36" s="45">
        <f>X36/'[1]UNIF SET-2011'!X36-1</f>
        <v>2.3757634921004689E-2</v>
      </c>
      <c r="AD36" s="40">
        <f>Y36-'[1]UNIF SET-2011'!Y36</f>
        <v>106.23150000000078</v>
      </c>
      <c r="AE36" s="46">
        <f>Y36/'[1]UNIF SET-2011'!Y36-1</f>
        <v>2.3877826017013604E-2</v>
      </c>
    </row>
    <row r="37" spans="1:31" ht="15" customHeight="1" x14ac:dyDescent="0.2">
      <c r="A37" s="44">
        <v>3</v>
      </c>
      <c r="B37" s="35">
        <v>1204.1400000000001</v>
      </c>
      <c r="C37" s="36">
        <f t="shared" si="8"/>
        <v>361.24200000000002</v>
      </c>
      <c r="D37" s="37">
        <v>59.87</v>
      </c>
      <c r="E37" s="38">
        <f t="shared" si="9"/>
        <v>1625.252</v>
      </c>
      <c r="F37" s="18"/>
      <c r="G37" s="35">
        <v>2408.2800000000002</v>
      </c>
      <c r="H37" s="36">
        <f t="shared" si="10"/>
        <v>722.48400000000004</v>
      </c>
      <c r="I37" s="47">
        <v>59.87</v>
      </c>
      <c r="J37" s="47">
        <f t="shared" si="0"/>
        <v>3190.634</v>
      </c>
      <c r="L37" s="35">
        <v>2408.2800000000002</v>
      </c>
      <c r="M37" s="36">
        <f t="shared" si="11"/>
        <v>722.48400000000004</v>
      </c>
      <c r="N37" s="36">
        <f>L37*N$14</f>
        <v>1204.1400000000001</v>
      </c>
      <c r="O37" s="47">
        <v>59.87</v>
      </c>
      <c r="P37" s="39">
        <f t="shared" si="1"/>
        <v>4394.7740000000003</v>
      </c>
      <c r="S37" s="5">
        <v>2</v>
      </c>
      <c r="T37" s="40">
        <f t="shared" si="2"/>
        <v>24.082800000000002</v>
      </c>
      <c r="U37" s="40">
        <f t="shared" si="3"/>
        <v>48.165600000000005</v>
      </c>
      <c r="V37" s="40">
        <f t="shared" si="4"/>
        <v>48.165600000000005</v>
      </c>
      <c r="W37" s="40">
        <f t="shared" si="5"/>
        <v>1649.3347999999999</v>
      </c>
      <c r="X37" s="40">
        <f t="shared" si="6"/>
        <v>3238.7995999999998</v>
      </c>
      <c r="Y37" s="40">
        <f t="shared" si="7"/>
        <v>4442.9396000000006</v>
      </c>
      <c r="Z37" s="40">
        <f>W37-'[1]UNIF SET-2011'!W37</f>
        <v>37.554000000000087</v>
      </c>
      <c r="AA37" s="45">
        <f>W37/'[1]UNIF SET-2011'!W37-1</f>
        <v>2.329969435049728E-2</v>
      </c>
      <c r="AB37" s="40">
        <f>X37-'[1]UNIF SET-2011'!X37</f>
        <v>75.121200000000044</v>
      </c>
      <c r="AC37" s="45">
        <f>X37/'[1]UNIF SET-2011'!X37-1</f>
        <v>2.3744891389718914E-2</v>
      </c>
      <c r="AD37" s="40">
        <f>Y37-'[1]UNIF SET-2011'!Y37</f>
        <v>103.57620000000043</v>
      </c>
      <c r="AE37" s="46">
        <f>Y37/'[1]UNIF SET-2011'!Y37-1</f>
        <v>2.3868985022088784E-2</v>
      </c>
    </row>
    <row r="38" spans="1:31" ht="15" customHeight="1" x14ac:dyDescent="0.2">
      <c r="A38" s="44">
        <v>2</v>
      </c>
      <c r="B38" s="35">
        <v>1180.54</v>
      </c>
      <c r="C38" s="36">
        <f t="shared" si="8"/>
        <v>354.16199999999998</v>
      </c>
      <c r="D38" s="37">
        <v>59.87</v>
      </c>
      <c r="E38" s="38">
        <f t="shared" si="9"/>
        <v>1594.5719999999999</v>
      </c>
      <c r="F38" s="18"/>
      <c r="G38" s="35">
        <v>2361.0700000000002</v>
      </c>
      <c r="H38" s="36">
        <f t="shared" si="10"/>
        <v>708.32100000000003</v>
      </c>
      <c r="I38" s="39">
        <v>59.87</v>
      </c>
      <c r="J38" s="39">
        <f t="shared" si="0"/>
        <v>3129.261</v>
      </c>
      <c r="L38" s="35">
        <v>2361.0700000000002</v>
      </c>
      <c r="M38" s="36">
        <f t="shared" si="11"/>
        <v>708.32100000000003</v>
      </c>
      <c r="N38" s="36">
        <f t="shared" si="12"/>
        <v>1180.5350000000001</v>
      </c>
      <c r="O38" s="39">
        <v>59.87</v>
      </c>
      <c r="P38" s="39">
        <f t="shared" si="1"/>
        <v>4309.7960000000003</v>
      </c>
      <c r="S38" s="5">
        <v>1</v>
      </c>
      <c r="T38" s="40">
        <f t="shared" si="2"/>
        <v>11.805400000000001</v>
      </c>
      <c r="U38" s="40">
        <f t="shared" si="3"/>
        <v>23.610700000000001</v>
      </c>
      <c r="V38" s="40">
        <f t="shared" si="4"/>
        <v>23.610700000000001</v>
      </c>
      <c r="W38" s="40">
        <f t="shared" si="5"/>
        <v>1606.3773999999999</v>
      </c>
      <c r="X38" s="40">
        <f t="shared" si="6"/>
        <v>3152.8717000000001</v>
      </c>
      <c r="Y38" s="40">
        <f t="shared" si="7"/>
        <v>4333.4067000000005</v>
      </c>
      <c r="Z38" s="40">
        <f>W38-'[1]UNIF SET-2011'!W38</f>
        <v>36.548999999999751</v>
      </c>
      <c r="AA38" s="45">
        <f>W38/'[1]UNIF SET-2011'!W38-1</f>
        <v>2.3282162559933095E-2</v>
      </c>
      <c r="AB38" s="40">
        <f>X38-'[1]UNIF SET-2011'!X38</f>
        <v>73.084899999999834</v>
      </c>
      <c r="AC38" s="45">
        <f>X38/'[1]UNIF SET-2011'!X38-1</f>
        <v>2.3730506280499553E-2</v>
      </c>
      <c r="AD38" s="40">
        <f>Y38-'[1]UNIF SET-2011'!Y38</f>
        <v>100.97989999999936</v>
      </c>
      <c r="AE38" s="46">
        <f>Y38/'[1]UNIF SET-2011'!Y38-1</f>
        <v>2.3858628813143268E-2</v>
      </c>
    </row>
    <row r="39" spans="1:31" ht="15" customHeight="1" x14ac:dyDescent="0.2">
      <c r="A39" s="44">
        <v>1</v>
      </c>
      <c r="B39" s="35">
        <v>1157.3900000000001</v>
      </c>
      <c r="C39" s="36">
        <f t="shared" si="8"/>
        <v>347.21700000000004</v>
      </c>
      <c r="D39" s="37">
        <v>59.87</v>
      </c>
      <c r="E39" s="38">
        <f t="shared" si="9"/>
        <v>1564.4770000000001</v>
      </c>
      <c r="F39" s="18"/>
      <c r="G39" s="35">
        <v>2314.7800000000002</v>
      </c>
      <c r="H39" s="36">
        <f t="shared" si="10"/>
        <v>694.43400000000008</v>
      </c>
      <c r="I39" s="39">
        <v>59.87</v>
      </c>
      <c r="J39" s="39">
        <f t="shared" si="0"/>
        <v>3069.0840000000003</v>
      </c>
      <c r="L39" s="35">
        <v>2314.7800000000002</v>
      </c>
      <c r="M39" s="36">
        <f t="shared" si="11"/>
        <v>694.43400000000008</v>
      </c>
      <c r="N39" s="36">
        <f t="shared" si="12"/>
        <v>1157.3900000000001</v>
      </c>
      <c r="O39" s="39">
        <v>59.87</v>
      </c>
      <c r="P39" s="39">
        <f t="shared" si="1"/>
        <v>4226.4740000000002</v>
      </c>
      <c r="S39" s="5">
        <v>0</v>
      </c>
      <c r="T39" s="40">
        <f t="shared" si="2"/>
        <v>0</v>
      </c>
      <c r="U39" s="40">
        <f t="shared" si="3"/>
        <v>0</v>
      </c>
      <c r="V39" s="40">
        <f t="shared" si="4"/>
        <v>0</v>
      </c>
      <c r="W39" s="40">
        <f t="shared" si="5"/>
        <v>1564.4770000000001</v>
      </c>
      <c r="X39" s="40">
        <f t="shared" si="6"/>
        <v>3069.0840000000003</v>
      </c>
      <c r="Y39" s="40">
        <f t="shared" si="7"/>
        <v>4226.4740000000002</v>
      </c>
      <c r="Z39" s="40">
        <f>W39-'[1]UNIF SET-2011'!W39</f>
        <v>35.555000000000291</v>
      </c>
      <c r="AA39" s="45">
        <f>W39/'[1]UNIF SET-2011'!W39-1</f>
        <v>2.3254946949550215E-2</v>
      </c>
      <c r="AB39" s="40">
        <f>X39-'[1]UNIF SET-2011'!X39</f>
        <v>71.110000000000582</v>
      </c>
      <c r="AC39" s="45">
        <f>X39/'[1]UNIF SET-2011'!X39-1</f>
        <v>2.371935180225071E-2</v>
      </c>
      <c r="AD39" s="40">
        <f>Y39-'[1]UNIF SET-2011'!Y39</f>
        <v>98.460000000000036</v>
      </c>
      <c r="AE39" s="46">
        <f>Y39/'[1]UNIF SET-2011'!Y39-1</f>
        <v>2.3851663293777525E-2</v>
      </c>
    </row>
    <row r="40" spans="1:31" ht="15" customHeight="1" x14ac:dyDescent="0.2">
      <c r="S40" s="302" t="s">
        <v>58</v>
      </c>
      <c r="T40" s="303"/>
      <c r="U40" s="303"/>
      <c r="V40" s="303"/>
      <c r="W40" s="303"/>
      <c r="X40" s="303"/>
      <c r="Y40" s="303"/>
      <c r="Z40" s="48">
        <f t="shared" ref="Z40:AE40" si="14">AVERAGE(Z15:Z39)</f>
        <v>50.118515999999943</v>
      </c>
      <c r="AA40" s="49">
        <f t="shared" si="14"/>
        <v>2.349848744224942E-2</v>
      </c>
      <c r="AB40" s="48">
        <f t="shared" si="14"/>
        <v>100.24093199999989</v>
      </c>
      <c r="AC40" s="49">
        <f t="shared" si="14"/>
        <v>2.3846377956950136E-2</v>
      </c>
      <c r="AD40" s="48">
        <f t="shared" si="14"/>
        <v>135.28393199999974</v>
      </c>
      <c r="AE40" s="50">
        <f t="shared" si="14"/>
        <v>2.3939246007553264E-2</v>
      </c>
    </row>
    <row r="41" spans="1:31" ht="15" customHeight="1" x14ac:dyDescent="0.2">
      <c r="G41" s="10">
        <f>(G39*0.15)/180</f>
        <v>1.9289833333333335</v>
      </c>
      <c r="J41" s="51">
        <f>(G39+H39)/180</f>
        <v>16.717855555555559</v>
      </c>
    </row>
    <row r="42" spans="1:31" ht="15" customHeight="1" x14ac:dyDescent="0.2">
      <c r="B42" s="52"/>
      <c r="J42" s="12">
        <f>J41/6</f>
        <v>2.78630925925926</v>
      </c>
    </row>
    <row r="43" spans="1:31" ht="15" customHeight="1" x14ac:dyDescent="0.2">
      <c r="B43" s="52"/>
      <c r="G43" s="12">
        <f>G39*0.15</f>
        <v>347.21700000000004</v>
      </c>
      <c r="J43" s="12">
        <f>J41+J42</f>
        <v>19.504164814814818</v>
      </c>
    </row>
    <row r="44" spans="1:31" ht="15" customHeight="1" x14ac:dyDescent="0.2">
      <c r="G44" s="10">
        <f>362.82/0.15</f>
        <v>2418.8000000000002</v>
      </c>
    </row>
    <row r="45" spans="1:31" ht="15" customHeight="1" x14ac:dyDescent="0.2">
      <c r="L45" s="12"/>
    </row>
    <row r="47" spans="1:31" ht="19.5" customHeight="1" x14ac:dyDescent="0.2">
      <c r="A47" s="322" t="s">
        <v>37</v>
      </c>
      <c r="B47" s="322"/>
      <c r="C47" s="322"/>
      <c r="D47" s="322"/>
      <c r="E47" s="322"/>
      <c r="F47" s="322"/>
      <c r="G47" s="322"/>
      <c r="H47" s="322"/>
      <c r="I47" s="322"/>
      <c r="J47" s="322"/>
      <c r="K47" s="322"/>
      <c r="L47" s="322"/>
      <c r="M47" s="322"/>
      <c r="N47" s="322"/>
      <c r="O47" s="322"/>
      <c r="P47" s="322"/>
    </row>
    <row r="48" spans="1:31" ht="17.100000000000001" customHeight="1" x14ac:dyDescent="0.2">
      <c r="A48" s="15" t="s">
        <v>38</v>
      </c>
      <c r="B48" s="15"/>
      <c r="C48" s="15"/>
      <c r="D48" s="15"/>
      <c r="E48" s="15"/>
    </row>
    <row r="49" spans="1:31" ht="17.100000000000001" customHeight="1" x14ac:dyDescent="0.2">
      <c r="A49" s="17" t="s">
        <v>59</v>
      </c>
      <c r="B49" s="17"/>
      <c r="C49" s="17"/>
      <c r="D49" s="17"/>
      <c r="E49" s="17"/>
    </row>
    <row r="50" spans="1:31" ht="17.100000000000001" customHeight="1" x14ac:dyDescent="0.2">
      <c r="A50" s="17" t="s">
        <v>40</v>
      </c>
      <c r="B50" s="17"/>
      <c r="C50" s="17"/>
      <c r="D50" s="17"/>
      <c r="E50" s="17"/>
    </row>
    <row r="51" spans="1:31" ht="17.100000000000001" customHeight="1" x14ac:dyDescent="0.2">
      <c r="A51" s="17" t="s">
        <v>587</v>
      </c>
      <c r="B51" s="17"/>
      <c r="C51" s="17"/>
      <c r="D51" s="17"/>
      <c r="E51" s="17"/>
    </row>
    <row r="52" spans="1:31" ht="17.100000000000001" customHeight="1" x14ac:dyDescent="0.2">
      <c r="A52" s="17" t="s">
        <v>41</v>
      </c>
      <c r="B52" s="15"/>
      <c r="C52" s="15"/>
      <c r="D52" s="15"/>
      <c r="E52" s="15"/>
      <c r="S52" s="307" t="s">
        <v>588</v>
      </c>
      <c r="T52" s="308"/>
      <c r="U52" s="308"/>
      <c r="V52" s="308"/>
      <c r="W52" s="308"/>
      <c r="X52" s="308"/>
      <c r="Y52" s="308"/>
      <c r="Z52" s="308"/>
      <c r="AA52" s="308"/>
      <c r="AB52" s="308"/>
      <c r="AC52" s="308"/>
      <c r="AD52" s="308"/>
      <c r="AE52" s="309"/>
    </row>
    <row r="53" spans="1:31" ht="17.100000000000001" customHeight="1" x14ac:dyDescent="0.2">
      <c r="A53" s="313" t="s">
        <v>42</v>
      </c>
      <c r="B53" s="314"/>
      <c r="C53" s="314"/>
      <c r="D53" s="314"/>
      <c r="E53" s="313"/>
      <c r="F53" s="8"/>
      <c r="G53" s="313" t="s">
        <v>43</v>
      </c>
      <c r="H53" s="313"/>
      <c r="I53" s="313"/>
      <c r="J53" s="313"/>
      <c r="L53" s="313" t="s">
        <v>44</v>
      </c>
      <c r="M53" s="313"/>
      <c r="N53" s="313"/>
      <c r="O53" s="313"/>
      <c r="P53" s="313"/>
      <c r="S53" s="310"/>
      <c r="T53" s="311"/>
      <c r="U53" s="311"/>
      <c r="V53" s="311"/>
      <c r="W53" s="311"/>
      <c r="X53" s="311"/>
      <c r="Y53" s="311"/>
      <c r="Z53" s="311"/>
      <c r="AA53" s="311"/>
      <c r="AB53" s="311"/>
      <c r="AC53" s="311"/>
      <c r="AD53" s="311"/>
      <c r="AE53" s="312"/>
    </row>
    <row r="54" spans="1:31" ht="15" customHeight="1" x14ac:dyDescent="0.2">
      <c r="A54" s="315" t="s">
        <v>45</v>
      </c>
      <c r="B54" s="19" t="s">
        <v>46</v>
      </c>
      <c r="C54" s="25" t="s">
        <v>47</v>
      </c>
      <c r="D54" s="19" t="s">
        <v>10</v>
      </c>
      <c r="E54" s="317" t="s">
        <v>48</v>
      </c>
      <c r="F54" s="18"/>
      <c r="G54" s="19" t="s">
        <v>46</v>
      </c>
      <c r="H54" s="19" t="s">
        <v>47</v>
      </c>
      <c r="I54" s="19" t="s">
        <v>49</v>
      </c>
      <c r="J54" s="319" t="s">
        <v>48</v>
      </c>
      <c r="L54" s="19" t="s">
        <v>46</v>
      </c>
      <c r="M54" s="19" t="s">
        <v>47</v>
      </c>
      <c r="N54" s="19" t="s">
        <v>50</v>
      </c>
      <c r="O54" s="19" t="s">
        <v>10</v>
      </c>
      <c r="P54" s="320" t="s">
        <v>48</v>
      </c>
      <c r="S54" s="20" t="s">
        <v>5</v>
      </c>
      <c r="T54" s="21" t="s">
        <v>6</v>
      </c>
      <c r="U54" s="21" t="s">
        <v>6</v>
      </c>
      <c r="V54" s="21" t="s">
        <v>6</v>
      </c>
      <c r="W54" s="21" t="s">
        <v>4</v>
      </c>
      <c r="X54" s="21" t="s">
        <v>51</v>
      </c>
      <c r="Y54" s="21" t="s">
        <v>4</v>
      </c>
      <c r="Z54" s="21" t="s">
        <v>52</v>
      </c>
      <c r="AA54" s="21" t="s">
        <v>53</v>
      </c>
      <c r="AB54" s="22" t="s">
        <v>52</v>
      </c>
      <c r="AC54" s="23" t="s">
        <v>53</v>
      </c>
      <c r="AD54" s="21" t="s">
        <v>52</v>
      </c>
      <c r="AE54" s="24" t="s">
        <v>53</v>
      </c>
    </row>
    <row r="55" spans="1:31" ht="15" customHeight="1" x14ac:dyDescent="0.2">
      <c r="A55" s="316"/>
      <c r="B55" s="28" t="s">
        <v>7</v>
      </c>
      <c r="C55" s="26">
        <v>0.3</v>
      </c>
      <c r="D55" s="28" t="s">
        <v>54</v>
      </c>
      <c r="E55" s="318"/>
      <c r="F55" s="18"/>
      <c r="G55" s="28" t="s">
        <v>7</v>
      </c>
      <c r="H55" s="27">
        <v>0.3</v>
      </c>
      <c r="I55" s="28" t="s">
        <v>55</v>
      </c>
      <c r="J55" s="320"/>
      <c r="L55" s="28" t="s">
        <v>7</v>
      </c>
      <c r="M55" s="27">
        <v>0.3</v>
      </c>
      <c r="N55" s="27">
        <v>0.5</v>
      </c>
      <c r="O55" s="28" t="s">
        <v>54</v>
      </c>
      <c r="P55" s="321"/>
      <c r="S55" s="29" t="s">
        <v>8</v>
      </c>
      <c r="T55" s="30" t="s">
        <v>56</v>
      </c>
      <c r="U55" s="30" t="s">
        <v>9</v>
      </c>
      <c r="V55" s="30" t="s">
        <v>57</v>
      </c>
      <c r="W55" s="30" t="s">
        <v>56</v>
      </c>
      <c r="X55" s="30" t="s">
        <v>9</v>
      </c>
      <c r="Y55" s="30" t="s">
        <v>57</v>
      </c>
      <c r="Z55" s="30" t="s">
        <v>56</v>
      </c>
      <c r="AA55" s="30" t="s">
        <v>56</v>
      </c>
      <c r="AB55" s="31" t="s">
        <v>9</v>
      </c>
      <c r="AC55" s="32" t="s">
        <v>9</v>
      </c>
      <c r="AD55" s="30" t="s">
        <v>57</v>
      </c>
      <c r="AE55" s="33" t="s">
        <v>57</v>
      </c>
    </row>
    <row r="56" spans="1:31" ht="15" customHeight="1" x14ac:dyDescent="0.2">
      <c r="A56" s="34">
        <v>25</v>
      </c>
      <c r="B56" s="35">
        <v>1954.66</v>
      </c>
      <c r="C56" s="53">
        <f>B56*C$55</f>
        <v>586.39800000000002</v>
      </c>
      <c r="D56" s="54">
        <v>59.87</v>
      </c>
      <c r="E56" s="54">
        <f t="shared" ref="E56:E77" si="15">B56+C56+D56</f>
        <v>2600.9279999999999</v>
      </c>
      <c r="F56" s="12"/>
      <c r="G56" s="35">
        <v>3909.32</v>
      </c>
      <c r="H56" s="53">
        <f t="shared" ref="H56:H77" si="16">G56*H$55</f>
        <v>1172.796</v>
      </c>
      <c r="I56" s="54">
        <v>59.87</v>
      </c>
      <c r="J56" s="54">
        <f t="shared" ref="J56:J77" si="17">G56+H56+I56</f>
        <v>5141.9859999999999</v>
      </c>
      <c r="K56" s="12"/>
      <c r="L56" s="35">
        <v>3909.32</v>
      </c>
      <c r="M56" s="53">
        <f t="shared" ref="M56:M77" si="18">L56*M$55</f>
        <v>1172.796</v>
      </c>
      <c r="N56" s="53">
        <f t="shared" ref="N56:N77" si="19">L56*N$55</f>
        <v>1954.66</v>
      </c>
      <c r="O56" s="54">
        <v>59.87</v>
      </c>
      <c r="P56" s="54">
        <f t="shared" ref="P56:P77" si="20">L56+M56+N56+O56</f>
        <v>7096.6459999999997</v>
      </c>
      <c r="Q56" s="12"/>
      <c r="R56" s="12">
        <f>P56-P15</f>
        <v>335.06999999999971</v>
      </c>
      <c r="S56" s="5">
        <v>24</v>
      </c>
      <c r="T56" s="40">
        <f t="shared" ref="T56:T77" si="21">B56*S56%</f>
        <v>469.11840000000001</v>
      </c>
      <c r="U56" s="40">
        <f t="shared" ref="U56:U77" si="22">G56*S56%</f>
        <v>938.23680000000002</v>
      </c>
      <c r="V56" s="40">
        <f t="shared" ref="V56:V77" si="23">L56*S56%</f>
        <v>938.23680000000002</v>
      </c>
      <c r="W56" s="40">
        <f t="shared" ref="W56:W77" si="24">E56+T56</f>
        <v>3070.0463999999997</v>
      </c>
      <c r="X56" s="40">
        <f t="shared" ref="X56:X77" si="25">J56+U56</f>
        <v>6080.2227999999996</v>
      </c>
      <c r="Y56" s="40">
        <f t="shared" ref="Y56:Y77" si="26">P56+V56</f>
        <v>8034.8827999999994</v>
      </c>
      <c r="Z56" s="40">
        <f>W56-'[1]UNIF SET-2011'!W56</f>
        <v>71.132599999999911</v>
      </c>
      <c r="AA56" s="41">
        <f>W56/'[1]UNIF SET-2011'!W56-1</f>
        <v>2.3719454690561692E-2</v>
      </c>
      <c r="AB56" s="42">
        <f>X56-'[1]UNIF SET-2011'!X56</f>
        <v>142.28060000000005</v>
      </c>
      <c r="AC56" s="41">
        <f>X56/'[1]UNIF SET-2011'!X56-1</f>
        <v>2.3961263887007922E-2</v>
      </c>
      <c r="AD56" s="42">
        <f>Y56-'[1]UNIF SET-2011'!Y56</f>
        <v>188.47559999999976</v>
      </c>
      <c r="AE56" s="43">
        <f>Y56/'[1]UNIF SET-2011'!Y56-1</f>
        <v>2.4020624369329058E-2</v>
      </c>
    </row>
    <row r="57" spans="1:31" ht="15" customHeight="1" x14ac:dyDescent="0.2">
      <c r="A57" s="44">
        <v>24</v>
      </c>
      <c r="B57" s="35">
        <v>1916.34</v>
      </c>
      <c r="C57" s="55">
        <f t="shared" ref="C57:C77" si="27">B57*C$55</f>
        <v>574.90199999999993</v>
      </c>
      <c r="D57" s="56">
        <v>59.87</v>
      </c>
      <c r="E57" s="56">
        <f t="shared" si="15"/>
        <v>2551.1119999999996</v>
      </c>
      <c r="F57" s="12"/>
      <c r="G57" s="35">
        <v>3832.67</v>
      </c>
      <c r="H57" s="55">
        <f t="shared" si="16"/>
        <v>1149.8009999999999</v>
      </c>
      <c r="I57" s="56">
        <v>59.87</v>
      </c>
      <c r="J57" s="56">
        <f t="shared" si="17"/>
        <v>5042.3409999999994</v>
      </c>
      <c r="K57" s="12"/>
      <c r="L57" s="35">
        <v>3832.67</v>
      </c>
      <c r="M57" s="55">
        <f t="shared" si="18"/>
        <v>1149.8009999999999</v>
      </c>
      <c r="N57" s="55">
        <f t="shared" si="19"/>
        <v>1916.335</v>
      </c>
      <c r="O57" s="56">
        <v>59.87</v>
      </c>
      <c r="P57" s="56">
        <f t="shared" si="20"/>
        <v>6958.6759999999995</v>
      </c>
      <c r="Q57" s="12"/>
      <c r="R57" s="12">
        <f t="shared" ref="R57:R77" si="28">P57-P16</f>
        <v>328.51800000000003</v>
      </c>
      <c r="S57" s="5">
        <v>23</v>
      </c>
      <c r="T57" s="40">
        <f t="shared" si="21"/>
        <v>440.75819999999999</v>
      </c>
      <c r="U57" s="40">
        <f t="shared" si="22"/>
        <v>881.5141000000001</v>
      </c>
      <c r="V57" s="40">
        <f t="shared" si="23"/>
        <v>881.5141000000001</v>
      </c>
      <c r="W57" s="40">
        <f t="shared" si="24"/>
        <v>2991.8701999999994</v>
      </c>
      <c r="X57" s="40">
        <f t="shared" si="25"/>
        <v>5923.8550999999998</v>
      </c>
      <c r="Y57" s="40">
        <f t="shared" si="26"/>
        <v>7840.1900999999998</v>
      </c>
      <c r="Z57" s="40">
        <f>W57-'[1]UNIF SET-2011'!W57</f>
        <v>69.293699999999717</v>
      </c>
      <c r="AA57" s="45">
        <f>W57/'[1]UNIF SET-2011'!W57-1</f>
        <v>2.3709798528797954E-2</v>
      </c>
      <c r="AB57" s="40">
        <f>X57-'[1]UNIF SET-2011'!X57</f>
        <v>138.57210000000032</v>
      </c>
      <c r="AC57" s="45">
        <f>X57/'[1]UNIF SET-2011'!X57-1</f>
        <v>2.3952518830971714E-2</v>
      </c>
      <c r="AD57" s="40">
        <f>Y57-'[1]UNIF SET-2011'!Y57</f>
        <v>183.85710000000017</v>
      </c>
      <c r="AE57" s="46">
        <f>Y57/'[1]UNIF SET-2011'!Y57-1</f>
        <v>2.401372824301129E-2</v>
      </c>
    </row>
    <row r="58" spans="1:31" ht="15" customHeight="1" x14ac:dyDescent="0.2">
      <c r="A58" s="44">
        <v>23</v>
      </c>
      <c r="B58" s="35">
        <v>1878.76</v>
      </c>
      <c r="C58" s="55">
        <f t="shared" si="27"/>
        <v>563.62799999999993</v>
      </c>
      <c r="D58" s="56">
        <v>59.87</v>
      </c>
      <c r="E58" s="56">
        <f t="shared" si="15"/>
        <v>2502.2579999999998</v>
      </c>
      <c r="F58" s="12"/>
      <c r="G58" s="35">
        <v>3757.52</v>
      </c>
      <c r="H58" s="55">
        <f t="shared" si="16"/>
        <v>1127.2559999999999</v>
      </c>
      <c r="I58" s="56">
        <v>59.87</v>
      </c>
      <c r="J58" s="56">
        <f t="shared" si="17"/>
        <v>4944.6459999999997</v>
      </c>
      <c r="K58" s="12"/>
      <c r="L58" s="35">
        <v>3757.52</v>
      </c>
      <c r="M58" s="55">
        <f t="shared" si="18"/>
        <v>1127.2559999999999</v>
      </c>
      <c r="N58" s="55">
        <f t="shared" si="19"/>
        <v>1878.76</v>
      </c>
      <c r="O58" s="56">
        <v>59.87</v>
      </c>
      <c r="P58" s="56">
        <f t="shared" si="20"/>
        <v>6823.4059999999999</v>
      </c>
      <c r="Q58" s="12"/>
      <c r="R58" s="12">
        <f t="shared" si="28"/>
        <v>322.07399999999961</v>
      </c>
      <c r="S58" s="5">
        <v>22</v>
      </c>
      <c r="T58" s="40">
        <f t="shared" si="21"/>
        <v>413.3272</v>
      </c>
      <c r="U58" s="40">
        <f t="shared" si="22"/>
        <v>826.65440000000001</v>
      </c>
      <c r="V58" s="40">
        <f t="shared" si="23"/>
        <v>826.65440000000001</v>
      </c>
      <c r="W58" s="40">
        <f t="shared" si="24"/>
        <v>2915.5852</v>
      </c>
      <c r="X58" s="40">
        <f t="shared" si="25"/>
        <v>5771.3004000000001</v>
      </c>
      <c r="Y58" s="40">
        <f t="shared" si="26"/>
        <v>7650.0604000000003</v>
      </c>
      <c r="Z58" s="40">
        <f>W58-'[1]UNIF SET-2011'!W58</f>
        <v>67.488000000000284</v>
      </c>
      <c r="AA58" s="45">
        <f>W58/'[1]UNIF SET-2011'!W58-1</f>
        <v>2.369582049376695E-2</v>
      </c>
      <c r="AB58" s="40">
        <f>X58-'[1]UNIF SET-2011'!X58</f>
        <v>134.97600000000057</v>
      </c>
      <c r="AC58" s="45">
        <f>X58/'[1]UNIF SET-2011'!X58-1</f>
        <v>2.3947521544359862E-2</v>
      </c>
      <c r="AD58" s="40">
        <f>Y58-'[1]UNIF SET-2011'!Y58</f>
        <v>179.37600000000111</v>
      </c>
      <c r="AE58" s="46">
        <f>Y58/'[1]UNIF SET-2011'!Y58-1</f>
        <v>2.4010651554227325E-2</v>
      </c>
    </row>
    <row r="59" spans="1:31" ht="15" customHeight="1" x14ac:dyDescent="0.2">
      <c r="A59" s="44">
        <v>22</v>
      </c>
      <c r="B59" s="35">
        <v>1841.92</v>
      </c>
      <c r="C59" s="53">
        <f t="shared" si="27"/>
        <v>552.57600000000002</v>
      </c>
      <c r="D59" s="54">
        <v>59.87</v>
      </c>
      <c r="E59" s="54">
        <f t="shared" si="15"/>
        <v>2454.366</v>
      </c>
      <c r="F59" s="12"/>
      <c r="G59" s="35">
        <v>3683.84</v>
      </c>
      <c r="H59" s="53">
        <f t="shared" si="16"/>
        <v>1105.152</v>
      </c>
      <c r="I59" s="54">
        <v>59.87</v>
      </c>
      <c r="J59" s="54">
        <f t="shared" si="17"/>
        <v>4848.8620000000001</v>
      </c>
      <c r="K59" s="12"/>
      <c r="L59" s="35">
        <v>3683.84</v>
      </c>
      <c r="M59" s="53">
        <f t="shared" si="18"/>
        <v>1105.152</v>
      </c>
      <c r="N59" s="53">
        <f t="shared" si="19"/>
        <v>1841.92</v>
      </c>
      <c r="O59" s="54">
        <v>59.87</v>
      </c>
      <c r="P59" s="54">
        <f t="shared" si="20"/>
        <v>6690.7820000000002</v>
      </c>
      <c r="Q59" s="12"/>
      <c r="R59" s="12">
        <f t="shared" si="28"/>
        <v>315.75600000000031</v>
      </c>
      <c r="S59" s="5">
        <v>21</v>
      </c>
      <c r="T59" s="40">
        <f t="shared" si="21"/>
        <v>386.8032</v>
      </c>
      <c r="U59" s="40">
        <f t="shared" si="22"/>
        <v>773.60640000000001</v>
      </c>
      <c r="V59" s="40">
        <f t="shared" si="23"/>
        <v>773.60640000000001</v>
      </c>
      <c r="W59" s="40">
        <f t="shared" si="24"/>
        <v>2841.1691999999998</v>
      </c>
      <c r="X59" s="40">
        <f t="shared" si="25"/>
        <v>5622.4683999999997</v>
      </c>
      <c r="Y59" s="40">
        <f t="shared" si="26"/>
        <v>7464.3883999999998</v>
      </c>
      <c r="Z59" s="40">
        <f>W59-'[1]UNIF SET-2011'!W59</f>
        <v>65.730299999999716</v>
      </c>
      <c r="AA59" s="45">
        <f>W59/'[1]UNIF SET-2011'!W59-1</f>
        <v>2.3682848864011952E-2</v>
      </c>
      <c r="AB59" s="40">
        <f>X59-'[1]UNIF SET-2011'!X59</f>
        <v>131.44549999999981</v>
      </c>
      <c r="AC59" s="45">
        <f>X59/'[1]UNIF SET-2011'!X59-1</f>
        <v>2.3938253836093049E-2</v>
      </c>
      <c r="AD59" s="40">
        <f>Y59-'[1]UNIF SET-2011'!Y59</f>
        <v>174.97050000000036</v>
      </c>
      <c r="AE59" s="46">
        <f>Y59/'[1]UNIF SET-2011'!Y59-1</f>
        <v>2.4003356975870416E-2</v>
      </c>
    </row>
    <row r="60" spans="1:31" ht="15" customHeight="1" x14ac:dyDescent="0.2">
      <c r="A60" s="44">
        <v>21</v>
      </c>
      <c r="B60" s="35">
        <v>1805.81</v>
      </c>
      <c r="C60" s="53">
        <f t="shared" si="27"/>
        <v>541.74299999999994</v>
      </c>
      <c r="D60" s="54">
        <v>59.87</v>
      </c>
      <c r="E60" s="54">
        <f t="shared" si="15"/>
        <v>2407.4229999999998</v>
      </c>
      <c r="F60" s="12"/>
      <c r="G60" s="35">
        <v>3611.62</v>
      </c>
      <c r="H60" s="53">
        <f t="shared" si="16"/>
        <v>1083.4859999999999</v>
      </c>
      <c r="I60" s="54">
        <v>59.87</v>
      </c>
      <c r="J60" s="54">
        <f t="shared" si="17"/>
        <v>4754.9759999999997</v>
      </c>
      <c r="K60" s="12"/>
      <c r="L60" s="35">
        <v>3611.62</v>
      </c>
      <c r="M60" s="53">
        <f t="shared" si="18"/>
        <v>1083.4859999999999</v>
      </c>
      <c r="N60" s="53">
        <f t="shared" si="19"/>
        <v>1805.81</v>
      </c>
      <c r="O60" s="54">
        <v>59.87</v>
      </c>
      <c r="P60" s="54">
        <f t="shared" si="20"/>
        <v>6560.7859999999991</v>
      </c>
      <c r="Q60" s="12"/>
      <c r="R60" s="12">
        <f t="shared" si="28"/>
        <v>309.56400000000031</v>
      </c>
      <c r="S60" s="5">
        <v>20</v>
      </c>
      <c r="T60" s="40">
        <f t="shared" si="21"/>
        <v>361.16200000000003</v>
      </c>
      <c r="U60" s="40">
        <f t="shared" si="22"/>
        <v>722.32400000000007</v>
      </c>
      <c r="V60" s="40">
        <f t="shared" si="23"/>
        <v>722.32400000000007</v>
      </c>
      <c r="W60" s="40">
        <f t="shared" si="24"/>
        <v>2768.585</v>
      </c>
      <c r="X60" s="40">
        <f t="shared" si="25"/>
        <v>5477.2999999999993</v>
      </c>
      <c r="Y60" s="40">
        <f t="shared" si="26"/>
        <v>7283.1099999999988</v>
      </c>
      <c r="Z60" s="40">
        <f>W60-'[1]UNIF SET-2011'!W60</f>
        <v>64.019999999999982</v>
      </c>
      <c r="AA60" s="45">
        <f>W60/'[1]UNIF SET-2011'!W60-1</f>
        <v>2.36710894358243E-2</v>
      </c>
      <c r="AB60" s="40">
        <f>X60-'[1]UNIF SET-2011'!X60</f>
        <v>128.02499999999964</v>
      </c>
      <c r="AC60" s="45">
        <f>X60/'[1]UNIF SET-2011'!X60-1</f>
        <v>2.3933149819368005E-2</v>
      </c>
      <c r="AD60" s="40">
        <f>Y60-'[1]UNIF SET-2011'!Y60</f>
        <v>170.69999999999891</v>
      </c>
      <c r="AE60" s="46">
        <f>Y60/'[1]UNIF SET-2011'!Y60-1</f>
        <v>2.4000303694528213E-2</v>
      </c>
    </row>
    <row r="61" spans="1:31" ht="15" customHeight="1" x14ac:dyDescent="0.2">
      <c r="A61" s="44">
        <v>20</v>
      </c>
      <c r="B61" s="35">
        <v>1770.4</v>
      </c>
      <c r="C61" s="53">
        <f t="shared" si="27"/>
        <v>531.12</v>
      </c>
      <c r="D61" s="54">
        <v>59.87</v>
      </c>
      <c r="E61" s="54">
        <f t="shared" si="15"/>
        <v>2361.39</v>
      </c>
      <c r="F61" s="12"/>
      <c r="G61" s="35">
        <v>3540.8</v>
      </c>
      <c r="H61" s="53">
        <f t="shared" si="16"/>
        <v>1062.24</v>
      </c>
      <c r="I61" s="54">
        <v>59.87</v>
      </c>
      <c r="J61" s="54">
        <f t="shared" si="17"/>
        <v>4662.91</v>
      </c>
      <c r="K61" s="12"/>
      <c r="L61" s="35">
        <v>3540.8</v>
      </c>
      <c r="M61" s="53">
        <f t="shared" si="18"/>
        <v>1062.24</v>
      </c>
      <c r="N61" s="53">
        <f t="shared" si="19"/>
        <v>1770.4</v>
      </c>
      <c r="O61" s="54">
        <v>59.87</v>
      </c>
      <c r="P61" s="54">
        <f t="shared" si="20"/>
        <v>6433.31</v>
      </c>
      <c r="Q61" s="12"/>
      <c r="R61" s="12">
        <f t="shared" si="28"/>
        <v>303.4980000000005</v>
      </c>
      <c r="S61" s="5">
        <v>19</v>
      </c>
      <c r="T61" s="40">
        <f t="shared" si="21"/>
        <v>336.37600000000003</v>
      </c>
      <c r="U61" s="40">
        <f t="shared" si="22"/>
        <v>672.75200000000007</v>
      </c>
      <c r="V61" s="40">
        <f t="shared" si="23"/>
        <v>672.75200000000007</v>
      </c>
      <c r="W61" s="40">
        <f t="shared" si="24"/>
        <v>2697.7660000000001</v>
      </c>
      <c r="X61" s="40">
        <f t="shared" si="25"/>
        <v>5335.6620000000003</v>
      </c>
      <c r="Y61" s="40">
        <f t="shared" si="26"/>
        <v>7106.0620000000008</v>
      </c>
      <c r="Z61" s="40">
        <f>W61-'[1]UNIF SET-2011'!W61</f>
        <v>62.341600000000653</v>
      </c>
      <c r="AA61" s="45">
        <f>W61/'[1]UNIF SET-2011'!W61-1</f>
        <v>2.3655241258296211E-2</v>
      </c>
      <c r="AB61" s="40">
        <f>X61-'[1]UNIF SET-2011'!X61</f>
        <v>124.68320000000131</v>
      </c>
      <c r="AC61" s="45">
        <f>X61/'[1]UNIF SET-2011'!X61-1</f>
        <v>2.3927021157714501E-2</v>
      </c>
      <c r="AD61" s="40">
        <f>Y61-'[1]UNIF SET-2011'!Y61</f>
        <v>166.52320000000236</v>
      </c>
      <c r="AE61" s="46">
        <f>Y61/'[1]UNIF SET-2011'!Y61-1</f>
        <v>2.3996292087883786E-2</v>
      </c>
    </row>
    <row r="62" spans="1:31" ht="15" customHeight="1" x14ac:dyDescent="0.2">
      <c r="A62" s="44">
        <v>19</v>
      </c>
      <c r="B62" s="35">
        <v>1735.69</v>
      </c>
      <c r="C62" s="53">
        <f t="shared" si="27"/>
        <v>520.70699999999999</v>
      </c>
      <c r="D62" s="54">
        <v>59.87</v>
      </c>
      <c r="E62" s="54">
        <f t="shared" si="15"/>
        <v>2316.2669999999998</v>
      </c>
      <c r="F62" s="12"/>
      <c r="G62" s="35">
        <v>3471.38</v>
      </c>
      <c r="H62" s="53">
        <f t="shared" si="16"/>
        <v>1041.414</v>
      </c>
      <c r="I62" s="54">
        <v>59.87</v>
      </c>
      <c r="J62" s="54">
        <f t="shared" si="17"/>
        <v>4572.6639999999998</v>
      </c>
      <c r="K62" s="12"/>
      <c r="L62" s="35">
        <v>3471.38</v>
      </c>
      <c r="M62" s="53">
        <f t="shared" si="18"/>
        <v>1041.414</v>
      </c>
      <c r="N62" s="53">
        <f t="shared" si="19"/>
        <v>1735.69</v>
      </c>
      <c r="O62" s="54">
        <v>59.87</v>
      </c>
      <c r="P62" s="54">
        <f t="shared" si="20"/>
        <v>6308.3540000000003</v>
      </c>
      <c r="Q62" s="12"/>
      <c r="R62" s="12">
        <f t="shared" si="28"/>
        <v>297.57600000000093</v>
      </c>
      <c r="S62" s="5">
        <v>18</v>
      </c>
      <c r="T62" s="40">
        <f t="shared" si="21"/>
        <v>312.42419999999998</v>
      </c>
      <c r="U62" s="40">
        <f t="shared" si="22"/>
        <v>624.84839999999997</v>
      </c>
      <c r="V62" s="40">
        <f t="shared" si="23"/>
        <v>624.84839999999997</v>
      </c>
      <c r="W62" s="40">
        <f t="shared" si="24"/>
        <v>2628.6911999999998</v>
      </c>
      <c r="X62" s="40">
        <f t="shared" si="25"/>
        <v>5197.5123999999996</v>
      </c>
      <c r="Y62" s="40">
        <f t="shared" si="26"/>
        <v>6933.2024000000001</v>
      </c>
      <c r="Z62" s="40">
        <f>W62-'[1]UNIF SET-2011'!W62</f>
        <v>60.709600000000137</v>
      </c>
      <c r="AA62" s="45">
        <f>W62/'[1]UNIF SET-2011'!W62-1</f>
        <v>2.3640979359042191E-2</v>
      </c>
      <c r="AB62" s="40">
        <f>X62-'[1]UNIF SET-2011'!X62</f>
        <v>121.41920000000027</v>
      </c>
      <c r="AC62" s="45">
        <f>X62/'[1]UNIF SET-2011'!X62-1</f>
        <v>2.3919812977429178E-2</v>
      </c>
      <c r="AD62" s="40">
        <f>Y62-'[1]UNIF SET-2011'!Y62</f>
        <v>162.43920000000071</v>
      </c>
      <c r="AE62" s="46">
        <f>Y62/'[1]UNIF SET-2011'!Y62-1</f>
        <v>2.3991268812945776E-2</v>
      </c>
    </row>
    <row r="63" spans="1:31" ht="15" customHeight="1" x14ac:dyDescent="0.2">
      <c r="A63" s="44">
        <v>18</v>
      </c>
      <c r="B63" s="35">
        <v>1701.66</v>
      </c>
      <c r="C63" s="53">
        <f t="shared" si="27"/>
        <v>510.49799999999999</v>
      </c>
      <c r="D63" s="54">
        <v>59.87</v>
      </c>
      <c r="E63" s="54">
        <f t="shared" si="15"/>
        <v>2272.0279999999998</v>
      </c>
      <c r="F63" s="12"/>
      <c r="G63" s="35">
        <v>3403.31</v>
      </c>
      <c r="H63" s="53">
        <f t="shared" si="16"/>
        <v>1020.9929999999999</v>
      </c>
      <c r="I63" s="54">
        <v>59.87</v>
      </c>
      <c r="J63" s="54">
        <f t="shared" si="17"/>
        <v>4484.1729999999998</v>
      </c>
      <c r="K63" s="12"/>
      <c r="L63" s="35">
        <v>3403.31</v>
      </c>
      <c r="M63" s="53">
        <f t="shared" si="18"/>
        <v>1020.9929999999999</v>
      </c>
      <c r="N63" s="53">
        <f t="shared" si="19"/>
        <v>1701.655</v>
      </c>
      <c r="O63" s="54">
        <v>59.87</v>
      </c>
      <c r="P63" s="54">
        <f t="shared" si="20"/>
        <v>6185.8279999999995</v>
      </c>
      <c r="Q63" s="12"/>
      <c r="R63" s="12">
        <f t="shared" si="28"/>
        <v>291.72600000000057</v>
      </c>
      <c r="S63" s="5">
        <f>S62-1</f>
        <v>17</v>
      </c>
      <c r="T63" s="40">
        <f t="shared" si="21"/>
        <v>289.28220000000005</v>
      </c>
      <c r="U63" s="40">
        <f t="shared" si="22"/>
        <v>578.56270000000006</v>
      </c>
      <c r="V63" s="40">
        <f t="shared" si="23"/>
        <v>578.56270000000006</v>
      </c>
      <c r="W63" s="40">
        <f t="shared" si="24"/>
        <v>2561.3101999999999</v>
      </c>
      <c r="X63" s="40">
        <f t="shared" si="25"/>
        <v>5062.7357000000002</v>
      </c>
      <c r="Y63" s="40">
        <f t="shared" si="26"/>
        <v>6764.3906999999999</v>
      </c>
      <c r="Z63" s="40">
        <f>W63-'[1]UNIF SET-2011'!W63</f>
        <v>59.123399999999492</v>
      </c>
      <c r="AA63" s="45">
        <f>W63/'[1]UNIF SET-2011'!W63-1</f>
        <v>2.3628691510961364E-2</v>
      </c>
      <c r="AB63" s="40">
        <f>X63-'[1]UNIF SET-2011'!X63</f>
        <v>118.21740000000045</v>
      </c>
      <c r="AC63" s="45">
        <f>X63/'[1]UNIF SET-2011'!X63-1</f>
        <v>2.3908779951325121E-2</v>
      </c>
      <c r="AD63" s="40">
        <f>Y63-'[1]UNIF SET-2011'!Y63</f>
        <v>158.42740000000049</v>
      </c>
      <c r="AE63" s="46">
        <f>Y63/'[1]UNIF SET-2011'!Y63-1</f>
        <v>2.3982482615366729E-2</v>
      </c>
    </row>
    <row r="64" spans="1:31" ht="15" customHeight="1" x14ac:dyDescent="0.2">
      <c r="A64" s="44">
        <v>17</v>
      </c>
      <c r="B64" s="35">
        <v>1668.29</v>
      </c>
      <c r="C64" s="53">
        <f t="shared" si="27"/>
        <v>500.48699999999997</v>
      </c>
      <c r="D64" s="54">
        <v>59.87</v>
      </c>
      <c r="E64" s="54">
        <f t="shared" si="15"/>
        <v>2228.6469999999999</v>
      </c>
      <c r="F64" s="12"/>
      <c r="G64" s="35">
        <v>3336.57</v>
      </c>
      <c r="H64" s="53">
        <f t="shared" si="16"/>
        <v>1000.971</v>
      </c>
      <c r="I64" s="54">
        <v>59.87</v>
      </c>
      <c r="J64" s="54">
        <f t="shared" si="17"/>
        <v>4397.4110000000001</v>
      </c>
      <c r="K64" s="12"/>
      <c r="L64" s="35">
        <v>3336.57</v>
      </c>
      <c r="M64" s="53">
        <f t="shared" si="18"/>
        <v>1000.971</v>
      </c>
      <c r="N64" s="53">
        <f t="shared" si="19"/>
        <v>1668.2850000000001</v>
      </c>
      <c r="O64" s="54">
        <v>59.87</v>
      </c>
      <c r="P64" s="54">
        <f t="shared" si="20"/>
        <v>6065.6959999999999</v>
      </c>
      <c r="Q64" s="12"/>
      <c r="R64" s="12">
        <f t="shared" si="28"/>
        <v>286.00200000000041</v>
      </c>
      <c r="S64" s="5">
        <f t="shared" ref="S64:S71" si="29">S63-1</f>
        <v>16</v>
      </c>
      <c r="T64" s="40">
        <f t="shared" si="21"/>
        <v>266.9264</v>
      </c>
      <c r="U64" s="40">
        <f t="shared" si="22"/>
        <v>533.85120000000006</v>
      </c>
      <c r="V64" s="40">
        <f t="shared" si="23"/>
        <v>533.85120000000006</v>
      </c>
      <c r="W64" s="40">
        <f t="shared" si="24"/>
        <v>2495.5733999999998</v>
      </c>
      <c r="X64" s="40">
        <f t="shared" si="25"/>
        <v>4931.2622000000001</v>
      </c>
      <c r="Y64" s="40">
        <f t="shared" si="26"/>
        <v>6599.5472</v>
      </c>
      <c r="Z64" s="40">
        <f>W64-'[1]UNIF SET-2011'!W64</f>
        <v>57.567799999999806</v>
      </c>
      <c r="AA64" s="45">
        <f>W64/'[1]UNIF SET-2011'!W64-1</f>
        <v>2.3612661102993204E-2</v>
      </c>
      <c r="AB64" s="40">
        <f>X64-'[1]UNIF SET-2011'!X64</f>
        <v>115.10640000000058</v>
      </c>
      <c r="AC64" s="45">
        <f>X64/'[1]UNIF SET-2011'!X64-1</f>
        <v>2.3900057386017304E-2</v>
      </c>
      <c r="AD64" s="40">
        <f>Y64-'[1]UNIF SET-2011'!Y64</f>
        <v>154.52640000000065</v>
      </c>
      <c r="AE64" s="46">
        <f>Y64/'[1]UNIF SET-2011'!Y64-1</f>
        <v>2.397609019353375E-2</v>
      </c>
    </row>
    <row r="65" spans="1:31" ht="15" customHeight="1" x14ac:dyDescent="0.2">
      <c r="A65" s="44">
        <v>16</v>
      </c>
      <c r="B65" s="35">
        <v>1635.57</v>
      </c>
      <c r="C65" s="53">
        <f t="shared" si="27"/>
        <v>490.67099999999994</v>
      </c>
      <c r="D65" s="54">
        <v>59.87</v>
      </c>
      <c r="E65" s="54">
        <f t="shared" si="15"/>
        <v>2186.1109999999999</v>
      </c>
      <c r="F65" s="12"/>
      <c r="G65" s="35">
        <v>3271.14</v>
      </c>
      <c r="H65" s="53">
        <f t="shared" si="16"/>
        <v>981.34199999999987</v>
      </c>
      <c r="I65" s="54">
        <v>59.87</v>
      </c>
      <c r="J65" s="54">
        <f t="shared" si="17"/>
        <v>4312.3519999999999</v>
      </c>
      <c r="K65" s="12"/>
      <c r="L65" s="35">
        <v>3271.14</v>
      </c>
      <c r="M65" s="53">
        <f t="shared" si="18"/>
        <v>981.34199999999987</v>
      </c>
      <c r="N65" s="53">
        <f t="shared" si="19"/>
        <v>1635.57</v>
      </c>
      <c r="O65" s="54">
        <v>59.87</v>
      </c>
      <c r="P65" s="54">
        <f t="shared" si="20"/>
        <v>5947.9219999999996</v>
      </c>
      <c r="Q65" s="12"/>
      <c r="R65" s="12">
        <f t="shared" si="28"/>
        <v>280.36799999999948</v>
      </c>
      <c r="S65" s="5">
        <f t="shared" si="29"/>
        <v>15</v>
      </c>
      <c r="T65" s="40">
        <f t="shared" si="21"/>
        <v>245.33549999999997</v>
      </c>
      <c r="U65" s="40">
        <f t="shared" si="22"/>
        <v>490.67099999999994</v>
      </c>
      <c r="V65" s="40">
        <f t="shared" si="23"/>
        <v>490.67099999999994</v>
      </c>
      <c r="W65" s="40">
        <f t="shared" si="24"/>
        <v>2431.4465</v>
      </c>
      <c r="X65" s="40">
        <f t="shared" si="25"/>
        <v>4803.0230000000001</v>
      </c>
      <c r="Y65" s="40">
        <f t="shared" si="26"/>
        <v>6438.5929999999998</v>
      </c>
      <c r="Z65" s="40">
        <f>W65-'[1]UNIF SET-2011'!W65</f>
        <v>56.042500000000018</v>
      </c>
      <c r="AA65" s="45">
        <f>W65/'[1]UNIF SET-2011'!W65-1</f>
        <v>2.3592828840904634E-2</v>
      </c>
      <c r="AB65" s="40">
        <f>X65-'[1]UNIF SET-2011'!X65</f>
        <v>112.08500000000004</v>
      </c>
      <c r="AC65" s="45">
        <f>X65/'[1]UNIF SET-2011'!X65-1</f>
        <v>2.3893941893923909E-2</v>
      </c>
      <c r="AD65" s="40">
        <f>Y65-'[1]UNIF SET-2011'!Y65</f>
        <v>150.73499999999967</v>
      </c>
      <c r="AE65" s="46">
        <f>Y65/'[1]UNIF SET-2011'!Y65-1</f>
        <v>2.3972392506319329E-2</v>
      </c>
    </row>
    <row r="66" spans="1:31" ht="15" customHeight="1" x14ac:dyDescent="0.2">
      <c r="A66" s="44">
        <v>15</v>
      </c>
      <c r="B66" s="35">
        <v>1603.51</v>
      </c>
      <c r="C66" s="53">
        <f t="shared" si="27"/>
        <v>481.053</v>
      </c>
      <c r="D66" s="54">
        <v>59.87</v>
      </c>
      <c r="E66" s="54">
        <f t="shared" si="15"/>
        <v>2144.433</v>
      </c>
      <c r="F66" s="12"/>
      <c r="G66" s="35">
        <v>3207.02</v>
      </c>
      <c r="H66" s="53">
        <f t="shared" si="16"/>
        <v>962.10599999999999</v>
      </c>
      <c r="I66" s="54">
        <v>59.87</v>
      </c>
      <c r="J66" s="54">
        <f t="shared" si="17"/>
        <v>4228.9960000000001</v>
      </c>
      <c r="K66" s="12"/>
      <c r="L66" s="35">
        <v>3207.02</v>
      </c>
      <c r="M66" s="53">
        <f t="shared" si="18"/>
        <v>962.10599999999999</v>
      </c>
      <c r="N66" s="53">
        <f t="shared" si="19"/>
        <v>1603.51</v>
      </c>
      <c r="O66" s="54">
        <v>59.87</v>
      </c>
      <c r="P66" s="54">
        <f t="shared" si="20"/>
        <v>5832.5060000000003</v>
      </c>
      <c r="Q66" s="12"/>
      <c r="R66" s="12">
        <f t="shared" si="28"/>
        <v>274.91400000000067</v>
      </c>
      <c r="S66" s="5">
        <f t="shared" si="29"/>
        <v>14</v>
      </c>
      <c r="T66" s="40">
        <f t="shared" si="21"/>
        <v>224.49140000000003</v>
      </c>
      <c r="U66" s="40">
        <f t="shared" si="22"/>
        <v>448.98280000000005</v>
      </c>
      <c r="V66" s="40">
        <f t="shared" si="23"/>
        <v>448.98280000000005</v>
      </c>
      <c r="W66" s="40">
        <f t="shared" si="24"/>
        <v>2368.9243999999999</v>
      </c>
      <c r="X66" s="40">
        <f t="shared" si="25"/>
        <v>4677.9787999999999</v>
      </c>
      <c r="Y66" s="40">
        <f t="shared" si="26"/>
        <v>6281.4888000000001</v>
      </c>
      <c r="Z66" s="40">
        <f>W66-'[1]UNIF SET-2011'!W66</f>
        <v>54.561599999999999</v>
      </c>
      <c r="AA66" s="45">
        <f>W66/'[1]UNIF SET-2011'!W66-1</f>
        <v>2.3575214741612616E-2</v>
      </c>
      <c r="AB66" s="40">
        <f>X66-'[1]UNIF SET-2011'!X66</f>
        <v>109.13760000000002</v>
      </c>
      <c r="AC66" s="45">
        <f>X66/'[1]UNIF SET-2011'!X66-1</f>
        <v>2.3887369952801274E-2</v>
      </c>
      <c r="AD66" s="40">
        <f>Y66-'[1]UNIF SET-2011'!Y66</f>
        <v>147.03260000000046</v>
      </c>
      <c r="AE66" s="46">
        <f>Y66/'[1]UNIF SET-2011'!Y66-1</f>
        <v>2.3968318495777963E-2</v>
      </c>
    </row>
    <row r="67" spans="1:31" ht="15" customHeight="1" x14ac:dyDescent="0.2">
      <c r="A67" s="44">
        <v>14</v>
      </c>
      <c r="B67" s="35">
        <v>1572.06</v>
      </c>
      <c r="C67" s="53">
        <f t="shared" si="27"/>
        <v>471.61799999999994</v>
      </c>
      <c r="D67" s="54">
        <v>59.87</v>
      </c>
      <c r="E67" s="54">
        <f t="shared" si="15"/>
        <v>2103.5479999999998</v>
      </c>
      <c r="F67" s="12"/>
      <c r="G67" s="35">
        <v>3144.13</v>
      </c>
      <c r="H67" s="53">
        <f t="shared" si="16"/>
        <v>943.23900000000003</v>
      </c>
      <c r="I67" s="54">
        <v>59.87</v>
      </c>
      <c r="J67" s="54">
        <f t="shared" si="17"/>
        <v>4147.2390000000005</v>
      </c>
      <c r="K67" s="12"/>
      <c r="L67" s="35">
        <v>3144.13</v>
      </c>
      <c r="M67" s="53">
        <f t="shared" si="18"/>
        <v>943.23900000000003</v>
      </c>
      <c r="N67" s="53">
        <f t="shared" si="19"/>
        <v>1572.0650000000001</v>
      </c>
      <c r="O67" s="54">
        <v>59.87</v>
      </c>
      <c r="P67" s="54">
        <f t="shared" si="20"/>
        <v>5719.3040000000001</v>
      </c>
      <c r="Q67" s="12"/>
      <c r="R67" s="12">
        <f t="shared" si="28"/>
        <v>269.49600000000009</v>
      </c>
      <c r="S67" s="5">
        <f t="shared" si="29"/>
        <v>13</v>
      </c>
      <c r="T67" s="40">
        <f t="shared" si="21"/>
        <v>204.36779999999999</v>
      </c>
      <c r="U67" s="40">
        <f t="shared" si="22"/>
        <v>408.73690000000005</v>
      </c>
      <c r="V67" s="40">
        <f t="shared" si="23"/>
        <v>408.73690000000005</v>
      </c>
      <c r="W67" s="40">
        <f t="shared" si="24"/>
        <v>2307.9157999999998</v>
      </c>
      <c r="X67" s="40">
        <f t="shared" si="25"/>
        <v>4555.9759000000004</v>
      </c>
      <c r="Y67" s="40">
        <f t="shared" si="26"/>
        <v>6128.0409</v>
      </c>
      <c r="Z67" s="40">
        <f>W67-'[1]UNIF SET-2011'!W67</f>
        <v>53.124499999999443</v>
      </c>
      <c r="AA67" s="45">
        <f>W67/'[1]UNIF SET-2011'!W67-1</f>
        <v>2.3560717127123709E-2</v>
      </c>
      <c r="AB67" s="40">
        <f>X67-'[1]UNIF SET-2011'!X67</f>
        <v>106.24900000000071</v>
      </c>
      <c r="AC67" s="45">
        <f>X67/'[1]UNIF SET-2011'!X67-1</f>
        <v>2.3877645165145012E-2</v>
      </c>
      <c r="AD67" s="40">
        <f>Y67-'[1]UNIF SET-2011'!Y67</f>
        <v>143.39900000000034</v>
      </c>
      <c r="AE67" s="46">
        <f>Y67/'[1]UNIF SET-2011'!Y67-1</f>
        <v>2.3961166331439188E-2</v>
      </c>
    </row>
    <row r="68" spans="1:31" ht="15" customHeight="1" x14ac:dyDescent="0.2">
      <c r="A68" s="44">
        <v>13</v>
      </c>
      <c r="B68" s="35">
        <v>1541.24</v>
      </c>
      <c r="C68" s="53">
        <f t="shared" si="27"/>
        <v>462.37199999999996</v>
      </c>
      <c r="D68" s="54">
        <v>59.87</v>
      </c>
      <c r="E68" s="54">
        <f t="shared" si="15"/>
        <v>2063.482</v>
      </c>
      <c r="F68" s="12"/>
      <c r="G68" s="35">
        <v>3082.47</v>
      </c>
      <c r="H68" s="53">
        <f t="shared" si="16"/>
        <v>924.74099999999987</v>
      </c>
      <c r="I68" s="54">
        <v>59.87</v>
      </c>
      <c r="J68" s="54">
        <f t="shared" si="17"/>
        <v>4067.0809999999997</v>
      </c>
      <c r="K68" s="12"/>
      <c r="L68" s="35">
        <v>3082.47</v>
      </c>
      <c r="M68" s="53">
        <f t="shared" si="18"/>
        <v>924.74099999999987</v>
      </c>
      <c r="N68" s="53">
        <f t="shared" si="19"/>
        <v>1541.2349999999999</v>
      </c>
      <c r="O68" s="54">
        <v>59.87</v>
      </c>
      <c r="P68" s="54">
        <f t="shared" si="20"/>
        <v>5608.3159999999998</v>
      </c>
      <c r="Q68" s="12"/>
      <c r="R68" s="12">
        <f t="shared" si="28"/>
        <v>264.18599999999969</v>
      </c>
      <c r="S68" s="5">
        <f t="shared" si="29"/>
        <v>12</v>
      </c>
      <c r="T68" s="40">
        <f t="shared" si="21"/>
        <v>184.94880000000001</v>
      </c>
      <c r="U68" s="40">
        <f t="shared" si="22"/>
        <v>369.89639999999997</v>
      </c>
      <c r="V68" s="40">
        <f t="shared" si="23"/>
        <v>369.89639999999997</v>
      </c>
      <c r="W68" s="40">
        <f t="shared" si="24"/>
        <v>2248.4308000000001</v>
      </c>
      <c r="X68" s="40">
        <f t="shared" si="25"/>
        <v>4436.9773999999998</v>
      </c>
      <c r="Y68" s="40">
        <f t="shared" si="26"/>
        <v>5978.2123999999994</v>
      </c>
      <c r="Z68" s="40">
        <f>W68-'[1]UNIF SET-2011'!W68</f>
        <v>51.716400000000249</v>
      </c>
      <c r="AA68" s="45">
        <f>W68/'[1]UNIF SET-2011'!W68-1</f>
        <v>2.3542614369897352E-2</v>
      </c>
      <c r="AB68" s="40">
        <f>X68-'[1]UNIF SET-2011'!X68</f>
        <v>103.43279999999959</v>
      </c>
      <c r="AC68" s="45">
        <f>X68/'[1]UNIF SET-2011'!X68-1</f>
        <v>2.3867944038235889E-2</v>
      </c>
      <c r="AD68" s="40">
        <f>Y68-'[1]UNIF SET-2011'!Y68</f>
        <v>139.85279999999875</v>
      </c>
      <c r="AE68" s="46">
        <f>Y68/'[1]UNIF SET-2011'!Y68-1</f>
        <v>2.39541257444984E-2</v>
      </c>
    </row>
    <row r="69" spans="1:31" ht="15" customHeight="1" x14ac:dyDescent="0.2">
      <c r="A69" s="44">
        <v>12</v>
      </c>
      <c r="B69" s="35">
        <v>1511.02</v>
      </c>
      <c r="C69" s="53">
        <f t="shared" si="27"/>
        <v>453.30599999999998</v>
      </c>
      <c r="D69" s="54">
        <v>59.87</v>
      </c>
      <c r="E69" s="54">
        <f t="shared" si="15"/>
        <v>2024.1959999999999</v>
      </c>
      <c r="F69" s="12"/>
      <c r="G69" s="35">
        <v>3022.04</v>
      </c>
      <c r="H69" s="53">
        <f t="shared" si="16"/>
        <v>906.61199999999997</v>
      </c>
      <c r="I69" s="54">
        <v>59.87</v>
      </c>
      <c r="J69" s="54">
        <f t="shared" si="17"/>
        <v>3988.5219999999999</v>
      </c>
      <c r="K69" s="12"/>
      <c r="L69" s="35">
        <v>3022.04</v>
      </c>
      <c r="M69" s="53">
        <f t="shared" si="18"/>
        <v>906.61199999999997</v>
      </c>
      <c r="N69" s="53">
        <f t="shared" si="19"/>
        <v>1511.02</v>
      </c>
      <c r="O69" s="54">
        <v>59.87</v>
      </c>
      <c r="P69" s="54">
        <f t="shared" si="20"/>
        <v>5499.5420000000004</v>
      </c>
      <c r="Q69" s="12"/>
      <c r="R69" s="12">
        <f t="shared" si="28"/>
        <v>259.03800000000047</v>
      </c>
      <c r="S69" s="5">
        <f t="shared" si="29"/>
        <v>11</v>
      </c>
      <c r="T69" s="40">
        <f t="shared" si="21"/>
        <v>166.2122</v>
      </c>
      <c r="U69" s="40">
        <f t="shared" si="22"/>
        <v>332.42439999999999</v>
      </c>
      <c r="V69" s="40">
        <f t="shared" si="23"/>
        <v>332.42439999999999</v>
      </c>
      <c r="W69" s="40">
        <f t="shared" si="24"/>
        <v>2190.4081999999999</v>
      </c>
      <c r="X69" s="40">
        <f t="shared" si="25"/>
        <v>4320.9463999999998</v>
      </c>
      <c r="Y69" s="40">
        <f t="shared" si="26"/>
        <v>5831.9664000000002</v>
      </c>
      <c r="Z69" s="40">
        <f>W69-'[1]UNIF SET-2011'!W69</f>
        <v>50.351100000000315</v>
      </c>
      <c r="AA69" s="45">
        <f>W69/'[1]UNIF SET-2011'!W69-1</f>
        <v>2.3527923624094171E-2</v>
      </c>
      <c r="AB69" s="40">
        <f>X69-'[1]UNIF SET-2011'!X69</f>
        <v>100.70220000000063</v>
      </c>
      <c r="AC69" s="45">
        <f>X69/'[1]UNIF SET-2011'!X69-1</f>
        <v>2.3861699756616117E-2</v>
      </c>
      <c r="AD69" s="40">
        <f>Y69-'[1]UNIF SET-2011'!Y69</f>
        <v>136.41220000000067</v>
      </c>
      <c r="AE69" s="46">
        <f>Y69/'[1]UNIF SET-2011'!Y69-1</f>
        <v>2.395064557545612E-2</v>
      </c>
    </row>
    <row r="70" spans="1:31" ht="15" customHeight="1" x14ac:dyDescent="0.2">
      <c r="A70" s="44">
        <v>11</v>
      </c>
      <c r="B70" s="35">
        <v>1481.39</v>
      </c>
      <c r="C70" s="53">
        <f t="shared" si="27"/>
        <v>444.41700000000003</v>
      </c>
      <c r="D70" s="54">
        <v>59.87</v>
      </c>
      <c r="E70" s="54">
        <f t="shared" si="15"/>
        <v>1985.6770000000001</v>
      </c>
      <c r="F70" s="12"/>
      <c r="G70" s="35">
        <v>2962.78</v>
      </c>
      <c r="H70" s="53">
        <f t="shared" si="16"/>
        <v>888.83400000000006</v>
      </c>
      <c r="I70" s="54">
        <v>59.87</v>
      </c>
      <c r="J70" s="54">
        <f t="shared" si="17"/>
        <v>3911.4840000000004</v>
      </c>
      <c r="K70" s="12"/>
      <c r="L70" s="35">
        <v>2962.78</v>
      </c>
      <c r="M70" s="53">
        <f t="shared" si="18"/>
        <v>888.83400000000006</v>
      </c>
      <c r="N70" s="53">
        <f t="shared" si="19"/>
        <v>1481.39</v>
      </c>
      <c r="O70" s="54">
        <v>59.87</v>
      </c>
      <c r="P70" s="54">
        <f t="shared" si="20"/>
        <v>5392.8740000000007</v>
      </c>
      <c r="Q70" s="12"/>
      <c r="R70" s="12">
        <f t="shared" si="28"/>
        <v>253.94400000000132</v>
      </c>
      <c r="S70" s="5">
        <f t="shared" si="29"/>
        <v>10</v>
      </c>
      <c r="T70" s="40">
        <f t="shared" si="21"/>
        <v>148.13900000000001</v>
      </c>
      <c r="U70" s="40">
        <f t="shared" si="22"/>
        <v>296.27800000000002</v>
      </c>
      <c r="V70" s="40">
        <f t="shared" si="23"/>
        <v>296.27800000000002</v>
      </c>
      <c r="W70" s="40">
        <f t="shared" si="24"/>
        <v>2133.8160000000003</v>
      </c>
      <c r="X70" s="40">
        <f t="shared" si="25"/>
        <v>4207.7620000000006</v>
      </c>
      <c r="Y70" s="40">
        <f t="shared" si="26"/>
        <v>5689.152000000001</v>
      </c>
      <c r="Z70" s="40">
        <f>W70-'[1]UNIF SET-2011'!W70</f>
        <v>49.014000000000124</v>
      </c>
      <c r="AA70" s="45">
        <f>W70/'[1]UNIF SET-2011'!W70-1</f>
        <v>2.3510146287273326E-2</v>
      </c>
      <c r="AB70" s="40">
        <f>X70-'[1]UNIF SET-2011'!X70</f>
        <v>98.028000000000247</v>
      </c>
      <c r="AC70" s="45">
        <f>X70/'[1]UNIF SET-2011'!X70-1</f>
        <v>2.3852638637926526E-2</v>
      </c>
      <c r="AD70" s="40">
        <f>Y70-'[1]UNIF SET-2011'!Y70</f>
        <v>133.03800000000047</v>
      </c>
      <c r="AE70" s="46">
        <f>Y70/'[1]UNIF SET-2011'!Y70-1</f>
        <v>2.3944433105584251E-2</v>
      </c>
    </row>
    <row r="71" spans="1:31" ht="15" customHeight="1" x14ac:dyDescent="0.2">
      <c r="A71" s="44">
        <v>10</v>
      </c>
      <c r="B71" s="35">
        <v>1452.34</v>
      </c>
      <c r="C71" s="53">
        <f t="shared" si="27"/>
        <v>435.70199999999994</v>
      </c>
      <c r="D71" s="54">
        <v>59.87</v>
      </c>
      <c r="E71" s="54">
        <f t="shared" si="15"/>
        <v>1947.9119999999998</v>
      </c>
      <c r="F71" s="12"/>
      <c r="G71" s="35">
        <v>2904.68</v>
      </c>
      <c r="H71" s="53">
        <f t="shared" si="16"/>
        <v>871.40399999999988</v>
      </c>
      <c r="I71" s="54">
        <v>59.87</v>
      </c>
      <c r="J71" s="54">
        <f t="shared" si="17"/>
        <v>3835.9539999999997</v>
      </c>
      <c r="K71" s="12"/>
      <c r="L71" s="35">
        <v>2904.68</v>
      </c>
      <c r="M71" s="53">
        <f t="shared" si="18"/>
        <v>871.40399999999988</v>
      </c>
      <c r="N71" s="53">
        <f t="shared" si="19"/>
        <v>1452.34</v>
      </c>
      <c r="O71" s="54">
        <v>59.87</v>
      </c>
      <c r="P71" s="54">
        <f t="shared" si="20"/>
        <v>5288.2939999999999</v>
      </c>
      <c r="Q71" s="12"/>
      <c r="R71" s="12">
        <f t="shared" si="28"/>
        <v>248.97599999999966</v>
      </c>
      <c r="S71" s="5">
        <f t="shared" si="29"/>
        <v>9</v>
      </c>
      <c r="T71" s="40">
        <f t="shared" si="21"/>
        <v>130.7106</v>
      </c>
      <c r="U71" s="40">
        <f t="shared" si="22"/>
        <v>261.4212</v>
      </c>
      <c r="V71" s="40">
        <f t="shared" si="23"/>
        <v>261.4212</v>
      </c>
      <c r="W71" s="40">
        <f t="shared" si="24"/>
        <v>2078.6225999999997</v>
      </c>
      <c r="X71" s="40">
        <f t="shared" si="25"/>
        <v>4097.3751999999995</v>
      </c>
      <c r="Y71" s="40">
        <f t="shared" si="26"/>
        <v>5549.7151999999996</v>
      </c>
      <c r="Z71" s="40">
        <f>W71-'[1]UNIF SET-2011'!W71</f>
        <v>47.704799999999977</v>
      </c>
      <c r="AA71" s="45">
        <f>W71/'[1]UNIF SET-2011'!W71-1</f>
        <v>2.3489281545516105E-2</v>
      </c>
      <c r="AB71" s="40">
        <f>X71-'[1]UNIF SET-2011'!X71</f>
        <v>95.409599999999955</v>
      </c>
      <c r="AC71" s="45">
        <f>X71/'[1]UNIF SET-2011'!X71-1</f>
        <v>2.3840684687544522E-2</v>
      </c>
      <c r="AD71" s="40">
        <f>Y71-'[1]UNIF SET-2011'!Y71</f>
        <v>129.72960000000057</v>
      </c>
      <c r="AE71" s="46">
        <f>Y71/'[1]UNIF SET-2011'!Y71-1</f>
        <v>2.3935414145749956E-2</v>
      </c>
    </row>
    <row r="72" spans="1:31" ht="15" customHeight="1" x14ac:dyDescent="0.2">
      <c r="A72" s="44">
        <v>9</v>
      </c>
      <c r="B72" s="35">
        <v>1423.87</v>
      </c>
      <c r="C72" s="53">
        <f t="shared" si="27"/>
        <v>427.16099999999994</v>
      </c>
      <c r="D72" s="54">
        <v>59.87</v>
      </c>
      <c r="E72" s="54">
        <f t="shared" si="15"/>
        <v>1910.9009999999998</v>
      </c>
      <c r="F72" s="12"/>
      <c r="G72" s="35">
        <v>2847.74</v>
      </c>
      <c r="H72" s="53">
        <f t="shared" si="16"/>
        <v>854.32199999999989</v>
      </c>
      <c r="I72" s="54">
        <v>59.87</v>
      </c>
      <c r="J72" s="54">
        <f t="shared" si="17"/>
        <v>3761.9319999999998</v>
      </c>
      <c r="K72" s="12"/>
      <c r="L72" s="35">
        <v>2847.74</v>
      </c>
      <c r="M72" s="53">
        <f t="shared" si="18"/>
        <v>854.32199999999989</v>
      </c>
      <c r="N72" s="53">
        <f t="shared" si="19"/>
        <v>1423.87</v>
      </c>
      <c r="O72" s="54">
        <v>59.87</v>
      </c>
      <c r="P72" s="54">
        <f t="shared" si="20"/>
        <v>5185.8019999999997</v>
      </c>
      <c r="Q72" s="12"/>
      <c r="R72" s="12">
        <f t="shared" si="28"/>
        <v>244.11599999999999</v>
      </c>
      <c r="S72" s="5">
        <v>8</v>
      </c>
      <c r="T72" s="40">
        <f t="shared" si="21"/>
        <v>113.9096</v>
      </c>
      <c r="U72" s="40">
        <f t="shared" si="22"/>
        <v>227.8192</v>
      </c>
      <c r="V72" s="40">
        <f t="shared" si="23"/>
        <v>227.8192</v>
      </c>
      <c r="W72" s="40">
        <f t="shared" si="24"/>
        <v>2024.8105999999998</v>
      </c>
      <c r="X72" s="40">
        <f t="shared" si="25"/>
        <v>3989.7511999999997</v>
      </c>
      <c r="Y72" s="40">
        <f t="shared" si="26"/>
        <v>5413.6211999999996</v>
      </c>
      <c r="Z72" s="40">
        <f>W72-'[1]UNIF SET-2011'!W72</f>
        <v>46.436999999999898</v>
      </c>
      <c r="AA72" s="45">
        <f>W72/'[1]UNIF SET-2011'!W72-1</f>
        <v>2.3472310791045725E-2</v>
      </c>
      <c r="AB72" s="40">
        <f>X72-'[1]UNIF SET-2011'!X72</f>
        <v>92.873999999999796</v>
      </c>
      <c r="AC72" s="45">
        <f>X72/'[1]UNIF SET-2011'!X72-1</f>
        <v>2.3832929608354148E-2</v>
      </c>
      <c r="AD72" s="40">
        <f>Y72-'[1]UNIF SET-2011'!Y72</f>
        <v>126.52399999999943</v>
      </c>
      <c r="AE72" s="46">
        <f>Y72/'[1]UNIF SET-2011'!Y72-1</f>
        <v>2.3930711922602654E-2</v>
      </c>
    </row>
    <row r="73" spans="1:31" ht="15" customHeight="1" x14ac:dyDescent="0.2">
      <c r="A73" s="44">
        <v>8</v>
      </c>
      <c r="B73" s="35">
        <v>1395.94</v>
      </c>
      <c r="C73" s="53">
        <f t="shared" si="27"/>
        <v>418.78199999999998</v>
      </c>
      <c r="D73" s="54">
        <v>59.87</v>
      </c>
      <c r="E73" s="54">
        <f t="shared" si="15"/>
        <v>1874.5919999999999</v>
      </c>
      <c r="F73" s="12"/>
      <c r="G73" s="35">
        <v>2791.89</v>
      </c>
      <c r="H73" s="53">
        <f t="shared" si="16"/>
        <v>837.56699999999989</v>
      </c>
      <c r="I73" s="54">
        <v>59.87</v>
      </c>
      <c r="J73" s="54">
        <f t="shared" si="17"/>
        <v>3689.3269999999998</v>
      </c>
      <c r="K73" s="12"/>
      <c r="L73" s="35">
        <v>2791.89</v>
      </c>
      <c r="M73" s="53">
        <f t="shared" si="18"/>
        <v>837.56699999999989</v>
      </c>
      <c r="N73" s="53">
        <f t="shared" si="19"/>
        <v>1395.9449999999999</v>
      </c>
      <c r="O73" s="54">
        <v>59.87</v>
      </c>
      <c r="P73" s="54">
        <f t="shared" si="20"/>
        <v>5085.2719999999999</v>
      </c>
      <c r="Q73" s="12"/>
      <c r="R73" s="12">
        <f t="shared" si="28"/>
        <v>239.29200000000037</v>
      </c>
      <c r="S73" s="5">
        <v>7</v>
      </c>
      <c r="T73" s="40">
        <f t="shared" si="21"/>
        <v>97.715800000000016</v>
      </c>
      <c r="U73" s="40">
        <f t="shared" si="22"/>
        <v>195.4323</v>
      </c>
      <c r="V73" s="40">
        <f t="shared" si="23"/>
        <v>195.4323</v>
      </c>
      <c r="W73" s="40">
        <f t="shared" si="24"/>
        <v>1972.3077999999998</v>
      </c>
      <c r="X73" s="40">
        <f t="shared" si="25"/>
        <v>3884.7592999999997</v>
      </c>
      <c r="Y73" s="40">
        <f t="shared" si="26"/>
        <v>5280.7043000000003</v>
      </c>
      <c r="Z73" s="40">
        <f>W73-'[1]UNIF SET-2011'!W73</f>
        <v>45.182599999999866</v>
      </c>
      <c r="AA73" s="45">
        <f>W73/'[1]UNIF SET-2011'!W73-1</f>
        <v>2.3445596580855099E-2</v>
      </c>
      <c r="AB73" s="40">
        <f>X73-'[1]UNIF SET-2011'!X73</f>
        <v>90.392599999999675</v>
      </c>
      <c r="AC73" s="45">
        <f>X73/'[1]UNIF SET-2011'!X73-1</f>
        <v>2.3822842425851976E-2</v>
      </c>
      <c r="AD73" s="40">
        <f>Y73-'[1]UNIF SET-2011'!Y73</f>
        <v>123.38260000000082</v>
      </c>
      <c r="AE73" s="46">
        <f>Y73/'[1]UNIF SET-2011'!Y73-1</f>
        <v>2.3923774233436168E-2</v>
      </c>
    </row>
    <row r="74" spans="1:31" ht="15" customHeight="1" x14ac:dyDescent="0.2">
      <c r="A74" s="44">
        <v>7</v>
      </c>
      <c r="B74" s="35">
        <v>1368.57</v>
      </c>
      <c r="C74" s="53">
        <f t="shared" si="27"/>
        <v>410.57099999999997</v>
      </c>
      <c r="D74" s="54">
        <v>59.87</v>
      </c>
      <c r="E74" s="54">
        <f t="shared" si="15"/>
        <v>1839.0109999999997</v>
      </c>
      <c r="F74" s="12"/>
      <c r="G74" s="35">
        <v>2737.15</v>
      </c>
      <c r="H74" s="53">
        <f t="shared" si="16"/>
        <v>821.14499999999998</v>
      </c>
      <c r="I74" s="54">
        <v>59.87</v>
      </c>
      <c r="J74" s="54">
        <f t="shared" si="17"/>
        <v>3618.165</v>
      </c>
      <c r="K74" s="12"/>
      <c r="L74" s="35">
        <v>2737.15</v>
      </c>
      <c r="M74" s="53">
        <f t="shared" si="18"/>
        <v>821.14499999999998</v>
      </c>
      <c r="N74" s="53">
        <f t="shared" si="19"/>
        <v>1368.575</v>
      </c>
      <c r="O74" s="54">
        <v>59.87</v>
      </c>
      <c r="P74" s="54">
        <f t="shared" si="20"/>
        <v>4986.74</v>
      </c>
      <c r="Q74" s="12"/>
      <c r="R74" s="12">
        <f t="shared" si="28"/>
        <v>234.59400000000005</v>
      </c>
      <c r="S74" s="5">
        <v>6</v>
      </c>
      <c r="T74" s="40">
        <f t="shared" si="21"/>
        <v>82.114199999999997</v>
      </c>
      <c r="U74" s="40">
        <f t="shared" si="22"/>
        <v>164.22900000000001</v>
      </c>
      <c r="V74" s="40">
        <f t="shared" si="23"/>
        <v>164.22900000000001</v>
      </c>
      <c r="W74" s="40">
        <f t="shared" si="24"/>
        <v>1921.1251999999997</v>
      </c>
      <c r="X74" s="40">
        <f t="shared" si="25"/>
        <v>3782.3939999999998</v>
      </c>
      <c r="Y74" s="40">
        <f t="shared" si="26"/>
        <v>5150.9690000000001</v>
      </c>
      <c r="Z74" s="40">
        <f>W74-'[1]UNIF SET-2011'!W74</f>
        <v>43.98239999999987</v>
      </c>
      <c r="AA74" s="45">
        <f>W74/'[1]UNIF SET-2011'!W74-1</f>
        <v>2.3430502996362179E-2</v>
      </c>
      <c r="AB74" s="40">
        <f>X74-'[1]UNIF SET-2011'!X74</f>
        <v>87.964800000000196</v>
      </c>
      <c r="AC74" s="45">
        <f>X74/'[1]UNIF SET-2011'!X74-1</f>
        <v>2.3810119300702759E-2</v>
      </c>
      <c r="AD74" s="40">
        <f>Y74-'[1]UNIF SET-2011'!Y74</f>
        <v>120.30479999999989</v>
      </c>
      <c r="AE74" s="46">
        <f>Y74/'[1]UNIF SET-2011'!Y74-1</f>
        <v>2.391429744008744E-2</v>
      </c>
    </row>
    <row r="75" spans="1:31" ht="15" customHeight="1" x14ac:dyDescent="0.2">
      <c r="A75" s="44">
        <v>6</v>
      </c>
      <c r="B75" s="35">
        <v>1341.74</v>
      </c>
      <c r="C75" s="53">
        <f t="shared" si="27"/>
        <v>402.52199999999999</v>
      </c>
      <c r="D75" s="54">
        <v>59.87</v>
      </c>
      <c r="E75" s="54">
        <f t="shared" si="15"/>
        <v>1804.1319999999998</v>
      </c>
      <c r="F75" s="12"/>
      <c r="G75" s="35">
        <v>2683.48</v>
      </c>
      <c r="H75" s="53">
        <f t="shared" si="16"/>
        <v>805.04399999999998</v>
      </c>
      <c r="I75" s="54">
        <v>59.87</v>
      </c>
      <c r="J75" s="54">
        <f t="shared" si="17"/>
        <v>3548.3939999999998</v>
      </c>
      <c r="K75" s="12"/>
      <c r="L75" s="35">
        <v>2683.48</v>
      </c>
      <c r="M75" s="53">
        <f t="shared" si="18"/>
        <v>805.04399999999998</v>
      </c>
      <c r="N75" s="53">
        <f t="shared" si="19"/>
        <v>1341.74</v>
      </c>
      <c r="O75" s="54">
        <v>59.87</v>
      </c>
      <c r="P75" s="54">
        <f t="shared" si="20"/>
        <v>4890.134</v>
      </c>
      <c r="Q75" s="12"/>
      <c r="R75" s="12">
        <f t="shared" si="28"/>
        <v>230.02199999999993</v>
      </c>
      <c r="S75" s="5">
        <v>5</v>
      </c>
      <c r="T75" s="40">
        <f t="shared" si="21"/>
        <v>67.087000000000003</v>
      </c>
      <c r="U75" s="40">
        <f t="shared" si="22"/>
        <v>134.17400000000001</v>
      </c>
      <c r="V75" s="40">
        <f t="shared" si="23"/>
        <v>134.17400000000001</v>
      </c>
      <c r="W75" s="40">
        <f t="shared" si="24"/>
        <v>1871.2189999999998</v>
      </c>
      <c r="X75" s="40">
        <f t="shared" si="25"/>
        <v>3682.5679999999998</v>
      </c>
      <c r="Y75" s="40">
        <f t="shared" si="26"/>
        <v>5024.308</v>
      </c>
      <c r="Z75" s="40">
        <f>W75-'[1]UNIF SET-2011'!W75</f>
        <v>42.808499999999867</v>
      </c>
      <c r="AA75" s="45">
        <f>W75/'[1]UNIF SET-2011'!W75-1</f>
        <v>2.341295896080231E-2</v>
      </c>
      <c r="AB75" s="40">
        <f>X75-'[1]UNIF SET-2011'!X75</f>
        <v>85.616999999999734</v>
      </c>
      <c r="AC75" s="45">
        <f>X75/'[1]UNIF SET-2011'!X75-1</f>
        <v>2.3802659530252068E-2</v>
      </c>
      <c r="AD75" s="40">
        <f>Y75-'[1]UNIF SET-2011'!Y75</f>
        <v>117.32700000000023</v>
      </c>
      <c r="AE75" s="46">
        <f>Y75/'[1]UNIF SET-2011'!Y75-1</f>
        <v>2.391022096886064E-2</v>
      </c>
    </row>
    <row r="76" spans="1:31" ht="15" customHeight="1" x14ac:dyDescent="0.2">
      <c r="A76" s="44">
        <v>5</v>
      </c>
      <c r="B76" s="35">
        <v>1315.43</v>
      </c>
      <c r="C76" s="53">
        <f t="shared" si="27"/>
        <v>394.62900000000002</v>
      </c>
      <c r="D76" s="54">
        <v>59.87</v>
      </c>
      <c r="E76" s="54">
        <f t="shared" si="15"/>
        <v>1769.9290000000001</v>
      </c>
      <c r="F76" s="12"/>
      <c r="G76" s="35">
        <v>2630.86</v>
      </c>
      <c r="H76" s="53">
        <f t="shared" si="16"/>
        <v>789.25800000000004</v>
      </c>
      <c r="I76" s="54">
        <v>59.87</v>
      </c>
      <c r="J76" s="54">
        <f t="shared" si="17"/>
        <v>3479.9880000000003</v>
      </c>
      <c r="K76" s="12"/>
      <c r="L76" s="35">
        <v>2630.86</v>
      </c>
      <c r="M76" s="53">
        <f t="shared" si="18"/>
        <v>789.25800000000004</v>
      </c>
      <c r="N76" s="53">
        <f t="shared" si="19"/>
        <v>1315.43</v>
      </c>
      <c r="O76" s="54">
        <v>59.87</v>
      </c>
      <c r="P76" s="54">
        <f t="shared" si="20"/>
        <v>4795.4180000000006</v>
      </c>
      <c r="Q76" s="12"/>
      <c r="R76" s="12">
        <f t="shared" si="28"/>
        <v>225.50400000000081</v>
      </c>
      <c r="S76" s="5">
        <v>4</v>
      </c>
      <c r="T76" s="40">
        <f t="shared" si="21"/>
        <v>52.617200000000004</v>
      </c>
      <c r="U76" s="40">
        <f t="shared" si="22"/>
        <v>105.23440000000001</v>
      </c>
      <c r="V76" s="40">
        <f t="shared" si="23"/>
        <v>105.23440000000001</v>
      </c>
      <c r="W76" s="40">
        <f t="shared" si="24"/>
        <v>1822.5462</v>
      </c>
      <c r="X76" s="40">
        <f t="shared" si="25"/>
        <v>3585.2224000000001</v>
      </c>
      <c r="Y76" s="40">
        <f t="shared" si="26"/>
        <v>4900.6524000000009</v>
      </c>
      <c r="Z76" s="40">
        <f>W76-'[1]UNIF SET-2011'!W76</f>
        <v>41.660600000000386</v>
      </c>
      <c r="AA76" s="45">
        <f>W76/'[1]UNIF SET-2011'!W76-1</f>
        <v>2.3393192690198905E-2</v>
      </c>
      <c r="AB76" s="40">
        <f>X76-'[1]UNIF SET-2011'!X76</f>
        <v>83.321200000000772</v>
      </c>
      <c r="AC76" s="45">
        <f>X76/'[1]UNIF SET-2011'!X76-1</f>
        <v>2.379313271316752E-2</v>
      </c>
      <c r="AD76" s="40">
        <f>Y76-'[1]UNIF SET-2011'!Y76</f>
        <v>114.41120000000137</v>
      </c>
      <c r="AE76" s="46">
        <f>Y76/'[1]UNIF SET-2011'!Y76-1</f>
        <v>2.3904186023888885E-2</v>
      </c>
    </row>
    <row r="77" spans="1:31" ht="15" customHeight="1" x14ac:dyDescent="0.2">
      <c r="A77" s="44">
        <v>4</v>
      </c>
      <c r="B77" s="35">
        <v>1289.6400000000001</v>
      </c>
      <c r="C77" s="53">
        <f t="shared" si="27"/>
        <v>386.892</v>
      </c>
      <c r="D77" s="54">
        <v>59.87</v>
      </c>
      <c r="E77" s="54">
        <f t="shared" si="15"/>
        <v>1736.402</v>
      </c>
      <c r="F77" s="12"/>
      <c r="G77" s="35">
        <v>2579.27</v>
      </c>
      <c r="H77" s="53">
        <f t="shared" si="16"/>
        <v>773.78099999999995</v>
      </c>
      <c r="I77" s="54">
        <v>59.87</v>
      </c>
      <c r="J77" s="54">
        <f t="shared" si="17"/>
        <v>3412.9209999999998</v>
      </c>
      <c r="K77" s="12"/>
      <c r="L77" s="35">
        <v>2579.27</v>
      </c>
      <c r="M77" s="53">
        <f t="shared" si="18"/>
        <v>773.78099999999995</v>
      </c>
      <c r="N77" s="53">
        <f t="shared" si="19"/>
        <v>1289.635</v>
      </c>
      <c r="O77" s="54">
        <v>59.87</v>
      </c>
      <c r="P77" s="54">
        <f t="shared" si="20"/>
        <v>4702.5559999999996</v>
      </c>
      <c r="Q77" s="12"/>
      <c r="R77" s="12">
        <f t="shared" si="28"/>
        <v>221.05799999999908</v>
      </c>
      <c r="S77" s="5">
        <v>3</v>
      </c>
      <c r="T77" s="40">
        <f t="shared" si="21"/>
        <v>38.6892</v>
      </c>
      <c r="U77" s="40">
        <f t="shared" si="22"/>
        <v>77.378100000000003</v>
      </c>
      <c r="V77" s="40">
        <f t="shared" si="23"/>
        <v>77.378100000000003</v>
      </c>
      <c r="W77" s="40">
        <f t="shared" si="24"/>
        <v>1775.0912000000001</v>
      </c>
      <c r="X77" s="40">
        <f t="shared" si="25"/>
        <v>3490.2990999999997</v>
      </c>
      <c r="Y77" s="40">
        <f t="shared" si="26"/>
        <v>4779.9340999999995</v>
      </c>
      <c r="Z77" s="40">
        <f>W77-'[1]UNIF SET-2011'!W77</f>
        <v>40.538400000000138</v>
      </c>
      <c r="AA77" s="45">
        <f>W77/'[1]UNIF SET-2011'!W77-1</f>
        <v>2.3371095996616686E-2</v>
      </c>
      <c r="AB77" s="40">
        <f>X77-'[1]UNIF SET-2011'!X77</f>
        <v>81.063499999999749</v>
      </c>
      <c r="AC77" s="45">
        <f>X77/'[1]UNIF SET-2011'!X77-1</f>
        <v>2.3777617481173685E-2</v>
      </c>
      <c r="AD77" s="40">
        <f>Y77-'[1]UNIF SET-2011'!Y77</f>
        <v>111.53849999999875</v>
      </c>
      <c r="AE77" s="46">
        <f>Y77/'[1]UNIF SET-2011'!Y77-1</f>
        <v>2.3892255403547891E-2</v>
      </c>
    </row>
    <row r="78" spans="1:31" ht="15" customHeight="1" x14ac:dyDescent="0.2">
      <c r="A78" s="44">
        <v>3</v>
      </c>
      <c r="B78" s="35" t="s">
        <v>60</v>
      </c>
      <c r="C78" s="57">
        <v>0</v>
      </c>
      <c r="D78" s="58" t="s">
        <v>60</v>
      </c>
      <c r="E78" s="58" t="s">
        <v>60</v>
      </c>
      <c r="F78" s="12"/>
      <c r="G78" s="35" t="s">
        <v>60</v>
      </c>
      <c r="H78" s="57">
        <v>0</v>
      </c>
      <c r="I78" s="58" t="s">
        <v>60</v>
      </c>
      <c r="J78" s="58" t="s">
        <v>60</v>
      </c>
      <c r="K78" s="12"/>
      <c r="L78" s="35" t="s">
        <v>60</v>
      </c>
      <c r="M78" s="58">
        <v>0</v>
      </c>
      <c r="N78" s="57">
        <v>0</v>
      </c>
      <c r="O78" s="58" t="s">
        <v>60</v>
      </c>
      <c r="P78" s="57" t="s">
        <v>60</v>
      </c>
      <c r="S78" s="5">
        <v>2</v>
      </c>
      <c r="T78" s="40">
        <v>0</v>
      </c>
      <c r="U78" s="40">
        <v>0</v>
      </c>
      <c r="V78" s="40">
        <v>0</v>
      </c>
      <c r="W78" s="40">
        <v>0</v>
      </c>
      <c r="X78" s="40">
        <v>0</v>
      </c>
      <c r="Y78" s="40">
        <v>0</v>
      </c>
      <c r="Z78" s="40">
        <v>0</v>
      </c>
      <c r="AA78" s="45">
        <v>0</v>
      </c>
      <c r="AB78" s="40">
        <v>0</v>
      </c>
      <c r="AC78" s="45">
        <v>0</v>
      </c>
      <c r="AD78" s="40">
        <v>0</v>
      </c>
      <c r="AE78" s="46">
        <v>0</v>
      </c>
    </row>
    <row r="79" spans="1:31" ht="15" customHeight="1" x14ac:dyDescent="0.2">
      <c r="A79" s="44">
        <v>2</v>
      </c>
      <c r="B79" s="35" t="s">
        <v>60</v>
      </c>
      <c r="C79" s="57">
        <v>0</v>
      </c>
      <c r="D79" s="57" t="s">
        <v>60</v>
      </c>
      <c r="E79" s="57" t="s">
        <v>60</v>
      </c>
      <c r="F79" s="12"/>
      <c r="G79" s="35" t="s">
        <v>60</v>
      </c>
      <c r="H79" s="57">
        <v>0</v>
      </c>
      <c r="I79" s="57" t="s">
        <v>60</v>
      </c>
      <c r="J79" s="57" t="s">
        <v>60</v>
      </c>
      <c r="K79" s="12"/>
      <c r="L79" s="35" t="s">
        <v>60</v>
      </c>
      <c r="M79" s="57">
        <v>0</v>
      </c>
      <c r="N79" s="57">
        <v>0</v>
      </c>
      <c r="O79" s="57" t="s">
        <v>60</v>
      </c>
      <c r="P79" s="57" t="s">
        <v>60</v>
      </c>
      <c r="S79" s="5">
        <v>1</v>
      </c>
      <c r="T79" s="40">
        <v>0</v>
      </c>
      <c r="U79" s="40">
        <v>0</v>
      </c>
      <c r="V79" s="40">
        <v>0</v>
      </c>
      <c r="W79" s="40">
        <v>0</v>
      </c>
      <c r="X79" s="40">
        <v>0</v>
      </c>
      <c r="Y79" s="40">
        <v>0</v>
      </c>
      <c r="Z79" s="40">
        <v>0</v>
      </c>
      <c r="AA79" s="45">
        <v>0</v>
      </c>
      <c r="AB79" s="40">
        <v>0</v>
      </c>
      <c r="AC79" s="45">
        <v>0</v>
      </c>
      <c r="AD79" s="40">
        <v>0</v>
      </c>
      <c r="AE79" s="46">
        <v>0</v>
      </c>
    </row>
    <row r="80" spans="1:31" ht="15" customHeight="1" x14ac:dyDescent="0.2">
      <c r="A80" s="44">
        <v>1</v>
      </c>
      <c r="B80" s="35" t="s">
        <v>60</v>
      </c>
      <c r="C80" s="57">
        <v>0</v>
      </c>
      <c r="D80" s="57" t="s">
        <v>60</v>
      </c>
      <c r="E80" s="57" t="s">
        <v>60</v>
      </c>
      <c r="F80" s="12"/>
      <c r="G80" s="35" t="s">
        <v>60</v>
      </c>
      <c r="H80" s="57">
        <v>0</v>
      </c>
      <c r="I80" s="57" t="s">
        <v>60</v>
      </c>
      <c r="J80" s="57" t="s">
        <v>60</v>
      </c>
      <c r="K80" s="12"/>
      <c r="L80" s="35" t="s">
        <v>60</v>
      </c>
      <c r="M80" s="57">
        <v>0</v>
      </c>
      <c r="N80" s="57">
        <v>0</v>
      </c>
      <c r="O80" s="57" t="s">
        <v>60</v>
      </c>
      <c r="P80" s="57" t="s">
        <v>60</v>
      </c>
      <c r="S80" s="5">
        <v>0</v>
      </c>
      <c r="T80" s="40">
        <v>0</v>
      </c>
      <c r="U80" s="40">
        <v>0</v>
      </c>
      <c r="V80" s="40">
        <v>0</v>
      </c>
      <c r="W80" s="40">
        <v>0</v>
      </c>
      <c r="X80" s="40">
        <v>0</v>
      </c>
      <c r="Y80" s="40">
        <v>0</v>
      </c>
      <c r="Z80" s="40">
        <v>0</v>
      </c>
      <c r="AA80" s="45">
        <v>0</v>
      </c>
      <c r="AB80" s="40">
        <v>0</v>
      </c>
      <c r="AC80" s="45">
        <v>0</v>
      </c>
      <c r="AD80" s="40">
        <v>0</v>
      </c>
      <c r="AE80" s="46">
        <v>0</v>
      </c>
    </row>
    <row r="81" spans="1:31" ht="15" customHeight="1" x14ac:dyDescent="0.2">
      <c r="S81" s="302" t="s">
        <v>58</v>
      </c>
      <c r="T81" s="303"/>
      <c r="U81" s="303"/>
      <c r="V81" s="303"/>
      <c r="W81" s="303"/>
      <c r="X81" s="303"/>
      <c r="Y81" s="303"/>
      <c r="Z81" s="48">
        <f>AVERAGE(Z56:Z77)</f>
        <v>54.569609090909083</v>
      </c>
      <c r="AA81" s="49">
        <f>AVERAGE(AA56:AA77)</f>
        <v>2.3560953172570846E-2</v>
      </c>
      <c r="AB81" s="48">
        <f>AVERAGE(AB56:AB77)</f>
        <v>109.13648636363655</v>
      </c>
      <c r="AC81" s="49">
        <f>AVERAGE(AC56:AC77)</f>
        <v>2.3877709299181003E-2</v>
      </c>
      <c r="AD81" s="48">
        <f>AVERAGE(AD56:AD77)</f>
        <v>146.95375909090936</v>
      </c>
      <c r="AE81" s="50" t="s">
        <v>589</v>
      </c>
    </row>
    <row r="82" spans="1:31" ht="15" customHeight="1" x14ac:dyDescent="0.2"/>
    <row r="83" spans="1:31" ht="15" customHeight="1" x14ac:dyDescent="0.2"/>
    <row r="84" spans="1:31" ht="15" customHeight="1" x14ac:dyDescent="0.2"/>
    <row r="85" spans="1:31" ht="15" customHeight="1" x14ac:dyDescent="0.2"/>
    <row r="86" spans="1:31" ht="19.5" customHeight="1" x14ac:dyDescent="0.2">
      <c r="A86" s="322" t="s">
        <v>37</v>
      </c>
      <c r="B86" s="322"/>
      <c r="C86" s="322"/>
      <c r="D86" s="322"/>
      <c r="E86" s="322"/>
      <c r="F86" s="322"/>
      <c r="G86" s="322"/>
      <c r="H86" s="322"/>
      <c r="I86" s="322"/>
      <c r="J86" s="322"/>
      <c r="K86" s="322"/>
      <c r="L86" s="322"/>
      <c r="M86" s="322"/>
      <c r="N86" s="322"/>
      <c r="O86" s="322"/>
      <c r="P86" s="322"/>
    </row>
    <row r="87" spans="1:31" ht="17.100000000000001" customHeight="1" x14ac:dyDescent="0.2">
      <c r="A87" s="15" t="s">
        <v>38</v>
      </c>
      <c r="B87" s="15"/>
      <c r="C87" s="15"/>
      <c r="D87" s="15"/>
      <c r="E87" s="15"/>
    </row>
    <row r="88" spans="1:31" ht="17.100000000000001" customHeight="1" x14ac:dyDescent="0.2">
      <c r="A88" s="17" t="s">
        <v>61</v>
      </c>
      <c r="B88" s="17"/>
      <c r="C88" s="17"/>
      <c r="D88" s="17"/>
      <c r="E88" s="15"/>
    </row>
    <row r="89" spans="1:31" ht="17.100000000000001" customHeight="1" x14ac:dyDescent="0.2">
      <c r="A89" s="17" t="s">
        <v>40</v>
      </c>
      <c r="B89" s="17"/>
      <c r="C89" s="17"/>
      <c r="D89" s="17"/>
      <c r="E89" s="15"/>
    </row>
    <row r="90" spans="1:31" ht="17.100000000000001" customHeight="1" x14ac:dyDescent="0.2">
      <c r="A90" s="17" t="s">
        <v>587</v>
      </c>
      <c r="B90" s="17"/>
      <c r="C90" s="17"/>
      <c r="D90" s="17"/>
      <c r="E90" s="15"/>
    </row>
    <row r="91" spans="1:31" ht="17.100000000000001" customHeight="1" x14ac:dyDescent="0.2">
      <c r="A91" s="17" t="s">
        <v>41</v>
      </c>
      <c r="B91" s="15"/>
      <c r="C91" s="15"/>
      <c r="D91" s="15"/>
      <c r="E91" s="15"/>
      <c r="S91" s="307" t="s">
        <v>588</v>
      </c>
      <c r="T91" s="308"/>
      <c r="U91" s="308"/>
      <c r="V91" s="308"/>
      <c r="W91" s="308"/>
      <c r="X91" s="308"/>
      <c r="Y91" s="308"/>
      <c r="Z91" s="308"/>
      <c r="AA91" s="308"/>
      <c r="AB91" s="308"/>
      <c r="AC91" s="308"/>
      <c r="AD91" s="308"/>
      <c r="AE91" s="309"/>
    </row>
    <row r="92" spans="1:31" ht="17.100000000000001" customHeight="1" x14ac:dyDescent="0.2">
      <c r="A92" s="313" t="s">
        <v>42</v>
      </c>
      <c r="B92" s="314"/>
      <c r="C92" s="314"/>
      <c r="D92" s="314"/>
      <c r="E92" s="313"/>
      <c r="F92" s="8"/>
      <c r="G92" s="313" t="s">
        <v>43</v>
      </c>
      <c r="H92" s="313"/>
      <c r="I92" s="313"/>
      <c r="J92" s="313"/>
      <c r="L92" s="313" t="s">
        <v>44</v>
      </c>
      <c r="M92" s="313"/>
      <c r="N92" s="313"/>
      <c r="O92" s="313"/>
      <c r="P92" s="313"/>
      <c r="S92" s="310"/>
      <c r="T92" s="311"/>
      <c r="U92" s="311"/>
      <c r="V92" s="311"/>
      <c r="W92" s="311"/>
      <c r="X92" s="311"/>
      <c r="Y92" s="311"/>
      <c r="Z92" s="311"/>
      <c r="AA92" s="311"/>
      <c r="AB92" s="311"/>
      <c r="AC92" s="311"/>
      <c r="AD92" s="311"/>
      <c r="AE92" s="312"/>
    </row>
    <row r="93" spans="1:31" ht="17.100000000000001" customHeight="1" x14ac:dyDescent="0.2">
      <c r="A93" s="315" t="s">
        <v>45</v>
      </c>
      <c r="B93" s="19" t="s">
        <v>46</v>
      </c>
      <c r="C93" s="25" t="s">
        <v>47</v>
      </c>
      <c r="D93" s="19" t="s">
        <v>10</v>
      </c>
      <c r="E93" s="317" t="s">
        <v>48</v>
      </c>
      <c r="F93" s="18"/>
      <c r="G93" s="19" t="s">
        <v>46</v>
      </c>
      <c r="H93" s="19" t="s">
        <v>47</v>
      </c>
      <c r="I93" s="19" t="s">
        <v>49</v>
      </c>
      <c r="J93" s="319" t="s">
        <v>48</v>
      </c>
      <c r="L93" s="19" t="s">
        <v>46</v>
      </c>
      <c r="M93" s="19" t="s">
        <v>47</v>
      </c>
      <c r="N93" s="19" t="s">
        <v>50</v>
      </c>
      <c r="O93" s="19" t="s">
        <v>10</v>
      </c>
      <c r="P93" s="320" t="s">
        <v>48</v>
      </c>
      <c r="S93" s="20" t="s">
        <v>5</v>
      </c>
      <c r="T93" s="21" t="s">
        <v>6</v>
      </c>
      <c r="U93" s="21" t="s">
        <v>6</v>
      </c>
      <c r="V93" s="21" t="s">
        <v>6</v>
      </c>
      <c r="W93" s="21" t="s">
        <v>4</v>
      </c>
      <c r="X93" s="21" t="s">
        <v>51</v>
      </c>
      <c r="Y93" s="21" t="s">
        <v>4</v>
      </c>
      <c r="Z93" s="21" t="s">
        <v>52</v>
      </c>
      <c r="AA93" s="21" t="s">
        <v>53</v>
      </c>
      <c r="AB93" s="22" t="s">
        <v>52</v>
      </c>
      <c r="AC93" s="23" t="s">
        <v>53</v>
      </c>
      <c r="AD93" s="21" t="s">
        <v>52</v>
      </c>
      <c r="AE93" s="24" t="s">
        <v>53</v>
      </c>
    </row>
    <row r="94" spans="1:31" ht="17.100000000000001" customHeight="1" x14ac:dyDescent="0.2">
      <c r="A94" s="316"/>
      <c r="B94" s="28" t="s">
        <v>7</v>
      </c>
      <c r="C94" s="26">
        <v>0.3</v>
      </c>
      <c r="D94" s="28" t="s">
        <v>54</v>
      </c>
      <c r="E94" s="318"/>
      <c r="F94" s="18"/>
      <c r="G94" s="28" t="s">
        <v>7</v>
      </c>
      <c r="H94" s="27">
        <v>0.3</v>
      </c>
      <c r="I94" s="28" t="s">
        <v>55</v>
      </c>
      <c r="J94" s="320"/>
      <c r="L94" s="28" t="s">
        <v>7</v>
      </c>
      <c r="M94" s="27">
        <v>0.3</v>
      </c>
      <c r="N94" s="27">
        <v>0.5</v>
      </c>
      <c r="O94" s="28" t="s">
        <v>54</v>
      </c>
      <c r="P94" s="321"/>
      <c r="S94" s="29" t="s">
        <v>8</v>
      </c>
      <c r="T94" s="30" t="s">
        <v>56</v>
      </c>
      <c r="U94" s="30" t="s">
        <v>9</v>
      </c>
      <c r="V94" s="30" t="s">
        <v>57</v>
      </c>
      <c r="W94" s="30" t="s">
        <v>56</v>
      </c>
      <c r="X94" s="30" t="s">
        <v>9</v>
      </c>
      <c r="Y94" s="30" t="s">
        <v>57</v>
      </c>
      <c r="Z94" s="30" t="s">
        <v>56</v>
      </c>
      <c r="AA94" s="30" t="s">
        <v>56</v>
      </c>
      <c r="AB94" s="31" t="s">
        <v>9</v>
      </c>
      <c r="AC94" s="32" t="s">
        <v>9</v>
      </c>
      <c r="AD94" s="30" t="s">
        <v>57</v>
      </c>
      <c r="AE94" s="33" t="s">
        <v>57</v>
      </c>
    </row>
    <row r="95" spans="1:31" ht="15" customHeight="1" x14ac:dyDescent="0.2">
      <c r="A95" s="34">
        <v>25</v>
      </c>
      <c r="B95" s="35">
        <v>2047.74</v>
      </c>
      <c r="C95" s="53">
        <f t="shared" ref="C95:C116" si="30">B95*C$94</f>
        <v>614.322</v>
      </c>
      <c r="D95" s="54">
        <v>59.87</v>
      </c>
      <c r="E95" s="54">
        <f t="shared" ref="E95:E116" si="31">B95+C95+D95</f>
        <v>2721.9319999999998</v>
      </c>
      <c r="F95" s="12"/>
      <c r="G95" s="35">
        <v>4095.48</v>
      </c>
      <c r="H95" s="53">
        <f t="shared" ref="H95:H116" si="32">G95*H$94</f>
        <v>1228.644</v>
      </c>
      <c r="I95" s="54">
        <v>59.87</v>
      </c>
      <c r="J95" s="54">
        <f t="shared" ref="J95:J116" si="33">G95+H95+I95</f>
        <v>5383.9939999999997</v>
      </c>
      <c r="K95" s="12"/>
      <c r="L95" s="35">
        <v>4095.48</v>
      </c>
      <c r="M95" s="53">
        <f t="shared" ref="M95:M116" si="34">L95*M$94</f>
        <v>1228.644</v>
      </c>
      <c r="N95" s="53">
        <f t="shared" ref="N95:N116" si="35">L95*N$94</f>
        <v>2047.74</v>
      </c>
      <c r="O95" s="54">
        <v>59.87</v>
      </c>
      <c r="P95" s="54">
        <f t="shared" ref="P95:P116" si="36">L95+M95+N95+O95</f>
        <v>7431.7339999999995</v>
      </c>
      <c r="S95" s="5">
        <v>24</v>
      </c>
      <c r="T95" s="40">
        <f t="shared" ref="T95:T116" si="37">B95*S95%</f>
        <v>491.45759999999996</v>
      </c>
      <c r="U95" s="40">
        <f t="shared" ref="U95:U116" si="38">G95*S95%</f>
        <v>982.91519999999991</v>
      </c>
      <c r="V95" s="40">
        <f t="shared" ref="V95:V116" si="39">L95*S95%</f>
        <v>982.91519999999991</v>
      </c>
      <c r="W95" s="40">
        <f t="shared" ref="W95:W116" si="40">E95+T95</f>
        <v>3213.3895999999995</v>
      </c>
      <c r="X95" s="40">
        <f t="shared" ref="X95:X116" si="41">J95+U95</f>
        <v>6366.9092000000001</v>
      </c>
      <c r="Y95" s="40">
        <f t="shared" ref="Y95:Y116" si="42">P95+V95</f>
        <v>8414.6491999999998</v>
      </c>
      <c r="Z95" s="40">
        <f>W95-'[1]UNIF SET-2011'!W95</f>
        <v>74.520599999999831</v>
      </c>
      <c r="AA95" s="41">
        <f>W95/'[1]UNIF SET-2011'!W95-1</f>
        <v>2.374122653732913E-2</v>
      </c>
      <c r="AB95" s="42">
        <f>X95-'[1]UNIF SET-2011'!X95</f>
        <v>149.05659999999989</v>
      </c>
      <c r="AC95" s="41">
        <f>X95/'[1]UNIF SET-2011'!X95-1</f>
        <v>2.3972359846548885E-2</v>
      </c>
      <c r="AD95" s="42">
        <f>Y95-'[1]UNIF SET-2011'!Y95</f>
        <v>197.45159999999851</v>
      </c>
      <c r="AE95" s="43">
        <f>Y95/'[1]UNIF SET-2011'!Y95-1</f>
        <v>2.4029068012189292E-2</v>
      </c>
    </row>
    <row r="96" spans="1:31" ht="15" customHeight="1" x14ac:dyDescent="0.2">
      <c r="A96" s="44">
        <v>24</v>
      </c>
      <c r="B96" s="35">
        <v>2007.59</v>
      </c>
      <c r="C96" s="55">
        <f t="shared" si="30"/>
        <v>602.27699999999993</v>
      </c>
      <c r="D96" s="56">
        <v>59.87</v>
      </c>
      <c r="E96" s="56">
        <f t="shared" si="31"/>
        <v>2669.7369999999996</v>
      </c>
      <c r="F96" s="12"/>
      <c r="G96" s="35">
        <v>4015.19</v>
      </c>
      <c r="H96" s="55">
        <f t="shared" si="32"/>
        <v>1204.557</v>
      </c>
      <c r="I96" s="56">
        <v>59.87</v>
      </c>
      <c r="J96" s="56">
        <f t="shared" si="33"/>
        <v>5279.6170000000002</v>
      </c>
      <c r="K96" s="12"/>
      <c r="L96" s="35">
        <v>4015.19</v>
      </c>
      <c r="M96" s="55">
        <f t="shared" si="34"/>
        <v>1204.557</v>
      </c>
      <c r="N96" s="55">
        <f t="shared" si="35"/>
        <v>2007.595</v>
      </c>
      <c r="O96" s="56">
        <v>59.87</v>
      </c>
      <c r="P96" s="56">
        <f t="shared" si="36"/>
        <v>7287.2120000000004</v>
      </c>
      <c r="S96" s="5">
        <v>23</v>
      </c>
      <c r="T96" s="40">
        <f t="shared" si="37"/>
        <v>461.7457</v>
      </c>
      <c r="U96" s="40">
        <f t="shared" si="38"/>
        <v>923.4937000000001</v>
      </c>
      <c r="V96" s="40">
        <f t="shared" si="39"/>
        <v>923.4937000000001</v>
      </c>
      <c r="W96" s="40">
        <f t="shared" si="40"/>
        <v>3131.4826999999996</v>
      </c>
      <c r="X96" s="40">
        <f t="shared" si="41"/>
        <v>6203.1107000000002</v>
      </c>
      <c r="Y96" s="40">
        <f t="shared" si="42"/>
        <v>8210.7057000000004</v>
      </c>
      <c r="Z96" s="40">
        <f>W96-'[1]UNIF SET-2011'!W96</f>
        <v>72.583199999999579</v>
      </c>
      <c r="AA96" s="45">
        <f>W96/'[1]UNIF SET-2011'!W96-1</f>
        <v>2.3728533742282121E-2</v>
      </c>
      <c r="AB96" s="40">
        <f>X96-'[1]UNIF SET-2011'!X96</f>
        <v>145.18170000000009</v>
      </c>
      <c r="AC96" s="45">
        <f>X96/'[1]UNIF SET-2011'!X96-1</f>
        <v>2.396556645018455E-2</v>
      </c>
      <c r="AD96" s="40">
        <f>Y96-'[1]UNIF SET-2011'!Y96</f>
        <v>192.6266999999998</v>
      </c>
      <c r="AE96" s="46">
        <f>Y96/'[1]UNIF SET-2011'!Y96-1</f>
        <v>2.402404615868714E-2</v>
      </c>
    </row>
    <row r="97" spans="1:31" ht="15" customHeight="1" x14ac:dyDescent="0.2">
      <c r="A97" s="44">
        <v>23</v>
      </c>
      <c r="B97" s="35">
        <v>1968.23</v>
      </c>
      <c r="C97" s="55">
        <f t="shared" si="30"/>
        <v>590.46899999999994</v>
      </c>
      <c r="D97" s="56">
        <v>59.87</v>
      </c>
      <c r="E97" s="56">
        <f t="shared" si="31"/>
        <v>2618.569</v>
      </c>
      <c r="F97" s="12"/>
      <c r="G97" s="35">
        <v>3936.46</v>
      </c>
      <c r="H97" s="55">
        <f t="shared" si="32"/>
        <v>1180.9379999999999</v>
      </c>
      <c r="I97" s="56">
        <v>59.87</v>
      </c>
      <c r="J97" s="56">
        <f t="shared" si="33"/>
        <v>5177.268</v>
      </c>
      <c r="K97" s="12"/>
      <c r="L97" s="35">
        <v>3936.46</v>
      </c>
      <c r="M97" s="55">
        <f t="shared" si="34"/>
        <v>1180.9379999999999</v>
      </c>
      <c r="N97" s="55">
        <f t="shared" si="35"/>
        <v>1968.23</v>
      </c>
      <c r="O97" s="56">
        <v>59.87</v>
      </c>
      <c r="P97" s="56">
        <f t="shared" si="36"/>
        <v>7145.4980000000005</v>
      </c>
      <c r="S97" s="5">
        <v>22</v>
      </c>
      <c r="T97" s="40">
        <f t="shared" si="37"/>
        <v>433.01060000000001</v>
      </c>
      <c r="U97" s="40">
        <f t="shared" si="38"/>
        <v>866.02120000000002</v>
      </c>
      <c r="V97" s="40">
        <f t="shared" si="39"/>
        <v>866.02120000000002</v>
      </c>
      <c r="W97" s="40">
        <f t="shared" si="40"/>
        <v>3051.5796</v>
      </c>
      <c r="X97" s="40">
        <f t="shared" si="41"/>
        <v>6043.2892000000002</v>
      </c>
      <c r="Y97" s="40">
        <f t="shared" si="42"/>
        <v>8011.5192000000006</v>
      </c>
      <c r="Z97" s="40">
        <f>W97-'[1]UNIF SET-2011'!W97</f>
        <v>70.695200000000114</v>
      </c>
      <c r="AA97" s="45">
        <f>W97/'[1]UNIF SET-2011'!W97-1</f>
        <v>2.3716183022729709E-2</v>
      </c>
      <c r="AB97" s="40">
        <f>X97-'[1]UNIF SET-2011'!X97</f>
        <v>141.39040000000023</v>
      </c>
      <c r="AC97" s="45">
        <f>X97/'[1]UNIF SET-2011'!X97-1</f>
        <v>2.3956764558551891E-2</v>
      </c>
      <c r="AD97" s="40">
        <f>Y97-'[1]UNIF SET-2011'!Y97</f>
        <v>187.90040000000045</v>
      </c>
      <c r="AE97" s="46">
        <f>Y97/'[1]UNIF SET-2011'!Y97-1</f>
        <v>2.4017069952334547E-2</v>
      </c>
    </row>
    <row r="98" spans="1:31" ht="15" customHeight="1" x14ac:dyDescent="0.2">
      <c r="A98" s="44">
        <v>22</v>
      </c>
      <c r="B98" s="35">
        <v>1929.63</v>
      </c>
      <c r="C98" s="53">
        <f t="shared" si="30"/>
        <v>578.88900000000001</v>
      </c>
      <c r="D98" s="54">
        <v>59.87</v>
      </c>
      <c r="E98" s="54">
        <f t="shared" si="31"/>
        <v>2568.3890000000001</v>
      </c>
      <c r="F98" s="12"/>
      <c r="G98" s="35">
        <v>3859.27</v>
      </c>
      <c r="H98" s="53">
        <f t="shared" si="32"/>
        <v>1157.7809999999999</v>
      </c>
      <c r="I98" s="54">
        <v>59.87</v>
      </c>
      <c r="J98" s="54">
        <f t="shared" si="33"/>
        <v>5076.9209999999994</v>
      </c>
      <c r="K98" s="12"/>
      <c r="L98" s="35">
        <v>3859.27</v>
      </c>
      <c r="M98" s="53">
        <f t="shared" si="34"/>
        <v>1157.7809999999999</v>
      </c>
      <c r="N98" s="53">
        <f t="shared" si="35"/>
        <v>1929.635</v>
      </c>
      <c r="O98" s="54">
        <v>59.87</v>
      </c>
      <c r="P98" s="54">
        <f t="shared" si="36"/>
        <v>7006.5559999999996</v>
      </c>
      <c r="S98" s="5">
        <v>21</v>
      </c>
      <c r="T98" s="40">
        <f t="shared" si="37"/>
        <v>405.22230000000002</v>
      </c>
      <c r="U98" s="40">
        <f t="shared" si="38"/>
        <v>810.44669999999996</v>
      </c>
      <c r="V98" s="40">
        <f t="shared" si="39"/>
        <v>810.44669999999996</v>
      </c>
      <c r="W98" s="40">
        <f t="shared" si="40"/>
        <v>2973.6113</v>
      </c>
      <c r="X98" s="40">
        <f t="shared" si="41"/>
        <v>5887.3676999999989</v>
      </c>
      <c r="Y98" s="40">
        <f t="shared" si="42"/>
        <v>7817.0026999999991</v>
      </c>
      <c r="Z98" s="40">
        <f>W98-'[1]UNIF SET-2011'!W98</f>
        <v>68.856000000000222</v>
      </c>
      <c r="AA98" s="45">
        <f>W98/'[1]UNIF SET-2011'!W98-1</f>
        <v>2.3704578488935146E-2</v>
      </c>
      <c r="AB98" s="40">
        <f>X98-'[1]UNIF SET-2011'!X98</f>
        <v>137.72709999999915</v>
      </c>
      <c r="AC98" s="45">
        <f>X98/'[1]UNIF SET-2011'!X98-1</f>
        <v>2.3954036361855335E-2</v>
      </c>
      <c r="AD98" s="40">
        <f>Y98-'[1]UNIF SET-2011'!Y98</f>
        <v>183.33209999999963</v>
      </c>
      <c r="AE98" s="46">
        <f>Y98/'[1]UNIF SET-2011'!Y98-1</f>
        <v>2.4016244557369282E-2</v>
      </c>
    </row>
    <row r="99" spans="1:31" ht="15" customHeight="1" x14ac:dyDescent="0.2">
      <c r="A99" s="44">
        <v>21</v>
      </c>
      <c r="B99" s="35">
        <v>1891.79</v>
      </c>
      <c r="C99" s="53">
        <f t="shared" si="30"/>
        <v>567.53699999999992</v>
      </c>
      <c r="D99" s="54">
        <v>59.87</v>
      </c>
      <c r="E99" s="54">
        <f t="shared" si="31"/>
        <v>2519.1969999999997</v>
      </c>
      <c r="F99" s="12"/>
      <c r="G99" s="35">
        <v>3783.58</v>
      </c>
      <c r="H99" s="53">
        <f t="shared" si="32"/>
        <v>1135.0739999999998</v>
      </c>
      <c r="I99" s="54">
        <v>59.87</v>
      </c>
      <c r="J99" s="54">
        <f t="shared" si="33"/>
        <v>4978.5239999999994</v>
      </c>
      <c r="K99" s="12"/>
      <c r="L99" s="35">
        <v>3783.58</v>
      </c>
      <c r="M99" s="53">
        <f t="shared" si="34"/>
        <v>1135.0739999999998</v>
      </c>
      <c r="N99" s="53">
        <f t="shared" si="35"/>
        <v>1891.79</v>
      </c>
      <c r="O99" s="54">
        <v>59.87</v>
      </c>
      <c r="P99" s="54">
        <f t="shared" si="36"/>
        <v>6870.3139999999994</v>
      </c>
      <c r="S99" s="5">
        <v>20</v>
      </c>
      <c r="T99" s="40">
        <f t="shared" si="37"/>
        <v>378.358</v>
      </c>
      <c r="U99" s="40">
        <f t="shared" si="38"/>
        <v>756.71600000000001</v>
      </c>
      <c r="V99" s="40">
        <f t="shared" si="39"/>
        <v>756.71600000000001</v>
      </c>
      <c r="W99" s="40">
        <f t="shared" si="40"/>
        <v>2897.5549999999998</v>
      </c>
      <c r="X99" s="40">
        <f t="shared" si="41"/>
        <v>5735.24</v>
      </c>
      <c r="Y99" s="40">
        <f t="shared" si="42"/>
        <v>7627.03</v>
      </c>
      <c r="Z99" s="40">
        <f>W99-'[1]UNIF SET-2011'!W99</f>
        <v>67.050000000000182</v>
      </c>
      <c r="AA99" s="45">
        <f>W99/'[1]UNIF SET-2011'!W99-1</f>
        <v>2.3688352431809889E-2</v>
      </c>
      <c r="AB99" s="40">
        <f>X99-'[1]UNIF SET-2011'!X99</f>
        <v>134.11499999999978</v>
      </c>
      <c r="AC99" s="45">
        <f>X99/'[1]UNIF SET-2011'!X99-1</f>
        <v>2.3944296904639728E-2</v>
      </c>
      <c r="AD99" s="40">
        <f>Y99-'[1]UNIF SET-2011'!Y99</f>
        <v>178.81999999999971</v>
      </c>
      <c r="AE99" s="46">
        <f>Y99/'[1]UNIF SET-2011'!Y99-1</f>
        <v>2.4008453037709598E-2</v>
      </c>
    </row>
    <row r="100" spans="1:31" ht="15" customHeight="1" x14ac:dyDescent="0.2">
      <c r="A100" s="44">
        <v>20</v>
      </c>
      <c r="B100" s="35">
        <v>1854.7</v>
      </c>
      <c r="C100" s="53">
        <f t="shared" si="30"/>
        <v>556.41</v>
      </c>
      <c r="D100" s="54">
        <v>59.87</v>
      </c>
      <c r="E100" s="54">
        <f t="shared" si="31"/>
        <v>2470.98</v>
      </c>
      <c r="F100" s="12"/>
      <c r="G100" s="35">
        <v>3709.41</v>
      </c>
      <c r="H100" s="53">
        <f t="shared" si="32"/>
        <v>1112.8229999999999</v>
      </c>
      <c r="I100" s="54">
        <v>59.87</v>
      </c>
      <c r="J100" s="54">
        <f t="shared" si="33"/>
        <v>4882.1030000000001</v>
      </c>
      <c r="K100" s="12"/>
      <c r="L100" s="35">
        <v>3709.41</v>
      </c>
      <c r="M100" s="53">
        <f t="shared" si="34"/>
        <v>1112.8229999999999</v>
      </c>
      <c r="N100" s="53">
        <f t="shared" si="35"/>
        <v>1854.7049999999999</v>
      </c>
      <c r="O100" s="54">
        <v>59.87</v>
      </c>
      <c r="P100" s="54">
        <f t="shared" si="36"/>
        <v>6736.808</v>
      </c>
      <c r="S100" s="5">
        <v>19</v>
      </c>
      <c r="T100" s="40">
        <f t="shared" si="37"/>
        <v>352.39300000000003</v>
      </c>
      <c r="U100" s="40">
        <f t="shared" si="38"/>
        <v>704.78790000000004</v>
      </c>
      <c r="V100" s="40">
        <f t="shared" si="39"/>
        <v>704.78790000000004</v>
      </c>
      <c r="W100" s="40">
        <f t="shared" si="40"/>
        <v>2823.373</v>
      </c>
      <c r="X100" s="40">
        <f t="shared" si="41"/>
        <v>5586.8909000000003</v>
      </c>
      <c r="Y100" s="40">
        <f t="shared" si="42"/>
        <v>7441.5959000000003</v>
      </c>
      <c r="Z100" s="40">
        <f>W100-'[1]UNIF SET-2011'!W100</f>
        <v>65.306700000000546</v>
      </c>
      <c r="AA100" s="45">
        <f>W100/'[1]UNIF SET-2011'!W100-1</f>
        <v>2.3678437316753564E-2</v>
      </c>
      <c r="AB100" s="40">
        <f>X100-'[1]UNIF SET-2011'!X100</f>
        <v>130.61340000000109</v>
      </c>
      <c r="AC100" s="45">
        <f>X100/'[1]UNIF SET-2011'!X100-1</f>
        <v>2.3938188627686374E-2</v>
      </c>
      <c r="AD100" s="40">
        <f>Y100-'[1]UNIF SET-2011'!Y100</f>
        <v>174.44340000000102</v>
      </c>
      <c r="AE100" s="46">
        <f>Y100/'[1]UNIF SET-2011'!Y100-1</f>
        <v>2.4004367597900478E-2</v>
      </c>
    </row>
    <row r="101" spans="1:31" ht="15" customHeight="1" x14ac:dyDescent="0.2">
      <c r="A101" s="44">
        <v>19</v>
      </c>
      <c r="B101" s="35">
        <v>1818.33</v>
      </c>
      <c r="C101" s="53">
        <f t="shared" si="30"/>
        <v>545.49899999999991</v>
      </c>
      <c r="D101" s="54">
        <v>59.87</v>
      </c>
      <c r="E101" s="54">
        <f t="shared" si="31"/>
        <v>2423.6989999999996</v>
      </c>
      <c r="F101" s="12"/>
      <c r="G101" s="35">
        <v>3636.67</v>
      </c>
      <c r="H101" s="53">
        <f t="shared" si="32"/>
        <v>1091.001</v>
      </c>
      <c r="I101" s="54">
        <v>59.87</v>
      </c>
      <c r="J101" s="54">
        <f t="shared" si="33"/>
        <v>4787.5410000000002</v>
      </c>
      <c r="K101" s="12"/>
      <c r="L101" s="35">
        <v>3636.67</v>
      </c>
      <c r="M101" s="53">
        <f t="shared" si="34"/>
        <v>1091.001</v>
      </c>
      <c r="N101" s="53">
        <f t="shared" si="35"/>
        <v>1818.335</v>
      </c>
      <c r="O101" s="54">
        <v>59.87</v>
      </c>
      <c r="P101" s="54">
        <f t="shared" si="36"/>
        <v>6605.8760000000002</v>
      </c>
      <c r="S101" s="5">
        <v>18</v>
      </c>
      <c r="T101" s="40">
        <f t="shared" si="37"/>
        <v>327.29939999999999</v>
      </c>
      <c r="U101" s="40">
        <f t="shared" si="38"/>
        <v>654.60059999999999</v>
      </c>
      <c r="V101" s="40">
        <f t="shared" si="39"/>
        <v>654.60059999999999</v>
      </c>
      <c r="W101" s="40">
        <f t="shared" si="40"/>
        <v>2750.9983999999995</v>
      </c>
      <c r="X101" s="40">
        <f t="shared" si="41"/>
        <v>5442.1415999999999</v>
      </c>
      <c r="Y101" s="40">
        <f t="shared" si="42"/>
        <v>7260.4766</v>
      </c>
      <c r="Z101" s="40">
        <f>W101-'[1]UNIF SET-2011'!W101</f>
        <v>63.595599999999649</v>
      </c>
      <c r="AA101" s="45">
        <f>W101/'[1]UNIF SET-2011'!W101-1</f>
        <v>2.3664334948225729E-2</v>
      </c>
      <c r="AB101" s="40">
        <f>X101-'[1]UNIF SET-2011'!X101</f>
        <v>127.1911999999993</v>
      </c>
      <c r="AC101" s="45">
        <f>X101/'[1]UNIF SET-2011'!X101-1</f>
        <v>2.3930834801393353E-2</v>
      </c>
      <c r="AD101" s="40">
        <f>Y101-'[1]UNIF SET-2011'!Y101</f>
        <v>170.16119999999955</v>
      </c>
      <c r="AE101" s="46">
        <f>Y101/'[1]UNIF SET-2011'!Y101-1</f>
        <v>2.3999101647861787E-2</v>
      </c>
    </row>
    <row r="102" spans="1:31" ht="15" customHeight="1" x14ac:dyDescent="0.2">
      <c r="A102" s="44">
        <v>18</v>
      </c>
      <c r="B102" s="35">
        <v>1782.69</v>
      </c>
      <c r="C102" s="53">
        <f t="shared" si="30"/>
        <v>534.80700000000002</v>
      </c>
      <c r="D102" s="54">
        <v>59.87</v>
      </c>
      <c r="E102" s="54">
        <f t="shared" si="31"/>
        <v>2377.3670000000002</v>
      </c>
      <c r="F102" s="12"/>
      <c r="G102" s="35">
        <v>3565.37</v>
      </c>
      <c r="H102" s="53">
        <f t="shared" si="32"/>
        <v>1069.6109999999999</v>
      </c>
      <c r="I102" s="54">
        <v>59.87</v>
      </c>
      <c r="J102" s="54">
        <f t="shared" si="33"/>
        <v>4694.8509999999997</v>
      </c>
      <c r="K102" s="12"/>
      <c r="L102" s="35">
        <v>3565.37</v>
      </c>
      <c r="M102" s="53">
        <f t="shared" si="34"/>
        <v>1069.6109999999999</v>
      </c>
      <c r="N102" s="53">
        <f t="shared" si="35"/>
        <v>1782.6849999999999</v>
      </c>
      <c r="O102" s="54">
        <v>59.87</v>
      </c>
      <c r="P102" s="54">
        <f t="shared" si="36"/>
        <v>6477.5359999999991</v>
      </c>
      <c r="S102" s="5">
        <f>S101-1</f>
        <v>17</v>
      </c>
      <c r="T102" s="40">
        <f t="shared" si="37"/>
        <v>303.05730000000005</v>
      </c>
      <c r="U102" s="40">
        <f t="shared" si="38"/>
        <v>606.11290000000008</v>
      </c>
      <c r="V102" s="40">
        <f t="shared" si="39"/>
        <v>606.11290000000008</v>
      </c>
      <c r="W102" s="40">
        <f t="shared" si="40"/>
        <v>2680.4243000000001</v>
      </c>
      <c r="X102" s="40">
        <f t="shared" si="41"/>
        <v>5300.9638999999997</v>
      </c>
      <c r="Y102" s="40">
        <f t="shared" si="42"/>
        <v>7083.6488999999992</v>
      </c>
      <c r="Z102" s="40">
        <f>W102-'[1]UNIF SET-2011'!W102</f>
        <v>61.931100000000242</v>
      </c>
      <c r="AA102" s="45">
        <f>W102/'[1]UNIF SET-2011'!W102-1</f>
        <v>2.3651426706015499E-2</v>
      </c>
      <c r="AB102" s="40">
        <f>X102-'[1]UNIF SET-2011'!X102</f>
        <v>123.84749999999985</v>
      </c>
      <c r="AC102" s="45">
        <f>X102/'[1]UNIF SET-2011'!X102-1</f>
        <v>2.3922100727733264E-2</v>
      </c>
      <c r="AD102" s="40">
        <f>Y102-'[1]UNIF SET-2011'!Y102</f>
        <v>165.97249999999985</v>
      </c>
      <c r="AE102" s="46">
        <f>Y102/'[1]UNIF SET-2011'!Y102-1</f>
        <v>2.3992521535121325E-2</v>
      </c>
    </row>
    <row r="103" spans="1:31" ht="15" customHeight="1" x14ac:dyDescent="0.2">
      <c r="A103" s="44">
        <v>17</v>
      </c>
      <c r="B103" s="35">
        <v>1747.73</v>
      </c>
      <c r="C103" s="53">
        <f t="shared" si="30"/>
        <v>524.31899999999996</v>
      </c>
      <c r="D103" s="54">
        <v>59.87</v>
      </c>
      <c r="E103" s="54">
        <f t="shared" si="31"/>
        <v>2331.9189999999999</v>
      </c>
      <c r="F103" s="12"/>
      <c r="G103" s="35">
        <v>3495.45</v>
      </c>
      <c r="H103" s="53">
        <f t="shared" si="32"/>
        <v>1048.635</v>
      </c>
      <c r="I103" s="54">
        <v>59.87</v>
      </c>
      <c r="J103" s="54">
        <f t="shared" si="33"/>
        <v>4603.9549999999999</v>
      </c>
      <c r="K103" s="12"/>
      <c r="L103" s="35">
        <v>3495.45</v>
      </c>
      <c r="M103" s="53">
        <f t="shared" si="34"/>
        <v>1048.635</v>
      </c>
      <c r="N103" s="53">
        <f t="shared" si="35"/>
        <v>1747.7249999999999</v>
      </c>
      <c r="O103" s="54">
        <v>59.87</v>
      </c>
      <c r="P103" s="54">
        <f t="shared" si="36"/>
        <v>6351.6799999999994</v>
      </c>
      <c r="S103" s="5">
        <f t="shared" ref="S103:S110" si="43">S102-1</f>
        <v>16</v>
      </c>
      <c r="T103" s="40">
        <f t="shared" si="37"/>
        <v>279.63679999999999</v>
      </c>
      <c r="U103" s="40">
        <f t="shared" si="38"/>
        <v>559.27199999999993</v>
      </c>
      <c r="V103" s="40">
        <f t="shared" si="39"/>
        <v>559.27199999999993</v>
      </c>
      <c r="W103" s="40">
        <f t="shared" si="40"/>
        <v>2611.5558000000001</v>
      </c>
      <c r="X103" s="40">
        <f t="shared" si="41"/>
        <v>5163.2269999999999</v>
      </c>
      <c r="Y103" s="40">
        <f t="shared" si="42"/>
        <v>6910.9519999999993</v>
      </c>
      <c r="Z103" s="40">
        <f>W103-'[1]UNIF SET-2011'!W103</f>
        <v>60.312600000000202</v>
      </c>
      <c r="AA103" s="45">
        <f>W103/'[1]UNIF SET-2011'!W103-1</f>
        <v>2.36404745733374E-2</v>
      </c>
      <c r="AB103" s="40">
        <f>X103-'[1]UNIF SET-2011'!X103</f>
        <v>120.59600000000046</v>
      </c>
      <c r="AC103" s="45">
        <f>X103/'[1]UNIF SET-2011'!X103-1</f>
        <v>2.391529342519827E-2</v>
      </c>
      <c r="AD103" s="40">
        <f>Y103-'[1]UNIF SET-2011'!Y103</f>
        <v>161.89599999999882</v>
      </c>
      <c r="AE103" s="46">
        <f>Y103/'[1]UNIF SET-2011'!Y103-1</f>
        <v>2.3987947351451711E-2</v>
      </c>
    </row>
    <row r="104" spans="1:31" ht="15" customHeight="1" x14ac:dyDescent="0.2">
      <c r="A104" s="44">
        <v>16</v>
      </c>
      <c r="B104" s="35">
        <v>1713.46</v>
      </c>
      <c r="C104" s="53">
        <f t="shared" si="30"/>
        <v>514.03800000000001</v>
      </c>
      <c r="D104" s="54">
        <v>59.87</v>
      </c>
      <c r="E104" s="54">
        <f t="shared" si="31"/>
        <v>2287.3679999999999</v>
      </c>
      <c r="F104" s="12"/>
      <c r="G104" s="35">
        <v>3426.92</v>
      </c>
      <c r="H104" s="53">
        <f t="shared" si="32"/>
        <v>1028.076</v>
      </c>
      <c r="I104" s="54">
        <v>59.87</v>
      </c>
      <c r="J104" s="54">
        <f t="shared" si="33"/>
        <v>4514.866</v>
      </c>
      <c r="K104" s="12"/>
      <c r="L104" s="35">
        <v>3426.92</v>
      </c>
      <c r="M104" s="53">
        <f t="shared" si="34"/>
        <v>1028.076</v>
      </c>
      <c r="N104" s="53">
        <f t="shared" si="35"/>
        <v>1713.46</v>
      </c>
      <c r="O104" s="54">
        <v>59.87</v>
      </c>
      <c r="P104" s="54">
        <f t="shared" si="36"/>
        <v>6228.326</v>
      </c>
      <c r="S104" s="5">
        <f t="shared" si="43"/>
        <v>15</v>
      </c>
      <c r="T104" s="40">
        <f t="shared" si="37"/>
        <v>257.01900000000001</v>
      </c>
      <c r="U104" s="40">
        <f t="shared" si="38"/>
        <v>514.03800000000001</v>
      </c>
      <c r="V104" s="40">
        <f t="shared" si="39"/>
        <v>514.03800000000001</v>
      </c>
      <c r="W104" s="40">
        <f t="shared" si="40"/>
        <v>2544.3869999999997</v>
      </c>
      <c r="X104" s="40">
        <f t="shared" si="41"/>
        <v>5028.9040000000005</v>
      </c>
      <c r="Y104" s="40">
        <f t="shared" si="42"/>
        <v>6742.3639999999996</v>
      </c>
      <c r="Z104" s="40">
        <f>W104-'[1]UNIF SET-2011'!W104</f>
        <v>58.710500000000138</v>
      </c>
      <c r="AA104" s="45">
        <f>W104/'[1]UNIF SET-2011'!W104-1</f>
        <v>2.3619525710606437E-2</v>
      </c>
      <c r="AB104" s="40">
        <f>X104-'[1]UNIF SET-2011'!X104</f>
        <v>117.42100000000119</v>
      </c>
      <c r="AC104" s="45">
        <f>X104/'[1]UNIF SET-2011'!X104-1</f>
        <v>2.3907443026882413E-2</v>
      </c>
      <c r="AD104" s="40">
        <f>Y104-'[1]UNIF SET-2011'!Y104</f>
        <v>157.91100000000006</v>
      </c>
      <c r="AE104" s="46">
        <f>Y104/'[1]UNIF SET-2011'!Y104-1</f>
        <v>2.398240218283898E-2</v>
      </c>
    </row>
    <row r="105" spans="1:31" ht="15" customHeight="1" x14ac:dyDescent="0.2">
      <c r="A105" s="44">
        <v>15</v>
      </c>
      <c r="B105" s="35">
        <v>1679.86</v>
      </c>
      <c r="C105" s="53">
        <f t="shared" si="30"/>
        <v>503.95799999999997</v>
      </c>
      <c r="D105" s="54">
        <v>59.87</v>
      </c>
      <c r="E105" s="54">
        <f t="shared" si="31"/>
        <v>2243.6879999999996</v>
      </c>
      <c r="F105" s="12"/>
      <c r="G105" s="35">
        <v>3359.72</v>
      </c>
      <c r="H105" s="53">
        <f t="shared" si="32"/>
        <v>1007.9159999999999</v>
      </c>
      <c r="I105" s="54">
        <v>59.87</v>
      </c>
      <c r="J105" s="54">
        <f t="shared" si="33"/>
        <v>4427.5059999999994</v>
      </c>
      <c r="K105" s="12"/>
      <c r="L105" s="35">
        <v>3359.72</v>
      </c>
      <c r="M105" s="53">
        <f t="shared" si="34"/>
        <v>1007.9159999999999</v>
      </c>
      <c r="N105" s="53">
        <f t="shared" si="35"/>
        <v>1679.86</v>
      </c>
      <c r="O105" s="54">
        <v>59.87</v>
      </c>
      <c r="P105" s="54">
        <f t="shared" si="36"/>
        <v>6107.3659999999991</v>
      </c>
      <c r="S105" s="5">
        <f t="shared" si="43"/>
        <v>14</v>
      </c>
      <c r="T105" s="40">
        <f t="shared" si="37"/>
        <v>235.18040000000002</v>
      </c>
      <c r="U105" s="40">
        <f t="shared" si="38"/>
        <v>470.36080000000004</v>
      </c>
      <c r="V105" s="40">
        <f t="shared" si="39"/>
        <v>470.36080000000004</v>
      </c>
      <c r="W105" s="40">
        <f t="shared" si="40"/>
        <v>2478.8683999999998</v>
      </c>
      <c r="X105" s="40">
        <f t="shared" si="41"/>
        <v>4897.8667999999998</v>
      </c>
      <c r="Y105" s="40">
        <f t="shared" si="42"/>
        <v>6577.7267999999995</v>
      </c>
      <c r="Z105" s="40">
        <f>W105-'[1]UNIF SET-2011'!W105</f>
        <v>57.167999999999665</v>
      </c>
      <c r="AA105" s="45">
        <f>W105/'[1]UNIF SET-2011'!W105-1</f>
        <v>2.3606553477878434E-2</v>
      </c>
      <c r="AB105" s="40">
        <f>X105-'[1]UNIF SET-2011'!X105</f>
        <v>114.32159999999931</v>
      </c>
      <c r="AC105" s="45">
        <f>X105/'[1]UNIF SET-2011'!X105-1</f>
        <v>2.3898927515098922E-2</v>
      </c>
      <c r="AD105" s="40">
        <f>Y105-'[1]UNIF SET-2011'!Y105</f>
        <v>154.01659999999993</v>
      </c>
      <c r="AE105" s="46">
        <f>Y105/'[1]UNIF SET-2011'!Y105-1</f>
        <v>2.3976268418833602E-2</v>
      </c>
    </row>
    <row r="106" spans="1:31" ht="15" customHeight="1" x14ac:dyDescent="0.2">
      <c r="A106" s="44">
        <v>14</v>
      </c>
      <c r="B106" s="35">
        <v>1646.92</v>
      </c>
      <c r="C106" s="53">
        <f t="shared" si="30"/>
        <v>494.07600000000002</v>
      </c>
      <c r="D106" s="54">
        <v>59.87</v>
      </c>
      <c r="E106" s="54">
        <f t="shared" si="31"/>
        <v>2200.866</v>
      </c>
      <c r="F106" s="12"/>
      <c r="G106" s="35">
        <v>3293.85</v>
      </c>
      <c r="H106" s="53">
        <f t="shared" si="32"/>
        <v>988.15499999999997</v>
      </c>
      <c r="I106" s="54">
        <v>59.87</v>
      </c>
      <c r="J106" s="54">
        <f t="shared" si="33"/>
        <v>4341.875</v>
      </c>
      <c r="K106" s="12"/>
      <c r="L106" s="35">
        <v>3293.85</v>
      </c>
      <c r="M106" s="53">
        <f t="shared" si="34"/>
        <v>988.15499999999997</v>
      </c>
      <c r="N106" s="53">
        <f t="shared" si="35"/>
        <v>1646.925</v>
      </c>
      <c r="O106" s="54">
        <v>59.87</v>
      </c>
      <c r="P106" s="54">
        <f t="shared" si="36"/>
        <v>5988.8</v>
      </c>
      <c r="S106" s="5">
        <f t="shared" si="43"/>
        <v>13</v>
      </c>
      <c r="T106" s="40">
        <f t="shared" si="37"/>
        <v>214.09960000000001</v>
      </c>
      <c r="U106" s="40">
        <f t="shared" si="38"/>
        <v>428.20049999999998</v>
      </c>
      <c r="V106" s="40">
        <f t="shared" si="39"/>
        <v>428.20049999999998</v>
      </c>
      <c r="W106" s="40">
        <f t="shared" si="40"/>
        <v>2414.9656</v>
      </c>
      <c r="X106" s="40">
        <f t="shared" si="41"/>
        <v>4770.0754999999999</v>
      </c>
      <c r="Y106" s="40">
        <f t="shared" si="42"/>
        <v>6417.0005000000001</v>
      </c>
      <c r="Z106" s="40">
        <f>W106-'[1]UNIF SET-2011'!W106</f>
        <v>55.655600000000049</v>
      </c>
      <c r="AA106" s="45">
        <f>W106/'[1]UNIF SET-2011'!W106-1</f>
        <v>2.3589778367403946E-2</v>
      </c>
      <c r="AB106" s="40">
        <f>X106-'[1]UNIF SET-2011'!X106</f>
        <v>111.3112000000001</v>
      </c>
      <c r="AC106" s="45">
        <f>X106/'[1]UNIF SET-2011'!X106-1</f>
        <v>2.3892859314647019E-2</v>
      </c>
      <c r="AD106" s="40">
        <f>Y106-'[1]UNIF SET-2011'!Y106</f>
        <v>150.23120000000017</v>
      </c>
      <c r="AE106" s="46">
        <f>Y106/'[1]UNIF SET-2011'!Y106-1</f>
        <v>2.3972671213539076E-2</v>
      </c>
    </row>
    <row r="107" spans="1:31" ht="15" customHeight="1" x14ac:dyDescent="0.2">
      <c r="A107" s="44">
        <v>13</v>
      </c>
      <c r="B107" s="35">
        <v>1614.63</v>
      </c>
      <c r="C107" s="53">
        <f t="shared" si="30"/>
        <v>484.38900000000001</v>
      </c>
      <c r="D107" s="54">
        <v>59.87</v>
      </c>
      <c r="E107" s="54">
        <f t="shared" si="31"/>
        <v>2158.8890000000001</v>
      </c>
      <c r="F107" s="12"/>
      <c r="G107" s="35">
        <v>3229.27</v>
      </c>
      <c r="H107" s="53">
        <f t="shared" si="32"/>
        <v>968.78099999999995</v>
      </c>
      <c r="I107" s="54">
        <v>59.87</v>
      </c>
      <c r="J107" s="54">
        <f t="shared" si="33"/>
        <v>4257.9209999999994</v>
      </c>
      <c r="K107" s="12"/>
      <c r="L107" s="35">
        <v>3229.27</v>
      </c>
      <c r="M107" s="53">
        <f t="shared" si="34"/>
        <v>968.78099999999995</v>
      </c>
      <c r="N107" s="53">
        <f t="shared" si="35"/>
        <v>1614.635</v>
      </c>
      <c r="O107" s="54">
        <v>59.87</v>
      </c>
      <c r="P107" s="54">
        <f t="shared" si="36"/>
        <v>5872.5559999999996</v>
      </c>
      <c r="S107" s="5">
        <f t="shared" si="43"/>
        <v>12</v>
      </c>
      <c r="T107" s="40">
        <f t="shared" si="37"/>
        <v>193.75560000000002</v>
      </c>
      <c r="U107" s="40">
        <f t="shared" si="38"/>
        <v>387.51239999999996</v>
      </c>
      <c r="V107" s="40">
        <f t="shared" si="39"/>
        <v>387.51239999999996</v>
      </c>
      <c r="W107" s="40">
        <f t="shared" si="40"/>
        <v>2352.6446000000001</v>
      </c>
      <c r="X107" s="40">
        <f t="shared" si="41"/>
        <v>4645.433399999999</v>
      </c>
      <c r="Y107" s="40">
        <f t="shared" si="42"/>
        <v>6260.0683999999992</v>
      </c>
      <c r="Z107" s="40">
        <f>W107-'[1]UNIF SET-2011'!W107</f>
        <v>54.173000000000229</v>
      </c>
      <c r="AA107" s="45">
        <f>W107/'[1]UNIF SET-2011'!W107-1</f>
        <v>2.3569140467082583E-2</v>
      </c>
      <c r="AB107" s="40">
        <f>X107-'[1]UNIF SET-2011'!X107</f>
        <v>108.37439999999879</v>
      </c>
      <c r="AC107" s="45">
        <f>X107/'[1]UNIF SET-2011'!X107-1</f>
        <v>2.3886486818883945E-2</v>
      </c>
      <c r="AD107" s="40">
        <f>Y107-'[1]UNIF SET-2011'!Y107</f>
        <v>146.53439999999955</v>
      </c>
      <c r="AE107" s="46">
        <f>Y107/'[1]UNIF SET-2011'!Y107-1</f>
        <v>2.3968853366972187E-2</v>
      </c>
    </row>
    <row r="108" spans="1:31" ht="15" customHeight="1" x14ac:dyDescent="0.2">
      <c r="A108" s="44">
        <v>12</v>
      </c>
      <c r="B108" s="35">
        <v>1582.97</v>
      </c>
      <c r="C108" s="53">
        <f t="shared" si="30"/>
        <v>474.89099999999996</v>
      </c>
      <c r="D108" s="54">
        <v>59.87</v>
      </c>
      <c r="E108" s="54">
        <f t="shared" si="31"/>
        <v>2117.7309999999998</v>
      </c>
      <c r="F108" s="12"/>
      <c r="G108" s="35">
        <v>3165.93</v>
      </c>
      <c r="H108" s="53">
        <f t="shared" si="32"/>
        <v>949.77899999999988</v>
      </c>
      <c r="I108" s="54">
        <v>59.87</v>
      </c>
      <c r="J108" s="54">
        <f t="shared" si="33"/>
        <v>4175.5789999999997</v>
      </c>
      <c r="K108" s="12"/>
      <c r="L108" s="35">
        <v>3165.93</v>
      </c>
      <c r="M108" s="53">
        <f t="shared" si="34"/>
        <v>949.77899999999988</v>
      </c>
      <c r="N108" s="53">
        <f t="shared" si="35"/>
        <v>1582.9649999999999</v>
      </c>
      <c r="O108" s="54">
        <v>59.87</v>
      </c>
      <c r="P108" s="54">
        <f t="shared" si="36"/>
        <v>5758.5439999999999</v>
      </c>
      <c r="S108" s="5">
        <f t="shared" si="43"/>
        <v>11</v>
      </c>
      <c r="T108" s="40">
        <f t="shared" si="37"/>
        <v>174.1267</v>
      </c>
      <c r="U108" s="40">
        <f t="shared" si="38"/>
        <v>348.25229999999999</v>
      </c>
      <c r="V108" s="40">
        <f t="shared" si="39"/>
        <v>348.25229999999999</v>
      </c>
      <c r="W108" s="40">
        <f t="shared" si="40"/>
        <v>2291.8576999999996</v>
      </c>
      <c r="X108" s="40">
        <f t="shared" si="41"/>
        <v>4523.8312999999998</v>
      </c>
      <c r="Y108" s="40">
        <f t="shared" si="42"/>
        <v>6106.7963</v>
      </c>
      <c r="Z108" s="40">
        <f>W108-'[1]UNIF SET-2011'!W108</f>
        <v>52.748099999999795</v>
      </c>
      <c r="AA108" s="45">
        <f>W108/'[1]UNIF SET-2011'!W108-1</f>
        <v>2.3557623083747092E-2</v>
      </c>
      <c r="AB108" s="40">
        <f>X108-'[1]UNIF SET-2011'!X108</f>
        <v>105.48210000000017</v>
      </c>
      <c r="AC108" s="45">
        <f>X108/'[1]UNIF SET-2011'!X108-1</f>
        <v>2.3873644935081151E-2</v>
      </c>
      <c r="AD108" s="40">
        <f>Y108-'[1]UNIF SET-2011'!Y108</f>
        <v>142.88710000000083</v>
      </c>
      <c r="AE108" s="46">
        <f>Y108/'[1]UNIF SET-2011'!Y108-1</f>
        <v>2.3958631026776978E-2</v>
      </c>
    </row>
    <row r="109" spans="1:31" ht="15" customHeight="1" x14ac:dyDescent="0.2">
      <c r="A109" s="44">
        <v>11</v>
      </c>
      <c r="B109" s="35">
        <v>1551.93</v>
      </c>
      <c r="C109" s="53">
        <f t="shared" si="30"/>
        <v>465.57900000000001</v>
      </c>
      <c r="D109" s="54">
        <v>59.87</v>
      </c>
      <c r="E109" s="54">
        <f t="shared" si="31"/>
        <v>2077.3789999999999</v>
      </c>
      <c r="F109" s="12"/>
      <c r="G109" s="35">
        <v>3103.86</v>
      </c>
      <c r="H109" s="53">
        <f t="shared" si="32"/>
        <v>931.15800000000002</v>
      </c>
      <c r="I109" s="54">
        <v>59.87</v>
      </c>
      <c r="J109" s="54">
        <f t="shared" si="33"/>
        <v>4094.8879999999999</v>
      </c>
      <c r="K109" s="12"/>
      <c r="L109" s="35">
        <v>3103.86</v>
      </c>
      <c r="M109" s="53">
        <f t="shared" si="34"/>
        <v>931.15800000000002</v>
      </c>
      <c r="N109" s="53">
        <f t="shared" si="35"/>
        <v>1551.93</v>
      </c>
      <c r="O109" s="54">
        <v>59.87</v>
      </c>
      <c r="P109" s="54">
        <f t="shared" si="36"/>
        <v>5646.8180000000002</v>
      </c>
      <c r="S109" s="5">
        <f t="shared" si="43"/>
        <v>10</v>
      </c>
      <c r="T109" s="40">
        <f t="shared" si="37"/>
        <v>155.19300000000001</v>
      </c>
      <c r="U109" s="40">
        <f t="shared" si="38"/>
        <v>310.38600000000002</v>
      </c>
      <c r="V109" s="40">
        <f t="shared" si="39"/>
        <v>310.38600000000002</v>
      </c>
      <c r="W109" s="40">
        <f t="shared" si="40"/>
        <v>2232.5720000000001</v>
      </c>
      <c r="X109" s="40">
        <f t="shared" si="41"/>
        <v>4405.2740000000003</v>
      </c>
      <c r="Y109" s="40">
        <f t="shared" si="42"/>
        <v>5957.2040000000006</v>
      </c>
      <c r="Z109" s="40">
        <f>W109-'[1]UNIF SET-2011'!W109</f>
        <v>51.352000000000317</v>
      </c>
      <c r="AA109" s="45">
        <f>W109/'[1]UNIF SET-2011'!W109-1</f>
        <v>2.3542787981038371E-2</v>
      </c>
      <c r="AB109" s="40">
        <f>X109-'[1]UNIF SET-2011'!X109</f>
        <v>102.6899999999996</v>
      </c>
      <c r="AC109" s="45">
        <f>X109/'[1]UNIF SET-2011'!X109-1</f>
        <v>2.3867052915178322E-2</v>
      </c>
      <c r="AD109" s="40">
        <f>Y109-'[1]UNIF SET-2011'!Y109</f>
        <v>139.36499999999978</v>
      </c>
      <c r="AE109" s="46">
        <f>Y109/'[1]UNIF SET-2011'!Y109-1</f>
        <v>2.395477083501274E-2</v>
      </c>
    </row>
    <row r="110" spans="1:31" ht="15" customHeight="1" x14ac:dyDescent="0.2">
      <c r="A110" s="44">
        <v>10</v>
      </c>
      <c r="B110" s="35">
        <v>1521.5</v>
      </c>
      <c r="C110" s="53">
        <f t="shared" si="30"/>
        <v>456.45</v>
      </c>
      <c r="D110" s="54">
        <v>59.87</v>
      </c>
      <c r="E110" s="54">
        <f t="shared" si="31"/>
        <v>2037.82</v>
      </c>
      <c r="F110" s="12"/>
      <c r="G110" s="35">
        <v>3043.01</v>
      </c>
      <c r="H110" s="53">
        <f t="shared" si="32"/>
        <v>912.90300000000002</v>
      </c>
      <c r="I110" s="54">
        <v>59.87</v>
      </c>
      <c r="J110" s="54">
        <f t="shared" si="33"/>
        <v>4015.7830000000004</v>
      </c>
      <c r="K110" s="12"/>
      <c r="L110" s="35">
        <v>3043.01</v>
      </c>
      <c r="M110" s="53">
        <f t="shared" si="34"/>
        <v>912.90300000000002</v>
      </c>
      <c r="N110" s="53">
        <f t="shared" si="35"/>
        <v>1521.5050000000001</v>
      </c>
      <c r="O110" s="54">
        <v>59.87</v>
      </c>
      <c r="P110" s="54">
        <f t="shared" si="36"/>
        <v>5537.2880000000005</v>
      </c>
      <c r="S110" s="5">
        <f t="shared" si="43"/>
        <v>9</v>
      </c>
      <c r="T110" s="40">
        <f t="shared" si="37"/>
        <v>136.935</v>
      </c>
      <c r="U110" s="40">
        <f t="shared" si="38"/>
        <v>273.87090000000001</v>
      </c>
      <c r="V110" s="40">
        <f t="shared" si="39"/>
        <v>273.87090000000001</v>
      </c>
      <c r="W110" s="40">
        <f t="shared" si="40"/>
        <v>2174.7550000000001</v>
      </c>
      <c r="X110" s="40">
        <f t="shared" si="41"/>
        <v>4289.6539000000002</v>
      </c>
      <c r="Y110" s="40">
        <f t="shared" si="42"/>
        <v>5811.1589000000004</v>
      </c>
      <c r="Z110" s="40">
        <f>W110-'[1]UNIF SET-2011'!W110</f>
        <v>49.970500000000357</v>
      </c>
      <c r="AA110" s="45">
        <f>W110/'[1]UNIF SET-2011'!W110-1</f>
        <v>2.3517914404966866E-2</v>
      </c>
      <c r="AB110" s="40">
        <f>X110-'[1]UNIF SET-2011'!X110</f>
        <v>99.968799999999646</v>
      </c>
      <c r="AC110" s="45">
        <f>X110/'[1]UNIF SET-2011'!X110-1</f>
        <v>2.3860695401666243E-2</v>
      </c>
      <c r="AD110" s="40">
        <f>Y110-'[1]UNIF SET-2011'!Y110</f>
        <v>135.92879999999968</v>
      </c>
      <c r="AE110" s="46">
        <f>Y110/'[1]UNIF SET-2011'!Y110-1</f>
        <v>2.3951240320634781E-2</v>
      </c>
    </row>
    <row r="111" spans="1:31" ht="15" customHeight="1" x14ac:dyDescent="0.2">
      <c r="A111" s="44">
        <v>9</v>
      </c>
      <c r="B111" s="35">
        <v>1491.67</v>
      </c>
      <c r="C111" s="53">
        <f t="shared" si="30"/>
        <v>447.50100000000003</v>
      </c>
      <c r="D111" s="54">
        <v>59.87</v>
      </c>
      <c r="E111" s="54">
        <f t="shared" si="31"/>
        <v>1999.0409999999999</v>
      </c>
      <c r="F111" s="12"/>
      <c r="G111" s="35">
        <v>2983.33</v>
      </c>
      <c r="H111" s="53">
        <f t="shared" si="32"/>
        <v>894.99899999999991</v>
      </c>
      <c r="I111" s="54">
        <v>59.87</v>
      </c>
      <c r="J111" s="54">
        <f t="shared" si="33"/>
        <v>3938.1989999999996</v>
      </c>
      <c r="K111" s="12"/>
      <c r="L111" s="35">
        <v>2983.33</v>
      </c>
      <c r="M111" s="53">
        <f t="shared" si="34"/>
        <v>894.99899999999991</v>
      </c>
      <c r="N111" s="53">
        <f t="shared" si="35"/>
        <v>1491.665</v>
      </c>
      <c r="O111" s="54">
        <v>59.87</v>
      </c>
      <c r="P111" s="54">
        <f t="shared" si="36"/>
        <v>5429.8639999999996</v>
      </c>
      <c r="S111" s="5">
        <v>8</v>
      </c>
      <c r="T111" s="40">
        <f t="shared" si="37"/>
        <v>119.3336</v>
      </c>
      <c r="U111" s="40">
        <f t="shared" si="38"/>
        <v>238.66640000000001</v>
      </c>
      <c r="V111" s="40">
        <f t="shared" si="39"/>
        <v>238.66640000000001</v>
      </c>
      <c r="W111" s="40">
        <f t="shared" si="40"/>
        <v>2118.3746000000001</v>
      </c>
      <c r="X111" s="40">
        <f t="shared" si="41"/>
        <v>4176.8653999999997</v>
      </c>
      <c r="Y111" s="40">
        <f t="shared" si="42"/>
        <v>5668.5303999999996</v>
      </c>
      <c r="Z111" s="40">
        <f>W111-'[1]UNIF SET-2011'!W111</f>
        <v>48.644999999999982</v>
      </c>
      <c r="AA111" s="45">
        <f>W111/'[1]UNIF SET-2011'!W111-1</f>
        <v>2.3503070159502926E-2</v>
      </c>
      <c r="AB111" s="40">
        <f>X111-'[1]UNIF SET-2011'!X111</f>
        <v>97.289999999999509</v>
      </c>
      <c r="AC111" s="45">
        <f>X111/'[1]UNIF SET-2011'!X111-1</f>
        <v>2.384807007121359E-2</v>
      </c>
      <c r="AD111" s="40">
        <f>Y111-'[1]UNIF SET-2011'!Y111</f>
        <v>132.53999999999996</v>
      </c>
      <c r="AE111" s="46">
        <f>Y111/'[1]UNIF SET-2011'!Y111-1</f>
        <v>2.3941515505518263E-2</v>
      </c>
    </row>
    <row r="112" spans="1:31" ht="15" customHeight="1" x14ac:dyDescent="0.2">
      <c r="A112" s="44">
        <v>8</v>
      </c>
      <c r="B112" s="35">
        <v>1462.42</v>
      </c>
      <c r="C112" s="53">
        <f t="shared" si="30"/>
        <v>438.726</v>
      </c>
      <c r="D112" s="54">
        <v>59.87</v>
      </c>
      <c r="E112" s="54">
        <f t="shared" si="31"/>
        <v>1961.0160000000001</v>
      </c>
      <c r="F112" s="12"/>
      <c r="G112" s="35">
        <v>2924.85</v>
      </c>
      <c r="H112" s="53">
        <f t="shared" si="32"/>
        <v>877.45499999999993</v>
      </c>
      <c r="I112" s="54">
        <v>59.87</v>
      </c>
      <c r="J112" s="54">
        <f t="shared" si="33"/>
        <v>3862.1749999999997</v>
      </c>
      <c r="K112" s="12"/>
      <c r="L112" s="35">
        <v>2924.85</v>
      </c>
      <c r="M112" s="53">
        <f t="shared" si="34"/>
        <v>877.45499999999993</v>
      </c>
      <c r="N112" s="53">
        <f t="shared" si="35"/>
        <v>1462.425</v>
      </c>
      <c r="O112" s="54">
        <v>59.87</v>
      </c>
      <c r="P112" s="54">
        <f t="shared" si="36"/>
        <v>5324.5999999999995</v>
      </c>
      <c r="S112" s="5">
        <v>7</v>
      </c>
      <c r="T112" s="40">
        <f t="shared" si="37"/>
        <v>102.36940000000001</v>
      </c>
      <c r="U112" s="40">
        <f t="shared" si="38"/>
        <v>204.73950000000002</v>
      </c>
      <c r="V112" s="40">
        <f t="shared" si="39"/>
        <v>204.73950000000002</v>
      </c>
      <c r="W112" s="40">
        <f t="shared" si="40"/>
        <v>2063.3854000000001</v>
      </c>
      <c r="X112" s="40">
        <f t="shared" si="41"/>
        <v>4066.9144999999999</v>
      </c>
      <c r="Y112" s="40">
        <f t="shared" si="42"/>
        <v>5529.3394999999991</v>
      </c>
      <c r="Z112" s="40">
        <f>W112-'[1]UNIF SET-2011'!W112</f>
        <v>47.333500000000413</v>
      </c>
      <c r="AA112" s="45">
        <f>W112/'[1]UNIF SET-2011'!W112-1</f>
        <v>2.3478314223954522E-2</v>
      </c>
      <c r="AB112" s="40">
        <f>X112-'[1]UNIF SET-2011'!X112</f>
        <v>94.69439999999986</v>
      </c>
      <c r="AC112" s="45">
        <f>X112/'[1]UNIF SET-2011'!X112-1</f>
        <v>2.3839162386797286E-2</v>
      </c>
      <c r="AD112" s="40">
        <f>Y112-'[1]UNIF SET-2011'!Y112</f>
        <v>129.2543999999989</v>
      </c>
      <c r="AE112" s="46">
        <f>Y112/'[1]UNIF SET-2011'!Y112-1</f>
        <v>2.3935622792314648E-2</v>
      </c>
    </row>
    <row r="113" spans="1:31" ht="15" customHeight="1" x14ac:dyDescent="0.2">
      <c r="A113" s="44">
        <v>7</v>
      </c>
      <c r="B113" s="35">
        <v>1433.75</v>
      </c>
      <c r="C113" s="53">
        <f t="shared" si="30"/>
        <v>430.125</v>
      </c>
      <c r="D113" s="54">
        <v>59.87</v>
      </c>
      <c r="E113" s="54">
        <f t="shared" si="31"/>
        <v>1923.7449999999999</v>
      </c>
      <c r="F113" s="12"/>
      <c r="G113" s="35">
        <v>2867.49</v>
      </c>
      <c r="H113" s="53">
        <f t="shared" si="32"/>
        <v>860.24699999999996</v>
      </c>
      <c r="I113" s="54">
        <v>59.87</v>
      </c>
      <c r="J113" s="54">
        <f t="shared" si="33"/>
        <v>3787.6069999999995</v>
      </c>
      <c r="K113" s="12"/>
      <c r="L113" s="35">
        <v>2867.49</v>
      </c>
      <c r="M113" s="53">
        <f t="shared" si="34"/>
        <v>860.24699999999996</v>
      </c>
      <c r="N113" s="53">
        <f t="shared" si="35"/>
        <v>1433.7449999999999</v>
      </c>
      <c r="O113" s="54">
        <v>59.87</v>
      </c>
      <c r="P113" s="54">
        <f t="shared" si="36"/>
        <v>5221.3519999999999</v>
      </c>
      <c r="S113" s="5">
        <v>6</v>
      </c>
      <c r="T113" s="40">
        <f t="shared" si="37"/>
        <v>86.024999999999991</v>
      </c>
      <c r="U113" s="40">
        <f t="shared" si="38"/>
        <v>172.04939999999999</v>
      </c>
      <c r="V113" s="40">
        <f t="shared" si="39"/>
        <v>172.04939999999999</v>
      </c>
      <c r="W113" s="40">
        <f t="shared" si="40"/>
        <v>2009.77</v>
      </c>
      <c r="X113" s="40">
        <f t="shared" si="41"/>
        <v>3959.6563999999994</v>
      </c>
      <c r="Y113" s="40">
        <f t="shared" si="42"/>
        <v>5393.4013999999997</v>
      </c>
      <c r="Z113" s="40">
        <f>W113-'[1]UNIF SET-2011'!W113</f>
        <v>46.090400000000272</v>
      </c>
      <c r="AA113" s="45">
        <f>W113/'[1]UNIF SET-2011'!W113-1</f>
        <v>2.3471446156491327E-2</v>
      </c>
      <c r="AB113" s="40">
        <f>X113-'[1]UNIF SET-2011'!X113</f>
        <v>92.153599999999642</v>
      </c>
      <c r="AC113" s="45">
        <f>X113/'[1]UNIF SET-2011'!X113-1</f>
        <v>2.3827675056886655E-2</v>
      </c>
      <c r="AD113" s="40">
        <f>Y113-'[1]UNIF SET-2011'!Y113</f>
        <v>126.03359999999975</v>
      </c>
      <c r="AE113" s="46">
        <f>Y113/'[1]UNIF SET-2011'!Y113-1</f>
        <v>2.3927245027392852E-2</v>
      </c>
    </row>
    <row r="114" spans="1:31" ht="15" customHeight="1" x14ac:dyDescent="0.2">
      <c r="A114" s="44">
        <v>6</v>
      </c>
      <c r="B114" s="35">
        <v>1405.63</v>
      </c>
      <c r="C114" s="53">
        <f t="shared" si="30"/>
        <v>421.68900000000002</v>
      </c>
      <c r="D114" s="54">
        <v>59.87</v>
      </c>
      <c r="E114" s="54">
        <f t="shared" si="31"/>
        <v>1887.1890000000001</v>
      </c>
      <c r="F114" s="12"/>
      <c r="G114" s="35">
        <v>2811.26</v>
      </c>
      <c r="H114" s="53">
        <f t="shared" si="32"/>
        <v>843.37800000000004</v>
      </c>
      <c r="I114" s="54">
        <v>59.87</v>
      </c>
      <c r="J114" s="54">
        <f t="shared" si="33"/>
        <v>3714.5080000000003</v>
      </c>
      <c r="K114" s="12"/>
      <c r="L114" s="35">
        <v>2811.26</v>
      </c>
      <c r="M114" s="53">
        <f t="shared" si="34"/>
        <v>843.37800000000004</v>
      </c>
      <c r="N114" s="53">
        <f t="shared" si="35"/>
        <v>1405.63</v>
      </c>
      <c r="O114" s="54">
        <v>59.87</v>
      </c>
      <c r="P114" s="54">
        <f t="shared" si="36"/>
        <v>5120.1379999999999</v>
      </c>
      <c r="S114" s="5">
        <v>5</v>
      </c>
      <c r="T114" s="40">
        <f t="shared" si="37"/>
        <v>70.281500000000008</v>
      </c>
      <c r="U114" s="40">
        <f t="shared" si="38"/>
        <v>140.56300000000002</v>
      </c>
      <c r="V114" s="40">
        <f t="shared" si="39"/>
        <v>140.56300000000002</v>
      </c>
      <c r="W114" s="40">
        <f t="shared" si="40"/>
        <v>1957.4705000000001</v>
      </c>
      <c r="X114" s="40">
        <f t="shared" si="41"/>
        <v>3855.0710000000004</v>
      </c>
      <c r="Y114" s="40">
        <f t="shared" si="42"/>
        <v>5260.701</v>
      </c>
      <c r="Z114" s="40">
        <f>W114-'[1]UNIF SET-2011'!W114</f>
        <v>44.847000000000207</v>
      </c>
      <c r="AA114" s="45">
        <f>W114/'[1]UNIF SET-2011'!W114-1</f>
        <v>2.3447897612886237E-2</v>
      </c>
      <c r="AB114" s="40">
        <f>X114-'[1]UNIF SET-2011'!X114</f>
        <v>89.680500000000393</v>
      </c>
      <c r="AC114" s="45">
        <f>X114/'[1]UNIF SET-2011'!X114-1</f>
        <v>2.3817051644444476E-2</v>
      </c>
      <c r="AD114" s="40">
        <f>Y114-'[1]UNIF SET-2011'!Y114</f>
        <v>122.89550000000054</v>
      </c>
      <c r="AE114" s="46">
        <f>Y114/'[1]UNIF SET-2011'!Y114-1</f>
        <v>2.3919842820052439E-2</v>
      </c>
    </row>
    <row r="115" spans="1:31" ht="15" customHeight="1" x14ac:dyDescent="0.2">
      <c r="A115" s="44">
        <v>5</v>
      </c>
      <c r="B115" s="35">
        <v>1378.07</v>
      </c>
      <c r="C115" s="53">
        <f t="shared" si="30"/>
        <v>413.42099999999999</v>
      </c>
      <c r="D115" s="54">
        <v>59.87</v>
      </c>
      <c r="E115" s="54">
        <f t="shared" si="31"/>
        <v>1851.3609999999999</v>
      </c>
      <c r="F115" s="12"/>
      <c r="G115" s="35">
        <v>2756.14</v>
      </c>
      <c r="H115" s="53">
        <f t="shared" si="32"/>
        <v>826.84199999999998</v>
      </c>
      <c r="I115" s="54">
        <v>59.87</v>
      </c>
      <c r="J115" s="54">
        <f t="shared" si="33"/>
        <v>3642.8519999999999</v>
      </c>
      <c r="K115" s="12"/>
      <c r="L115" s="35">
        <v>2756.14</v>
      </c>
      <c r="M115" s="53">
        <f t="shared" si="34"/>
        <v>826.84199999999998</v>
      </c>
      <c r="N115" s="53">
        <f t="shared" si="35"/>
        <v>1378.07</v>
      </c>
      <c r="O115" s="54">
        <v>59.87</v>
      </c>
      <c r="P115" s="54">
        <f t="shared" si="36"/>
        <v>5020.9219999999996</v>
      </c>
      <c r="S115" s="5">
        <v>4</v>
      </c>
      <c r="T115" s="40">
        <f t="shared" si="37"/>
        <v>55.122799999999998</v>
      </c>
      <c r="U115" s="40">
        <f t="shared" si="38"/>
        <v>110.2456</v>
      </c>
      <c r="V115" s="40">
        <f t="shared" si="39"/>
        <v>110.2456</v>
      </c>
      <c r="W115" s="40">
        <f t="shared" si="40"/>
        <v>1906.4838</v>
      </c>
      <c r="X115" s="40">
        <f t="shared" si="41"/>
        <v>3753.0976000000001</v>
      </c>
      <c r="Y115" s="40">
        <f t="shared" si="42"/>
        <v>5131.1675999999998</v>
      </c>
      <c r="Z115" s="40">
        <f>W115-'[1]UNIF SET-2011'!W115</f>
        <v>43.643800000000056</v>
      </c>
      <c r="AA115" s="45">
        <f>W115/'[1]UNIF SET-2011'!W115-1</f>
        <v>2.3428635846342249E-2</v>
      </c>
      <c r="AB115" s="40">
        <f>X115-'[1]UNIF SET-2011'!X115</f>
        <v>87.274199999999837</v>
      </c>
      <c r="AC115" s="45">
        <f>X115/'[1]UNIF SET-2011'!X115-1</f>
        <v>2.3807529844454445E-2</v>
      </c>
      <c r="AD115" s="40">
        <f>Y115-'[1]UNIF SET-2011'!Y115</f>
        <v>119.83919999999944</v>
      </c>
      <c r="AE115" s="46">
        <f>Y115/'[1]UNIF SET-2011'!Y115-1</f>
        <v>2.3913659300396128E-2</v>
      </c>
    </row>
    <row r="116" spans="1:31" ht="15" customHeight="1" x14ac:dyDescent="0.2">
      <c r="A116" s="44">
        <v>4</v>
      </c>
      <c r="B116" s="35">
        <v>1351.05</v>
      </c>
      <c r="C116" s="53">
        <f t="shared" si="30"/>
        <v>405.315</v>
      </c>
      <c r="D116" s="54">
        <v>59.87</v>
      </c>
      <c r="E116" s="54">
        <f t="shared" si="31"/>
        <v>1816.2349999999999</v>
      </c>
      <c r="F116" s="12"/>
      <c r="G116" s="35">
        <v>2702.1</v>
      </c>
      <c r="H116" s="53">
        <f t="shared" si="32"/>
        <v>810.63</v>
      </c>
      <c r="I116" s="54">
        <v>59.87</v>
      </c>
      <c r="J116" s="54">
        <f t="shared" si="33"/>
        <v>3572.6</v>
      </c>
      <c r="K116" s="12"/>
      <c r="L116" s="35">
        <v>2702.1</v>
      </c>
      <c r="M116" s="53">
        <f t="shared" si="34"/>
        <v>810.63</v>
      </c>
      <c r="N116" s="53">
        <f t="shared" si="35"/>
        <v>1351.05</v>
      </c>
      <c r="O116" s="54">
        <v>59.87</v>
      </c>
      <c r="P116" s="54">
        <f t="shared" si="36"/>
        <v>4923.6499999999996</v>
      </c>
      <c r="S116" s="5">
        <v>3</v>
      </c>
      <c r="T116" s="40">
        <f t="shared" si="37"/>
        <v>40.531499999999994</v>
      </c>
      <c r="U116" s="40">
        <f t="shared" si="38"/>
        <v>81.062999999999988</v>
      </c>
      <c r="V116" s="40">
        <f t="shared" si="39"/>
        <v>81.062999999999988</v>
      </c>
      <c r="W116" s="40">
        <f t="shared" si="40"/>
        <v>1856.7665</v>
      </c>
      <c r="X116" s="40">
        <f t="shared" si="41"/>
        <v>3653.663</v>
      </c>
      <c r="Y116" s="40">
        <f t="shared" si="42"/>
        <v>5004.7129999999997</v>
      </c>
      <c r="Z116" s="40">
        <f>W116-'[1]UNIF SET-2011'!W116</f>
        <v>42.466900000000351</v>
      </c>
      <c r="AA116" s="45">
        <f>W116/'[1]UNIF SET-2011'!W116-1</f>
        <v>2.3406773611150289E-2</v>
      </c>
      <c r="AB116" s="40">
        <f>X116-'[1]UNIF SET-2011'!X116</f>
        <v>84.920500000000175</v>
      </c>
      <c r="AC116" s="45">
        <f>X116/'[1]UNIF SET-2011'!X116-1</f>
        <v>2.3795636698360934E-2</v>
      </c>
      <c r="AD116" s="40">
        <f>Y116-'[1]UNIF SET-2011'!Y116</f>
        <v>116.84549999999945</v>
      </c>
      <c r="AE116" s="46">
        <f>Y116/'[1]UNIF SET-2011'!Y116-1</f>
        <v>2.3905210196470961E-2</v>
      </c>
    </row>
    <row r="117" spans="1:31" ht="15" customHeight="1" x14ac:dyDescent="0.2">
      <c r="A117" s="44">
        <v>3</v>
      </c>
      <c r="B117" s="35" t="s">
        <v>60</v>
      </c>
      <c r="C117" s="57">
        <v>0</v>
      </c>
      <c r="D117" s="58" t="s">
        <v>60</v>
      </c>
      <c r="E117" s="58" t="s">
        <v>60</v>
      </c>
      <c r="F117" s="12"/>
      <c r="G117" s="35" t="s">
        <v>60</v>
      </c>
      <c r="H117" s="57">
        <v>0</v>
      </c>
      <c r="I117" s="58" t="s">
        <v>60</v>
      </c>
      <c r="J117" s="58" t="s">
        <v>60</v>
      </c>
      <c r="K117" s="12"/>
      <c r="L117" s="35" t="s">
        <v>60</v>
      </c>
      <c r="M117" s="58">
        <v>0</v>
      </c>
      <c r="N117" s="57">
        <v>0</v>
      </c>
      <c r="O117" s="58" t="s">
        <v>60</v>
      </c>
      <c r="P117" s="57" t="s">
        <v>60</v>
      </c>
      <c r="S117" s="5">
        <v>2</v>
      </c>
      <c r="T117" s="40">
        <v>0</v>
      </c>
      <c r="U117" s="40">
        <v>0</v>
      </c>
      <c r="V117" s="40">
        <v>0</v>
      </c>
      <c r="W117" s="40">
        <v>0</v>
      </c>
      <c r="X117" s="40">
        <v>0</v>
      </c>
      <c r="Y117" s="40">
        <v>0</v>
      </c>
      <c r="Z117" s="40">
        <v>0</v>
      </c>
      <c r="AA117" s="45">
        <v>0</v>
      </c>
      <c r="AB117" s="40">
        <v>0</v>
      </c>
      <c r="AC117" s="45">
        <v>0</v>
      </c>
      <c r="AD117" s="40">
        <v>0</v>
      </c>
      <c r="AE117" s="46">
        <v>0</v>
      </c>
    </row>
    <row r="118" spans="1:31" ht="15" customHeight="1" x14ac:dyDescent="0.2">
      <c r="A118" s="44">
        <v>2</v>
      </c>
      <c r="B118" s="35" t="s">
        <v>60</v>
      </c>
      <c r="C118" s="57">
        <v>0</v>
      </c>
      <c r="D118" s="57" t="s">
        <v>60</v>
      </c>
      <c r="E118" s="57" t="s">
        <v>60</v>
      </c>
      <c r="F118" s="12"/>
      <c r="G118" s="35" t="s">
        <v>60</v>
      </c>
      <c r="H118" s="57">
        <v>0</v>
      </c>
      <c r="I118" s="57" t="s">
        <v>60</v>
      </c>
      <c r="J118" s="57" t="s">
        <v>60</v>
      </c>
      <c r="K118" s="12"/>
      <c r="L118" s="35" t="s">
        <v>60</v>
      </c>
      <c r="M118" s="57">
        <v>0</v>
      </c>
      <c r="N118" s="57">
        <v>0</v>
      </c>
      <c r="O118" s="57" t="s">
        <v>60</v>
      </c>
      <c r="P118" s="57" t="s">
        <v>60</v>
      </c>
      <c r="S118" s="5">
        <v>1</v>
      </c>
      <c r="T118" s="40">
        <v>0</v>
      </c>
      <c r="U118" s="40">
        <v>0</v>
      </c>
      <c r="V118" s="40">
        <v>0</v>
      </c>
      <c r="W118" s="40">
        <v>0</v>
      </c>
      <c r="X118" s="40">
        <v>0</v>
      </c>
      <c r="Y118" s="40">
        <v>0</v>
      </c>
      <c r="Z118" s="40">
        <v>0</v>
      </c>
      <c r="AA118" s="45">
        <v>0</v>
      </c>
      <c r="AB118" s="40">
        <v>0</v>
      </c>
      <c r="AC118" s="45">
        <v>0</v>
      </c>
      <c r="AD118" s="40">
        <v>0</v>
      </c>
      <c r="AE118" s="46">
        <v>0</v>
      </c>
    </row>
    <row r="119" spans="1:31" ht="15" customHeight="1" x14ac:dyDescent="0.2">
      <c r="A119" s="44">
        <v>1</v>
      </c>
      <c r="B119" s="35" t="s">
        <v>60</v>
      </c>
      <c r="C119" s="57">
        <v>0</v>
      </c>
      <c r="D119" s="57" t="s">
        <v>60</v>
      </c>
      <c r="E119" s="57" t="s">
        <v>60</v>
      </c>
      <c r="F119" s="12"/>
      <c r="G119" s="35" t="s">
        <v>60</v>
      </c>
      <c r="H119" s="57">
        <v>0</v>
      </c>
      <c r="I119" s="57" t="s">
        <v>60</v>
      </c>
      <c r="J119" s="57" t="s">
        <v>60</v>
      </c>
      <c r="K119" s="12"/>
      <c r="L119" s="35" t="s">
        <v>60</v>
      </c>
      <c r="M119" s="57">
        <v>0</v>
      </c>
      <c r="N119" s="57">
        <v>0</v>
      </c>
      <c r="O119" s="57" t="s">
        <v>60</v>
      </c>
      <c r="P119" s="57" t="s">
        <v>60</v>
      </c>
      <c r="S119" s="5">
        <v>0</v>
      </c>
      <c r="T119" s="40">
        <v>0</v>
      </c>
      <c r="U119" s="40">
        <v>0</v>
      </c>
      <c r="V119" s="40">
        <v>0</v>
      </c>
      <c r="W119" s="40">
        <v>0</v>
      </c>
      <c r="X119" s="40">
        <v>0</v>
      </c>
      <c r="Y119" s="40">
        <v>0</v>
      </c>
      <c r="Z119" s="40">
        <v>0</v>
      </c>
      <c r="AA119" s="45">
        <v>0</v>
      </c>
      <c r="AB119" s="40">
        <v>0</v>
      </c>
      <c r="AC119" s="45">
        <v>0</v>
      </c>
      <c r="AD119" s="40">
        <v>0</v>
      </c>
      <c r="AE119" s="46">
        <v>0</v>
      </c>
    </row>
    <row r="120" spans="1:31" ht="15" customHeight="1" x14ac:dyDescent="0.2">
      <c r="S120" s="302" t="s">
        <v>58</v>
      </c>
      <c r="T120" s="303"/>
      <c r="U120" s="303"/>
      <c r="V120" s="303"/>
      <c r="W120" s="303"/>
      <c r="X120" s="303"/>
      <c r="Y120" s="303"/>
      <c r="Z120" s="48">
        <f t="shared" ref="Z120:AE120" si="44">AVERAGE(Z95:Z116)</f>
        <v>57.166150000000108</v>
      </c>
      <c r="AA120" s="49">
        <f t="shared" si="44"/>
        <v>2.3588773130475884E-2</v>
      </c>
      <c r="AB120" s="48">
        <f t="shared" si="44"/>
        <v>114.33187272727264</v>
      </c>
      <c r="AC120" s="49">
        <f t="shared" si="44"/>
        <v>2.3891894424244865E-2</v>
      </c>
      <c r="AD120" s="48">
        <f t="shared" si="44"/>
        <v>153.9493727272725</v>
      </c>
      <c r="AE120" s="50">
        <f t="shared" si="44"/>
        <v>2.3972125129880853E-2</v>
      </c>
    </row>
    <row r="121" spans="1:31" ht="15" customHeight="1" x14ac:dyDescent="0.2"/>
    <row r="122" spans="1:31" ht="15" customHeight="1" x14ac:dyDescent="0.2"/>
    <row r="123" spans="1:31" ht="15" customHeight="1" x14ac:dyDescent="0.2"/>
    <row r="124" spans="1:31" ht="17.100000000000001" customHeight="1" x14ac:dyDescent="0.2">
      <c r="A124" s="59"/>
      <c r="B124" s="59"/>
      <c r="C124" s="59"/>
      <c r="D124" s="59"/>
      <c r="E124" s="59"/>
    </row>
    <row r="125" spans="1:31" ht="19.5" customHeight="1" x14ac:dyDescent="0.2">
      <c r="A125" s="322" t="s">
        <v>37</v>
      </c>
      <c r="B125" s="322"/>
      <c r="C125" s="322"/>
      <c r="D125" s="322"/>
      <c r="E125" s="322"/>
      <c r="F125" s="322"/>
      <c r="G125" s="322"/>
      <c r="H125" s="322"/>
      <c r="I125" s="322"/>
      <c r="J125" s="322"/>
      <c r="K125" s="322"/>
      <c r="L125" s="322"/>
      <c r="M125" s="322"/>
      <c r="N125" s="322"/>
      <c r="O125" s="322"/>
      <c r="P125" s="322"/>
    </row>
    <row r="126" spans="1:31" ht="17.100000000000001" customHeight="1" x14ac:dyDescent="0.2">
      <c r="A126" s="15" t="s">
        <v>38</v>
      </c>
      <c r="B126" s="15"/>
      <c r="C126" s="15"/>
      <c r="D126" s="15"/>
      <c r="E126" s="15"/>
    </row>
    <row r="127" spans="1:31" ht="17.100000000000001" customHeight="1" x14ac:dyDescent="0.2">
      <c r="A127" s="17" t="s">
        <v>62</v>
      </c>
      <c r="B127" s="15"/>
      <c r="C127" s="15"/>
      <c r="D127" s="15"/>
      <c r="E127" s="15"/>
    </row>
    <row r="128" spans="1:31" ht="17.100000000000001" customHeight="1" x14ac:dyDescent="0.2">
      <c r="A128" s="17" t="s">
        <v>40</v>
      </c>
      <c r="B128" s="15"/>
      <c r="C128" s="15"/>
      <c r="D128" s="15"/>
      <c r="E128" s="15"/>
    </row>
    <row r="129" spans="1:31" ht="17.100000000000001" customHeight="1" x14ac:dyDescent="0.2">
      <c r="A129" s="17" t="s">
        <v>587</v>
      </c>
      <c r="B129" s="15"/>
      <c r="C129" s="15"/>
      <c r="D129" s="15"/>
      <c r="E129" s="15"/>
    </row>
    <row r="130" spans="1:31" ht="17.100000000000001" customHeight="1" x14ac:dyDescent="0.2">
      <c r="A130" s="17" t="s">
        <v>41</v>
      </c>
      <c r="B130" s="15"/>
      <c r="C130" s="15"/>
      <c r="D130" s="15"/>
      <c r="E130" s="15"/>
      <c r="S130" s="307" t="s">
        <v>588</v>
      </c>
      <c r="T130" s="308"/>
      <c r="U130" s="308"/>
      <c r="V130" s="308"/>
      <c r="W130" s="308"/>
      <c r="X130" s="308"/>
      <c r="Y130" s="308"/>
      <c r="Z130" s="308"/>
      <c r="AA130" s="308"/>
      <c r="AB130" s="308"/>
      <c r="AC130" s="308"/>
      <c r="AD130" s="308"/>
      <c r="AE130" s="309"/>
    </row>
    <row r="131" spans="1:31" ht="17.100000000000001" customHeight="1" x14ac:dyDescent="0.2">
      <c r="A131" s="313" t="s">
        <v>42</v>
      </c>
      <c r="B131" s="314"/>
      <c r="C131" s="314"/>
      <c r="D131" s="314"/>
      <c r="E131" s="313"/>
      <c r="F131" s="8"/>
      <c r="G131" s="313" t="s">
        <v>43</v>
      </c>
      <c r="H131" s="313"/>
      <c r="I131" s="313"/>
      <c r="J131" s="313"/>
      <c r="L131" s="313" t="s">
        <v>44</v>
      </c>
      <c r="M131" s="313"/>
      <c r="N131" s="313"/>
      <c r="O131" s="313"/>
      <c r="P131" s="313"/>
      <c r="S131" s="310"/>
      <c r="T131" s="311"/>
      <c r="U131" s="311"/>
      <c r="V131" s="311"/>
      <c r="W131" s="311"/>
      <c r="X131" s="311"/>
      <c r="Y131" s="311"/>
      <c r="Z131" s="311"/>
      <c r="AA131" s="311"/>
      <c r="AB131" s="311"/>
      <c r="AC131" s="311"/>
      <c r="AD131" s="311"/>
      <c r="AE131" s="312"/>
    </row>
    <row r="132" spans="1:31" ht="15" customHeight="1" x14ac:dyDescent="0.2">
      <c r="A132" s="315" t="s">
        <v>45</v>
      </c>
      <c r="B132" s="19" t="s">
        <v>46</v>
      </c>
      <c r="C132" s="25" t="s">
        <v>47</v>
      </c>
      <c r="D132" s="19" t="s">
        <v>10</v>
      </c>
      <c r="E132" s="317" t="s">
        <v>48</v>
      </c>
      <c r="F132" s="18"/>
      <c r="G132" s="19" t="s">
        <v>46</v>
      </c>
      <c r="H132" s="19" t="s">
        <v>47</v>
      </c>
      <c r="I132" s="19" t="s">
        <v>49</v>
      </c>
      <c r="J132" s="319" t="s">
        <v>48</v>
      </c>
      <c r="L132" s="19" t="s">
        <v>46</v>
      </c>
      <c r="M132" s="19" t="s">
        <v>47</v>
      </c>
      <c r="N132" s="19" t="s">
        <v>50</v>
      </c>
      <c r="O132" s="19" t="s">
        <v>10</v>
      </c>
      <c r="P132" s="320" t="s">
        <v>48</v>
      </c>
      <c r="S132" s="20" t="s">
        <v>5</v>
      </c>
      <c r="T132" s="21" t="s">
        <v>6</v>
      </c>
      <c r="U132" s="21" t="s">
        <v>6</v>
      </c>
      <c r="V132" s="21" t="s">
        <v>6</v>
      </c>
      <c r="W132" s="21" t="s">
        <v>4</v>
      </c>
      <c r="X132" s="21" t="s">
        <v>51</v>
      </c>
      <c r="Y132" s="21" t="s">
        <v>4</v>
      </c>
      <c r="Z132" s="21" t="s">
        <v>52</v>
      </c>
      <c r="AA132" s="21" t="s">
        <v>53</v>
      </c>
      <c r="AB132" s="22" t="s">
        <v>52</v>
      </c>
      <c r="AC132" s="23" t="s">
        <v>53</v>
      </c>
      <c r="AD132" s="21" t="s">
        <v>52</v>
      </c>
      <c r="AE132" s="24" t="s">
        <v>53</v>
      </c>
    </row>
    <row r="133" spans="1:31" ht="15" customHeight="1" x14ac:dyDescent="0.2">
      <c r="A133" s="316"/>
      <c r="B133" s="28" t="s">
        <v>7</v>
      </c>
      <c r="C133" s="26">
        <v>0.3</v>
      </c>
      <c r="D133" s="28" t="s">
        <v>54</v>
      </c>
      <c r="E133" s="318"/>
      <c r="F133" s="18"/>
      <c r="G133" s="28" t="s">
        <v>7</v>
      </c>
      <c r="H133" s="27">
        <v>0.3</v>
      </c>
      <c r="I133" s="28" t="s">
        <v>55</v>
      </c>
      <c r="J133" s="320"/>
      <c r="L133" s="28" t="s">
        <v>7</v>
      </c>
      <c r="M133" s="27">
        <v>0.3</v>
      </c>
      <c r="N133" s="27">
        <v>0.5</v>
      </c>
      <c r="O133" s="28" t="s">
        <v>54</v>
      </c>
      <c r="P133" s="321"/>
      <c r="S133" s="29" t="s">
        <v>8</v>
      </c>
      <c r="T133" s="30" t="s">
        <v>56</v>
      </c>
      <c r="U133" s="30" t="s">
        <v>9</v>
      </c>
      <c r="V133" s="30" t="s">
        <v>57</v>
      </c>
      <c r="W133" s="30" t="s">
        <v>56</v>
      </c>
      <c r="X133" s="30" t="s">
        <v>9</v>
      </c>
      <c r="Y133" s="30" t="s">
        <v>57</v>
      </c>
      <c r="Z133" s="30" t="s">
        <v>56</v>
      </c>
      <c r="AA133" s="30" t="s">
        <v>56</v>
      </c>
      <c r="AB133" s="31" t="s">
        <v>9</v>
      </c>
      <c r="AC133" s="32" t="s">
        <v>9</v>
      </c>
      <c r="AD133" s="30" t="s">
        <v>57</v>
      </c>
      <c r="AE133" s="33" t="s">
        <v>57</v>
      </c>
    </row>
    <row r="134" spans="1:31" ht="15" customHeight="1" x14ac:dyDescent="0.2">
      <c r="A134" s="34">
        <v>25</v>
      </c>
      <c r="B134" s="35">
        <v>2140.8200000000002</v>
      </c>
      <c r="C134" s="53">
        <f t="shared" ref="C134:C155" si="45">B134*C$133</f>
        <v>642.24599999999998</v>
      </c>
      <c r="D134" s="54">
        <v>59.87</v>
      </c>
      <c r="E134" s="54">
        <f t="shared" ref="E134:E155" si="46">B134+C134+D134</f>
        <v>2842.9360000000001</v>
      </c>
      <c r="F134" s="12"/>
      <c r="G134" s="35">
        <v>4281.6499999999996</v>
      </c>
      <c r="H134" s="53">
        <f t="shared" ref="H134:H155" si="47">G134*H$133</f>
        <v>1284.4949999999999</v>
      </c>
      <c r="I134" s="54">
        <v>59.87</v>
      </c>
      <c r="J134" s="54">
        <f t="shared" ref="J134:J155" si="48">G134+H134+I134</f>
        <v>5626.0149999999994</v>
      </c>
      <c r="K134" s="12"/>
      <c r="L134" s="35">
        <v>4281.6499999999996</v>
      </c>
      <c r="M134" s="53">
        <f t="shared" ref="M134:M155" si="49">L134*M$133</f>
        <v>1284.4949999999999</v>
      </c>
      <c r="N134" s="53">
        <f t="shared" ref="N134:N155" si="50">L134*N$133</f>
        <v>2140.8249999999998</v>
      </c>
      <c r="O134" s="54">
        <v>59.87</v>
      </c>
      <c r="P134" s="54">
        <f t="shared" ref="P134:P155" si="51">L134+M134+N134+O134</f>
        <v>7766.8399999999992</v>
      </c>
      <c r="S134" s="5">
        <v>24</v>
      </c>
      <c r="T134" s="40">
        <f t="shared" ref="T134:T155" si="52">B134*S134%</f>
        <v>513.79680000000008</v>
      </c>
      <c r="U134" s="40">
        <f t="shared" ref="U134:U155" si="53">G134*S134%</f>
        <v>1027.5959999999998</v>
      </c>
      <c r="V134" s="40">
        <f t="shared" ref="V134:V155" si="54">L134*S134%</f>
        <v>1027.5959999999998</v>
      </c>
      <c r="W134" s="40">
        <f t="shared" ref="W134:W155" si="55">E134+T134</f>
        <v>3356.7328000000002</v>
      </c>
      <c r="X134" s="40">
        <f t="shared" ref="X134:X155" si="56">J134+U134</f>
        <v>6653.610999999999</v>
      </c>
      <c r="Y134" s="40">
        <f t="shared" ref="Y134:Y155" si="57">P134+V134</f>
        <v>8794.4359999999997</v>
      </c>
      <c r="Z134" s="40">
        <f>W134-'[1]UNIF SET-2011'!W134</f>
        <v>77.908600000000206</v>
      </c>
      <c r="AA134" s="41">
        <f>W134/'[1]UNIF SET-2011'!W134-1</f>
        <v>2.3761139740276382E-2</v>
      </c>
      <c r="AB134" s="42">
        <f>X134-'[1]UNIF SET-2011'!X134</f>
        <v>155.81719999999859</v>
      </c>
      <c r="AC134" s="41">
        <f>X134/'[1]UNIF SET-2011'!X134-1</f>
        <v>2.398001610946765E-2</v>
      </c>
      <c r="AD134" s="42">
        <f>Y134-'[1]UNIF SET-2011'!Y134</f>
        <v>206.40719999999783</v>
      </c>
      <c r="AE134" s="43">
        <f>Y134/'[1]UNIF SET-2011'!Y134-1</f>
        <v>2.4034292945081637E-2</v>
      </c>
    </row>
    <row r="135" spans="1:31" ht="15" customHeight="1" x14ac:dyDescent="0.2">
      <c r="A135" s="60">
        <v>24</v>
      </c>
      <c r="B135" s="35">
        <v>2098.84</v>
      </c>
      <c r="C135" s="55">
        <f t="shared" si="45"/>
        <v>629.65200000000004</v>
      </c>
      <c r="D135" s="56">
        <v>59.87</v>
      </c>
      <c r="E135" s="56">
        <f t="shared" si="46"/>
        <v>2788.3620000000001</v>
      </c>
      <c r="F135" s="12"/>
      <c r="G135" s="35">
        <v>4197.6899999999996</v>
      </c>
      <c r="H135" s="53">
        <f t="shared" si="47"/>
        <v>1259.3069999999998</v>
      </c>
      <c r="I135" s="54">
        <v>59.87</v>
      </c>
      <c r="J135" s="54">
        <f t="shared" si="48"/>
        <v>5516.8669999999993</v>
      </c>
      <c r="K135" s="12"/>
      <c r="L135" s="35">
        <v>4197.6899999999996</v>
      </c>
      <c r="M135" s="55">
        <f t="shared" si="49"/>
        <v>1259.3069999999998</v>
      </c>
      <c r="N135" s="55">
        <f t="shared" si="50"/>
        <v>2098.8449999999998</v>
      </c>
      <c r="O135" s="56">
        <v>59.87</v>
      </c>
      <c r="P135" s="56">
        <f t="shared" si="51"/>
        <v>7615.7119999999986</v>
      </c>
      <c r="S135" s="5">
        <v>23</v>
      </c>
      <c r="T135" s="40">
        <f t="shared" si="52"/>
        <v>482.73320000000007</v>
      </c>
      <c r="U135" s="40">
        <f t="shared" si="53"/>
        <v>965.4686999999999</v>
      </c>
      <c r="V135" s="40">
        <f t="shared" si="54"/>
        <v>965.4686999999999</v>
      </c>
      <c r="W135" s="40">
        <f t="shared" si="55"/>
        <v>3271.0952000000002</v>
      </c>
      <c r="X135" s="40">
        <f t="shared" si="56"/>
        <v>6482.3356999999996</v>
      </c>
      <c r="Y135" s="40">
        <f t="shared" si="57"/>
        <v>8581.180699999999</v>
      </c>
      <c r="Z135" s="40">
        <f>W135-'[1]UNIF SET-2011'!W135</f>
        <v>75.87270000000035</v>
      </c>
      <c r="AA135" s="45">
        <f>W135/'[1]UNIF SET-2011'!W135-1</f>
        <v>2.3745670293696453E-2</v>
      </c>
      <c r="AB135" s="40">
        <f>X135-'[1]UNIF SET-2011'!X135</f>
        <v>151.77600000000075</v>
      </c>
      <c r="AC135" s="45">
        <f>X135/'[1]UNIF SET-2011'!X135-1</f>
        <v>2.3975131298422214E-2</v>
      </c>
      <c r="AD135" s="40">
        <f>Y135-'[1]UNIF SET-2011'!Y135</f>
        <v>201.3760000000002</v>
      </c>
      <c r="AE135" s="46">
        <f>Y135/'[1]UNIF SET-2011'!Y135-1</f>
        <v>2.4031108982766725E-2</v>
      </c>
    </row>
    <row r="136" spans="1:31" ht="15" customHeight="1" x14ac:dyDescent="0.2">
      <c r="A136" s="60">
        <v>23</v>
      </c>
      <c r="B136" s="35">
        <v>2057.69</v>
      </c>
      <c r="C136" s="55">
        <f t="shared" si="45"/>
        <v>617.30700000000002</v>
      </c>
      <c r="D136" s="56">
        <v>59.87</v>
      </c>
      <c r="E136" s="56">
        <f t="shared" si="46"/>
        <v>2734.8670000000002</v>
      </c>
      <c r="F136" s="12"/>
      <c r="G136" s="35">
        <v>4115.38</v>
      </c>
      <c r="H136" s="53">
        <f t="shared" si="47"/>
        <v>1234.614</v>
      </c>
      <c r="I136" s="54">
        <v>59.87</v>
      </c>
      <c r="J136" s="54">
        <f t="shared" si="48"/>
        <v>5409.8640000000005</v>
      </c>
      <c r="K136" s="12"/>
      <c r="L136" s="35">
        <v>4115.38</v>
      </c>
      <c r="M136" s="55">
        <f t="shared" si="49"/>
        <v>1234.614</v>
      </c>
      <c r="N136" s="55">
        <f t="shared" si="50"/>
        <v>2057.69</v>
      </c>
      <c r="O136" s="56">
        <v>59.87</v>
      </c>
      <c r="P136" s="56">
        <f t="shared" si="51"/>
        <v>7467.554000000001</v>
      </c>
      <c r="S136" s="5">
        <v>22</v>
      </c>
      <c r="T136" s="40">
        <f t="shared" si="52"/>
        <v>452.6918</v>
      </c>
      <c r="U136" s="40">
        <f t="shared" si="53"/>
        <v>905.3836</v>
      </c>
      <c r="V136" s="40">
        <f t="shared" si="54"/>
        <v>905.3836</v>
      </c>
      <c r="W136" s="40">
        <f t="shared" si="55"/>
        <v>3187.5588000000002</v>
      </c>
      <c r="X136" s="40">
        <f t="shared" si="56"/>
        <v>6315.2476000000006</v>
      </c>
      <c r="Y136" s="40">
        <f t="shared" si="57"/>
        <v>8372.9376000000011</v>
      </c>
      <c r="Z136" s="40">
        <f>W136-'[1]UNIF SET-2011'!W136</f>
        <v>73.917600000000675</v>
      </c>
      <c r="AA136" s="45">
        <f>W136/'[1]UNIF SET-2011'!W136-1</f>
        <v>2.3739922249230494E-2</v>
      </c>
      <c r="AB136" s="40">
        <f>X136-'[1]UNIF SET-2011'!X136</f>
        <v>147.82000000000062</v>
      </c>
      <c r="AC136" s="45">
        <f>X136/'[1]UNIF SET-2011'!X136-1</f>
        <v>2.3967853307268694E-2</v>
      </c>
      <c r="AD136" s="40">
        <f>Y136-'[1]UNIF SET-2011'!Y136</f>
        <v>196.44500000000153</v>
      </c>
      <c r="AE136" s="46">
        <f>Y136/'[1]UNIF SET-2011'!Y136-1</f>
        <v>2.4025582803071543E-2</v>
      </c>
    </row>
    <row r="137" spans="1:31" ht="15" customHeight="1" x14ac:dyDescent="0.2">
      <c r="A137" s="60">
        <v>22</v>
      </c>
      <c r="B137" s="35">
        <v>2017.35</v>
      </c>
      <c r="C137" s="53">
        <f t="shared" si="45"/>
        <v>605.20499999999993</v>
      </c>
      <c r="D137" s="54">
        <v>59.87</v>
      </c>
      <c r="E137" s="54">
        <f t="shared" si="46"/>
        <v>2682.4249999999997</v>
      </c>
      <c r="F137" s="12"/>
      <c r="G137" s="35">
        <v>4034.69</v>
      </c>
      <c r="H137" s="53">
        <f t="shared" si="47"/>
        <v>1210.4069999999999</v>
      </c>
      <c r="I137" s="54">
        <v>59.87</v>
      </c>
      <c r="J137" s="54">
        <f t="shared" si="48"/>
        <v>5304.9669999999996</v>
      </c>
      <c r="K137" s="12"/>
      <c r="L137" s="35">
        <v>4034.69</v>
      </c>
      <c r="M137" s="53">
        <f t="shared" si="49"/>
        <v>1210.4069999999999</v>
      </c>
      <c r="N137" s="53">
        <f t="shared" si="50"/>
        <v>2017.345</v>
      </c>
      <c r="O137" s="54">
        <v>59.87</v>
      </c>
      <c r="P137" s="54">
        <f t="shared" si="51"/>
        <v>7322.3119999999999</v>
      </c>
      <c r="S137" s="5">
        <v>21</v>
      </c>
      <c r="T137" s="40">
        <f t="shared" si="52"/>
        <v>423.64349999999996</v>
      </c>
      <c r="U137" s="40">
        <f t="shared" si="53"/>
        <v>847.28489999999999</v>
      </c>
      <c r="V137" s="40">
        <f t="shared" si="54"/>
        <v>847.28489999999999</v>
      </c>
      <c r="W137" s="40">
        <f t="shared" si="55"/>
        <v>3106.0684999999999</v>
      </c>
      <c r="X137" s="40">
        <f t="shared" si="56"/>
        <v>6152.2518999999993</v>
      </c>
      <c r="Y137" s="40">
        <f t="shared" si="57"/>
        <v>8169.5968999999996</v>
      </c>
      <c r="Z137" s="40">
        <f>W137-'[1]UNIF SET-2011'!W137</f>
        <v>71.996799999999894</v>
      </c>
      <c r="AA137" s="45">
        <f>W137/'[1]UNIF SET-2011'!W137-1</f>
        <v>2.3729432630085867E-2</v>
      </c>
      <c r="AB137" s="40">
        <f>X137-'[1]UNIF SET-2011'!X137</f>
        <v>143.97849999999926</v>
      </c>
      <c r="AC137" s="45">
        <f>X137/'[1]UNIF SET-2011'!X137-1</f>
        <v>2.3963373570849766E-2</v>
      </c>
      <c r="AD137" s="40">
        <f>Y137-'[1]UNIF SET-2011'!Y137</f>
        <v>191.65349999999944</v>
      </c>
      <c r="AE137" s="46">
        <f>Y137/'[1]UNIF SET-2011'!Y137-1</f>
        <v>2.4022920493519617E-2</v>
      </c>
    </row>
    <row r="138" spans="1:31" ht="15" customHeight="1" x14ac:dyDescent="0.2">
      <c r="A138" s="60">
        <v>21</v>
      </c>
      <c r="B138" s="35">
        <v>1977.79</v>
      </c>
      <c r="C138" s="53">
        <f t="shared" si="45"/>
        <v>593.33699999999999</v>
      </c>
      <c r="D138" s="54">
        <v>59.87</v>
      </c>
      <c r="E138" s="54">
        <f t="shared" si="46"/>
        <v>2630.9969999999998</v>
      </c>
      <c r="F138" s="12"/>
      <c r="G138" s="35">
        <v>3955.58</v>
      </c>
      <c r="H138" s="53">
        <f t="shared" si="47"/>
        <v>1186.674</v>
      </c>
      <c r="I138" s="54">
        <v>59.87</v>
      </c>
      <c r="J138" s="54">
        <f t="shared" si="48"/>
        <v>5202.1239999999998</v>
      </c>
      <c r="K138" s="12"/>
      <c r="L138" s="35">
        <v>3955.58</v>
      </c>
      <c r="M138" s="53">
        <f t="shared" si="49"/>
        <v>1186.674</v>
      </c>
      <c r="N138" s="53">
        <f t="shared" si="50"/>
        <v>1977.79</v>
      </c>
      <c r="O138" s="54">
        <v>59.87</v>
      </c>
      <c r="P138" s="54">
        <f t="shared" si="51"/>
        <v>7179.9139999999998</v>
      </c>
      <c r="S138" s="5">
        <v>20</v>
      </c>
      <c r="T138" s="40">
        <f t="shared" si="52"/>
        <v>395.55799999999999</v>
      </c>
      <c r="U138" s="40">
        <f t="shared" si="53"/>
        <v>791.11599999999999</v>
      </c>
      <c r="V138" s="40">
        <f t="shared" si="54"/>
        <v>791.11599999999999</v>
      </c>
      <c r="W138" s="40">
        <f t="shared" si="55"/>
        <v>3026.5549999999998</v>
      </c>
      <c r="X138" s="40">
        <f t="shared" si="56"/>
        <v>5993.24</v>
      </c>
      <c r="Y138" s="40">
        <f t="shared" si="57"/>
        <v>7971.03</v>
      </c>
      <c r="Z138" s="40">
        <f>W138-'[1]UNIF SET-2011'!W138</f>
        <v>70.110000000000127</v>
      </c>
      <c r="AA138" s="45">
        <f>W138/'[1]UNIF SET-2011'!W138-1</f>
        <v>2.3714291995961423E-2</v>
      </c>
      <c r="AB138" s="40">
        <f>X138-'[1]UNIF SET-2011'!X138</f>
        <v>140.22000000000025</v>
      </c>
      <c r="AC138" s="45">
        <f>X138/'[1]UNIF SET-2011'!X138-1</f>
        <v>2.3956863294504416E-2</v>
      </c>
      <c r="AD138" s="40">
        <f>Y138-'[1]UNIF SET-2011'!Y138</f>
        <v>186.96000000000004</v>
      </c>
      <c r="AE138" s="46">
        <f>Y138/'[1]UNIF SET-2011'!Y138-1</f>
        <v>2.401828349436741E-2</v>
      </c>
    </row>
    <row r="139" spans="1:31" ht="15" customHeight="1" x14ac:dyDescent="0.2">
      <c r="A139" s="61">
        <v>20</v>
      </c>
      <c r="B139" s="35">
        <v>1939.01</v>
      </c>
      <c r="C139" s="53">
        <f t="shared" si="45"/>
        <v>581.70299999999997</v>
      </c>
      <c r="D139" s="54">
        <v>59.87</v>
      </c>
      <c r="E139" s="54">
        <f t="shared" si="46"/>
        <v>2580.5829999999996</v>
      </c>
      <c r="F139" s="12"/>
      <c r="G139" s="35">
        <v>3878.02</v>
      </c>
      <c r="H139" s="53">
        <f t="shared" si="47"/>
        <v>1163.4059999999999</v>
      </c>
      <c r="I139" s="54">
        <v>59.87</v>
      </c>
      <c r="J139" s="54">
        <f t="shared" si="48"/>
        <v>5101.2959999999994</v>
      </c>
      <c r="K139" s="12"/>
      <c r="L139" s="35">
        <v>3878.02</v>
      </c>
      <c r="M139" s="53">
        <f t="shared" si="49"/>
        <v>1163.4059999999999</v>
      </c>
      <c r="N139" s="53">
        <f t="shared" si="50"/>
        <v>1939.01</v>
      </c>
      <c r="O139" s="54">
        <v>59.87</v>
      </c>
      <c r="P139" s="54">
        <f t="shared" si="51"/>
        <v>7040.3059999999996</v>
      </c>
      <c r="S139" s="5">
        <v>19</v>
      </c>
      <c r="T139" s="40">
        <f t="shared" si="52"/>
        <v>368.4119</v>
      </c>
      <c r="U139" s="40">
        <f t="shared" si="53"/>
        <v>736.82380000000001</v>
      </c>
      <c r="V139" s="40">
        <f t="shared" si="54"/>
        <v>736.82380000000001</v>
      </c>
      <c r="W139" s="40">
        <f t="shared" si="55"/>
        <v>2948.9948999999997</v>
      </c>
      <c r="X139" s="40">
        <f t="shared" si="56"/>
        <v>5838.1197999999995</v>
      </c>
      <c r="Y139" s="40">
        <f t="shared" si="57"/>
        <v>7777.1297999999997</v>
      </c>
      <c r="Z139" s="40">
        <f>W139-'[1]UNIF SET-2011'!W139</f>
        <v>68.271799999999985</v>
      </c>
      <c r="AA139" s="45">
        <f>W139/'[1]UNIF SET-2011'!W139-1</f>
        <v>2.3699535717264908E-2</v>
      </c>
      <c r="AB139" s="40">
        <f>X139-'[1]UNIF SET-2011'!X139</f>
        <v>136.55850000000009</v>
      </c>
      <c r="AC139" s="45">
        <f>X139/'[1]UNIF SET-2011'!X139-1</f>
        <v>2.3951071086440789E-2</v>
      </c>
      <c r="AD139" s="40">
        <f>Y139-'[1]UNIF SET-2011'!Y139</f>
        <v>182.383499999999</v>
      </c>
      <c r="AE139" s="46">
        <f>Y139/'[1]UNIF SET-2011'!Y139-1</f>
        <v>2.40144295537561E-2</v>
      </c>
    </row>
    <row r="140" spans="1:31" ht="15" customHeight="1" x14ac:dyDescent="0.2">
      <c r="A140" s="61">
        <v>19</v>
      </c>
      <c r="B140" s="35">
        <v>1900.99</v>
      </c>
      <c r="C140" s="53">
        <f t="shared" si="45"/>
        <v>570.29700000000003</v>
      </c>
      <c r="D140" s="54">
        <v>59.87</v>
      </c>
      <c r="E140" s="54">
        <f t="shared" si="46"/>
        <v>2531.1570000000002</v>
      </c>
      <c r="F140" s="12"/>
      <c r="G140" s="35">
        <v>3801.97</v>
      </c>
      <c r="H140" s="53">
        <f t="shared" si="47"/>
        <v>1140.5909999999999</v>
      </c>
      <c r="I140" s="54">
        <v>59.87</v>
      </c>
      <c r="J140" s="54">
        <f t="shared" si="48"/>
        <v>5002.4309999999996</v>
      </c>
      <c r="K140" s="12"/>
      <c r="L140" s="35">
        <v>3801.97</v>
      </c>
      <c r="M140" s="53">
        <f t="shared" si="49"/>
        <v>1140.5909999999999</v>
      </c>
      <c r="N140" s="53">
        <f t="shared" si="50"/>
        <v>1900.9849999999999</v>
      </c>
      <c r="O140" s="54">
        <v>59.87</v>
      </c>
      <c r="P140" s="54">
        <f t="shared" si="51"/>
        <v>6903.4159999999993</v>
      </c>
      <c r="S140" s="5">
        <v>18</v>
      </c>
      <c r="T140" s="40">
        <f t="shared" si="52"/>
        <v>342.1782</v>
      </c>
      <c r="U140" s="40">
        <f t="shared" si="53"/>
        <v>684.35459999999989</v>
      </c>
      <c r="V140" s="40">
        <f t="shared" si="54"/>
        <v>684.35459999999989</v>
      </c>
      <c r="W140" s="40">
        <f t="shared" si="55"/>
        <v>2873.3352</v>
      </c>
      <c r="X140" s="40">
        <f t="shared" si="56"/>
        <v>5686.7855999999992</v>
      </c>
      <c r="Y140" s="40">
        <f t="shared" si="57"/>
        <v>7587.7705999999989</v>
      </c>
      <c r="Z140" s="40">
        <f>W140-'[1]UNIF SET-2011'!W140</f>
        <v>66.496400000000449</v>
      </c>
      <c r="AA140" s="45">
        <f>W140/'[1]UNIF SET-2011'!W140-1</f>
        <v>2.369085107416935E-2</v>
      </c>
      <c r="AB140" s="40">
        <f>X140-'[1]UNIF SET-2011'!X140</f>
        <v>132.96319999999923</v>
      </c>
      <c r="AC140" s="45">
        <f>X140/'[1]UNIF SET-2011'!X140-1</f>
        <v>2.3940844777463388E-2</v>
      </c>
      <c r="AD140" s="40">
        <f>Y140-'[1]UNIF SET-2011'!Y140</f>
        <v>177.8831999999984</v>
      </c>
      <c r="AE140" s="46">
        <f>Y140/'[1]UNIF SET-2011'!Y140-1</f>
        <v>2.4006194750003651E-2</v>
      </c>
    </row>
    <row r="141" spans="1:31" ht="15" customHeight="1" x14ac:dyDescent="0.2">
      <c r="A141" s="61">
        <v>18</v>
      </c>
      <c r="B141" s="35">
        <v>1863.72</v>
      </c>
      <c r="C141" s="53">
        <f t="shared" si="45"/>
        <v>559.11599999999999</v>
      </c>
      <c r="D141" s="54">
        <v>59.87</v>
      </c>
      <c r="E141" s="54">
        <f t="shared" si="46"/>
        <v>2482.7060000000001</v>
      </c>
      <c r="F141" s="12"/>
      <c r="G141" s="35">
        <v>3727.43</v>
      </c>
      <c r="H141" s="53">
        <f t="shared" si="47"/>
        <v>1118.2289999999998</v>
      </c>
      <c r="I141" s="54">
        <v>59.87</v>
      </c>
      <c r="J141" s="54">
        <f t="shared" si="48"/>
        <v>4905.5289999999995</v>
      </c>
      <c r="K141" s="12"/>
      <c r="L141" s="35">
        <v>3727.43</v>
      </c>
      <c r="M141" s="53">
        <f t="shared" si="49"/>
        <v>1118.2289999999998</v>
      </c>
      <c r="N141" s="53">
        <f t="shared" si="50"/>
        <v>1863.7149999999999</v>
      </c>
      <c r="O141" s="54">
        <v>59.87</v>
      </c>
      <c r="P141" s="54">
        <f t="shared" si="51"/>
        <v>6769.2439999999997</v>
      </c>
      <c r="S141" s="5">
        <f>S140-1</f>
        <v>17</v>
      </c>
      <c r="T141" s="40">
        <f t="shared" si="52"/>
        <v>316.83240000000001</v>
      </c>
      <c r="U141" s="40">
        <f t="shared" si="53"/>
        <v>633.66309999999999</v>
      </c>
      <c r="V141" s="40">
        <f t="shared" si="54"/>
        <v>633.66309999999999</v>
      </c>
      <c r="W141" s="40">
        <f t="shared" si="55"/>
        <v>2799.5384000000004</v>
      </c>
      <c r="X141" s="40">
        <f t="shared" si="56"/>
        <v>5539.1920999999993</v>
      </c>
      <c r="Y141" s="40">
        <f t="shared" si="57"/>
        <v>7402.9070999999994</v>
      </c>
      <c r="Z141" s="40">
        <f>W141-'[1]UNIF SET-2011'!W141</f>
        <v>64.753500000000713</v>
      </c>
      <c r="AA141" s="45">
        <f>W141/'[1]UNIF SET-2011'!W141-1</f>
        <v>2.3677730559358068E-2</v>
      </c>
      <c r="AB141" s="40">
        <f>X141-'[1]UNIF SET-2011'!X141</f>
        <v>129.47759999999926</v>
      </c>
      <c r="AC141" s="45">
        <f>X141/'[1]UNIF SET-2011'!X141-1</f>
        <v>2.3934276014011324E-2</v>
      </c>
      <c r="AD141" s="40">
        <f>Y141-'[1]UNIF SET-2011'!Y141</f>
        <v>173.51759999999922</v>
      </c>
      <c r="AE141" s="46">
        <f>Y141/'[1]UNIF SET-2011'!Y141-1</f>
        <v>2.4001694748913227E-2</v>
      </c>
    </row>
    <row r="142" spans="1:31" ht="15" customHeight="1" x14ac:dyDescent="0.2">
      <c r="A142" s="61">
        <v>17</v>
      </c>
      <c r="B142" s="35">
        <v>1827.17</v>
      </c>
      <c r="C142" s="53">
        <f t="shared" si="45"/>
        <v>548.15099999999995</v>
      </c>
      <c r="D142" s="54">
        <v>59.87</v>
      </c>
      <c r="E142" s="54">
        <f t="shared" si="46"/>
        <v>2435.1909999999998</v>
      </c>
      <c r="F142" s="12"/>
      <c r="G142" s="35">
        <v>3654.34</v>
      </c>
      <c r="H142" s="53">
        <f t="shared" si="47"/>
        <v>1096.3019999999999</v>
      </c>
      <c r="I142" s="54">
        <v>59.87</v>
      </c>
      <c r="J142" s="54">
        <f t="shared" si="48"/>
        <v>4810.5119999999997</v>
      </c>
      <c r="K142" s="12"/>
      <c r="L142" s="35">
        <v>3654.34</v>
      </c>
      <c r="M142" s="53">
        <f t="shared" si="49"/>
        <v>1096.3019999999999</v>
      </c>
      <c r="N142" s="53">
        <f t="shared" si="50"/>
        <v>1827.17</v>
      </c>
      <c r="O142" s="54">
        <v>59.87</v>
      </c>
      <c r="P142" s="54">
        <f t="shared" si="51"/>
        <v>6637.6819999999998</v>
      </c>
      <c r="S142" s="5">
        <f t="shared" ref="S142:S149" si="58">S141-1</f>
        <v>16</v>
      </c>
      <c r="T142" s="40">
        <f t="shared" si="52"/>
        <v>292.34720000000004</v>
      </c>
      <c r="U142" s="40">
        <f t="shared" si="53"/>
        <v>584.69440000000009</v>
      </c>
      <c r="V142" s="40">
        <f t="shared" si="54"/>
        <v>584.69440000000009</v>
      </c>
      <c r="W142" s="40">
        <f t="shared" si="55"/>
        <v>2727.5382</v>
      </c>
      <c r="X142" s="40">
        <f t="shared" si="56"/>
        <v>5395.2064</v>
      </c>
      <c r="Y142" s="40">
        <f t="shared" si="57"/>
        <v>7222.3764000000001</v>
      </c>
      <c r="Z142" s="40">
        <f>W142-'[1]UNIF SET-2011'!W142</f>
        <v>63.04280000000017</v>
      </c>
      <c r="AA142" s="45">
        <f>W142/'[1]UNIF SET-2011'!W142-1</f>
        <v>2.3660314819834216E-2</v>
      </c>
      <c r="AB142" s="40">
        <f>X142-'[1]UNIF SET-2011'!X142</f>
        <v>126.08560000000034</v>
      </c>
      <c r="AC142" s="45">
        <f>X142/'[1]UNIF SET-2011'!X142-1</f>
        <v>2.3929153417777016E-2</v>
      </c>
      <c r="AD142" s="40">
        <f>Y142-'[1]UNIF SET-2011'!Y142</f>
        <v>169.26560000000063</v>
      </c>
      <c r="AE142" s="46">
        <f>Y142/'[1]UNIF SET-2011'!Y142-1</f>
        <v>2.3998715573843032E-2</v>
      </c>
    </row>
    <row r="143" spans="1:31" ht="15" customHeight="1" x14ac:dyDescent="0.2">
      <c r="A143" s="61">
        <v>16</v>
      </c>
      <c r="B143" s="35">
        <v>1791.35</v>
      </c>
      <c r="C143" s="53">
        <f t="shared" si="45"/>
        <v>537.40499999999997</v>
      </c>
      <c r="D143" s="54">
        <v>59.87</v>
      </c>
      <c r="E143" s="54">
        <f t="shared" si="46"/>
        <v>2388.625</v>
      </c>
      <c r="F143" s="12"/>
      <c r="G143" s="35">
        <v>3582.69</v>
      </c>
      <c r="H143" s="53">
        <f t="shared" si="47"/>
        <v>1074.807</v>
      </c>
      <c r="I143" s="54">
        <v>59.87</v>
      </c>
      <c r="J143" s="54">
        <f t="shared" si="48"/>
        <v>4717.3670000000002</v>
      </c>
      <c r="K143" s="12"/>
      <c r="L143" s="35">
        <v>3582.69</v>
      </c>
      <c r="M143" s="53">
        <f t="shared" si="49"/>
        <v>1074.807</v>
      </c>
      <c r="N143" s="53">
        <f t="shared" si="50"/>
        <v>1791.345</v>
      </c>
      <c r="O143" s="54">
        <v>59.87</v>
      </c>
      <c r="P143" s="54">
        <f t="shared" si="51"/>
        <v>6508.7120000000004</v>
      </c>
      <c r="S143" s="5">
        <f t="shared" si="58"/>
        <v>15</v>
      </c>
      <c r="T143" s="40">
        <f t="shared" si="52"/>
        <v>268.70249999999999</v>
      </c>
      <c r="U143" s="40">
        <f t="shared" si="53"/>
        <v>537.40350000000001</v>
      </c>
      <c r="V143" s="40">
        <f t="shared" si="54"/>
        <v>537.40350000000001</v>
      </c>
      <c r="W143" s="40">
        <f t="shared" si="55"/>
        <v>2657.3274999999999</v>
      </c>
      <c r="X143" s="40">
        <f t="shared" si="56"/>
        <v>5254.7705000000005</v>
      </c>
      <c r="Y143" s="40">
        <f t="shared" si="57"/>
        <v>7046.1155000000008</v>
      </c>
      <c r="Z143" s="40">
        <f>W143-'[1]UNIF SET-2011'!W143</f>
        <v>61.393000000000484</v>
      </c>
      <c r="AA143" s="45">
        <f>W143/'[1]UNIF SET-2011'!W143-1</f>
        <v>2.3649672208601702E-2</v>
      </c>
      <c r="AB143" s="40">
        <f>X143-'[1]UNIF SET-2011'!X143</f>
        <v>122.75700000000052</v>
      </c>
      <c r="AC143" s="45">
        <f>X143/'[1]UNIF SET-2011'!X143-1</f>
        <v>2.3919851340999054E-2</v>
      </c>
      <c r="AD143" s="40">
        <f>Y143-'[1]UNIF SET-2011'!Y143</f>
        <v>165.08700000000044</v>
      </c>
      <c r="AE143" s="46">
        <f>Y143/'[1]UNIF SET-2011'!Y143-1</f>
        <v>2.3991616950867156E-2</v>
      </c>
    </row>
    <row r="144" spans="1:31" ht="15" customHeight="1" x14ac:dyDescent="0.2">
      <c r="A144" s="61">
        <v>15</v>
      </c>
      <c r="B144" s="35">
        <v>1756.22</v>
      </c>
      <c r="C144" s="53">
        <f t="shared" si="45"/>
        <v>526.86599999999999</v>
      </c>
      <c r="D144" s="54">
        <v>59.87</v>
      </c>
      <c r="E144" s="54">
        <f t="shared" si="46"/>
        <v>2342.9560000000001</v>
      </c>
      <c r="F144" s="12"/>
      <c r="G144" s="35">
        <v>3512.45</v>
      </c>
      <c r="H144" s="53">
        <f t="shared" si="47"/>
        <v>1053.7349999999999</v>
      </c>
      <c r="I144" s="54">
        <v>59.87</v>
      </c>
      <c r="J144" s="54">
        <f t="shared" si="48"/>
        <v>4626.0549999999994</v>
      </c>
      <c r="K144" s="12"/>
      <c r="L144" s="35">
        <v>3512.45</v>
      </c>
      <c r="M144" s="53">
        <f t="shared" si="49"/>
        <v>1053.7349999999999</v>
      </c>
      <c r="N144" s="53">
        <f t="shared" si="50"/>
        <v>1756.2249999999999</v>
      </c>
      <c r="O144" s="54">
        <v>59.87</v>
      </c>
      <c r="P144" s="54">
        <f t="shared" si="51"/>
        <v>6382.28</v>
      </c>
      <c r="S144" s="5">
        <f t="shared" si="58"/>
        <v>14</v>
      </c>
      <c r="T144" s="40">
        <f t="shared" si="52"/>
        <v>245.87080000000003</v>
      </c>
      <c r="U144" s="40">
        <f t="shared" si="53"/>
        <v>491.74299999999999</v>
      </c>
      <c r="V144" s="40">
        <f t="shared" si="54"/>
        <v>491.74299999999999</v>
      </c>
      <c r="W144" s="40">
        <f t="shared" si="55"/>
        <v>2588.8268000000003</v>
      </c>
      <c r="X144" s="40">
        <f t="shared" si="56"/>
        <v>5117.7979999999998</v>
      </c>
      <c r="Y144" s="40">
        <f t="shared" si="57"/>
        <v>6874.0230000000001</v>
      </c>
      <c r="Z144" s="40">
        <f>W144-'[1]UNIF SET-2011'!W144</f>
        <v>59.760000000000218</v>
      </c>
      <c r="AA144" s="45">
        <f>W144/'[1]UNIF SET-2011'!W144-1</f>
        <v>2.3629269104319617E-2</v>
      </c>
      <c r="AB144" s="40">
        <f>X144-'[1]UNIF SET-2011'!X144</f>
        <v>119.53439999999955</v>
      </c>
      <c r="AC144" s="45">
        <f>X144/'[1]UNIF SET-2011'!X144-1</f>
        <v>2.3915185265538819E-2</v>
      </c>
      <c r="AD144" s="40">
        <f>Y144-'[1]UNIF SET-2011'!Y144</f>
        <v>161.03939999999966</v>
      </c>
      <c r="AE144" s="46">
        <f>Y144/'[1]UNIF SET-2011'!Y144-1</f>
        <v>2.398924376934275E-2</v>
      </c>
    </row>
    <row r="145" spans="1:31" ht="15" customHeight="1" x14ac:dyDescent="0.2">
      <c r="A145" s="61">
        <v>14</v>
      </c>
      <c r="B145" s="35">
        <v>1721.78</v>
      </c>
      <c r="C145" s="53">
        <f t="shared" si="45"/>
        <v>516.53399999999999</v>
      </c>
      <c r="D145" s="54">
        <v>59.87</v>
      </c>
      <c r="E145" s="54">
        <f t="shared" si="46"/>
        <v>2298.1839999999997</v>
      </c>
      <c r="F145" s="12"/>
      <c r="G145" s="35">
        <v>3443.57</v>
      </c>
      <c r="H145" s="53">
        <f t="shared" si="47"/>
        <v>1033.0709999999999</v>
      </c>
      <c r="I145" s="54">
        <v>59.87</v>
      </c>
      <c r="J145" s="54">
        <f t="shared" si="48"/>
        <v>4536.5109999999995</v>
      </c>
      <c r="K145" s="12"/>
      <c r="L145" s="35">
        <v>3443.57</v>
      </c>
      <c r="M145" s="53">
        <f t="shared" si="49"/>
        <v>1033.0709999999999</v>
      </c>
      <c r="N145" s="53">
        <f t="shared" si="50"/>
        <v>1721.7850000000001</v>
      </c>
      <c r="O145" s="54">
        <v>59.87</v>
      </c>
      <c r="P145" s="54">
        <f t="shared" si="51"/>
        <v>6258.2959999999994</v>
      </c>
      <c r="S145" s="5">
        <f t="shared" si="58"/>
        <v>13</v>
      </c>
      <c r="T145" s="40">
        <f t="shared" si="52"/>
        <v>223.8314</v>
      </c>
      <c r="U145" s="40">
        <f t="shared" si="53"/>
        <v>447.66410000000002</v>
      </c>
      <c r="V145" s="40">
        <f t="shared" si="54"/>
        <v>447.66410000000002</v>
      </c>
      <c r="W145" s="40">
        <f t="shared" si="55"/>
        <v>2522.0153999999998</v>
      </c>
      <c r="X145" s="40">
        <f t="shared" si="56"/>
        <v>4984.1750999999995</v>
      </c>
      <c r="Y145" s="40">
        <f t="shared" si="57"/>
        <v>6705.9600999999993</v>
      </c>
      <c r="Z145" s="40">
        <f>W145-'[1]UNIF SET-2011'!W145</f>
        <v>58.172399999999925</v>
      </c>
      <c r="AA145" s="45">
        <f>W145/'[1]UNIF SET-2011'!W145-1</f>
        <v>2.3610432969957795E-2</v>
      </c>
      <c r="AB145" s="40">
        <f>X145-'[1]UNIF SET-2011'!X145</f>
        <v>116.37339999999949</v>
      </c>
      <c r="AC145" s="45">
        <f>X145/'[1]UNIF SET-2011'!X145-1</f>
        <v>2.390676678550796E-2</v>
      </c>
      <c r="AD145" s="40">
        <f>Y145-'[1]UNIF SET-2011'!Y145</f>
        <v>157.06339999999909</v>
      </c>
      <c r="AE145" s="46">
        <f>Y145/'[1]UNIF SET-2011'!Y145-1</f>
        <v>2.3983184831728899E-2</v>
      </c>
    </row>
    <row r="146" spans="1:31" ht="15" customHeight="1" x14ac:dyDescent="0.2">
      <c r="A146" s="61">
        <v>13</v>
      </c>
      <c r="B146" s="35">
        <v>1688.02</v>
      </c>
      <c r="C146" s="53">
        <f t="shared" si="45"/>
        <v>506.40599999999995</v>
      </c>
      <c r="D146" s="54">
        <v>59.87</v>
      </c>
      <c r="E146" s="54">
        <f t="shared" si="46"/>
        <v>2254.2959999999998</v>
      </c>
      <c r="F146" s="12"/>
      <c r="G146" s="35">
        <v>3376.04</v>
      </c>
      <c r="H146" s="53">
        <f t="shared" si="47"/>
        <v>1012.8119999999999</v>
      </c>
      <c r="I146" s="54">
        <v>59.87</v>
      </c>
      <c r="J146" s="54">
        <f t="shared" si="48"/>
        <v>4448.7219999999998</v>
      </c>
      <c r="K146" s="12"/>
      <c r="L146" s="35">
        <v>3376.04</v>
      </c>
      <c r="M146" s="53">
        <f t="shared" si="49"/>
        <v>1012.8119999999999</v>
      </c>
      <c r="N146" s="53">
        <f t="shared" si="50"/>
        <v>1688.02</v>
      </c>
      <c r="O146" s="54">
        <v>59.87</v>
      </c>
      <c r="P146" s="54">
        <f t="shared" si="51"/>
        <v>6136.7419999999993</v>
      </c>
      <c r="S146" s="5">
        <f t="shared" si="58"/>
        <v>12</v>
      </c>
      <c r="T146" s="40">
        <f t="shared" si="52"/>
        <v>202.5624</v>
      </c>
      <c r="U146" s="40">
        <f t="shared" si="53"/>
        <v>405.12479999999999</v>
      </c>
      <c r="V146" s="40">
        <f t="shared" si="54"/>
        <v>405.12479999999999</v>
      </c>
      <c r="W146" s="40">
        <f t="shared" si="55"/>
        <v>2456.8583999999996</v>
      </c>
      <c r="X146" s="40">
        <f t="shared" si="56"/>
        <v>4853.8467999999993</v>
      </c>
      <c r="Y146" s="40">
        <f t="shared" si="57"/>
        <v>6541.8667999999989</v>
      </c>
      <c r="Z146" s="40">
        <f>W146-'[1]UNIF SET-2011'!W146</f>
        <v>56.643799999999828</v>
      </c>
      <c r="AA146" s="45">
        <f>W146/'[1]UNIF SET-2011'!W146-1</f>
        <v>2.3599473147109418E-2</v>
      </c>
      <c r="AB146" s="40">
        <f>X146-'[1]UNIF SET-2011'!X146</f>
        <v>113.28759999999966</v>
      </c>
      <c r="AC146" s="45">
        <f>X146/'[1]UNIF SET-2011'!X146-1</f>
        <v>2.3897518250589389E-2</v>
      </c>
      <c r="AD146" s="40">
        <f>Y146-'[1]UNIF SET-2011'!Y146</f>
        <v>153.17759999999907</v>
      </c>
      <c r="AE146" s="46">
        <f>Y146/'[1]UNIF SET-2011'!Y146-1</f>
        <v>2.3976373745024038E-2</v>
      </c>
    </row>
    <row r="147" spans="1:31" ht="15" customHeight="1" x14ac:dyDescent="0.2">
      <c r="A147" s="61">
        <v>12</v>
      </c>
      <c r="B147" s="35">
        <v>1654.92</v>
      </c>
      <c r="C147" s="53">
        <f t="shared" si="45"/>
        <v>496.476</v>
      </c>
      <c r="D147" s="54">
        <v>59.87</v>
      </c>
      <c r="E147" s="54">
        <f t="shared" si="46"/>
        <v>2211.2660000000001</v>
      </c>
      <c r="F147" s="12"/>
      <c r="G147" s="35">
        <v>3309.84</v>
      </c>
      <c r="H147" s="53">
        <f t="shared" si="47"/>
        <v>992.952</v>
      </c>
      <c r="I147" s="54">
        <v>59.87</v>
      </c>
      <c r="J147" s="54">
        <f t="shared" si="48"/>
        <v>4362.6620000000003</v>
      </c>
      <c r="K147" s="12"/>
      <c r="L147" s="35">
        <v>3309.84</v>
      </c>
      <c r="M147" s="53">
        <f t="shared" si="49"/>
        <v>992.952</v>
      </c>
      <c r="N147" s="53">
        <f t="shared" si="50"/>
        <v>1654.92</v>
      </c>
      <c r="O147" s="54">
        <v>59.87</v>
      </c>
      <c r="P147" s="54">
        <f t="shared" si="51"/>
        <v>6017.5820000000003</v>
      </c>
      <c r="S147" s="5">
        <f t="shared" si="58"/>
        <v>11</v>
      </c>
      <c r="T147" s="40">
        <f t="shared" si="52"/>
        <v>182.0412</v>
      </c>
      <c r="U147" s="40">
        <f t="shared" si="53"/>
        <v>364.08240000000001</v>
      </c>
      <c r="V147" s="40">
        <f t="shared" si="54"/>
        <v>364.08240000000001</v>
      </c>
      <c r="W147" s="40">
        <f t="shared" si="55"/>
        <v>2393.3072000000002</v>
      </c>
      <c r="X147" s="40">
        <f t="shared" si="56"/>
        <v>4726.7444000000005</v>
      </c>
      <c r="Y147" s="40">
        <f t="shared" si="57"/>
        <v>6381.6644000000006</v>
      </c>
      <c r="Z147" s="40">
        <f>W147-'[1]UNIF SET-2011'!W147</f>
        <v>55.145100000000639</v>
      </c>
      <c r="AA147" s="45">
        <f>W147/'[1]UNIF SET-2011'!W147-1</f>
        <v>2.358480620312875E-2</v>
      </c>
      <c r="AB147" s="40">
        <f>X147-'[1]UNIF SET-2011'!X147</f>
        <v>110.27610000000004</v>
      </c>
      <c r="AC147" s="45">
        <f>X147/'[1]UNIF SET-2011'!X147-1</f>
        <v>2.3887546243954505E-2</v>
      </c>
      <c r="AD147" s="40">
        <f>Y147-'[1]UNIF SET-2011'!Y147</f>
        <v>149.38109999999961</v>
      </c>
      <c r="AE147" s="46">
        <f>Y147/'[1]UNIF SET-2011'!Y147-1</f>
        <v>2.396892002646922E-2</v>
      </c>
    </row>
    <row r="148" spans="1:31" ht="15" customHeight="1" x14ac:dyDescent="0.2">
      <c r="A148" s="61">
        <v>11</v>
      </c>
      <c r="B148" s="35">
        <v>1622.47</v>
      </c>
      <c r="C148" s="53">
        <f t="shared" si="45"/>
        <v>486.74099999999999</v>
      </c>
      <c r="D148" s="54">
        <v>59.87</v>
      </c>
      <c r="E148" s="54">
        <f t="shared" si="46"/>
        <v>2169.0810000000001</v>
      </c>
      <c r="F148" s="12"/>
      <c r="G148" s="35">
        <v>3244.95</v>
      </c>
      <c r="H148" s="53">
        <f t="shared" si="47"/>
        <v>973.4849999999999</v>
      </c>
      <c r="I148" s="54">
        <v>59.87</v>
      </c>
      <c r="J148" s="54">
        <f t="shared" si="48"/>
        <v>4278.3049999999994</v>
      </c>
      <c r="K148" s="12"/>
      <c r="L148" s="35">
        <v>3244.95</v>
      </c>
      <c r="M148" s="53">
        <f t="shared" si="49"/>
        <v>973.4849999999999</v>
      </c>
      <c r="N148" s="53">
        <f t="shared" si="50"/>
        <v>1622.4749999999999</v>
      </c>
      <c r="O148" s="54">
        <v>59.87</v>
      </c>
      <c r="P148" s="54">
        <f t="shared" si="51"/>
        <v>5900.78</v>
      </c>
      <c r="S148" s="5">
        <f t="shared" si="58"/>
        <v>10</v>
      </c>
      <c r="T148" s="40">
        <f t="shared" si="52"/>
        <v>162.24700000000001</v>
      </c>
      <c r="U148" s="40">
        <f t="shared" si="53"/>
        <v>324.495</v>
      </c>
      <c r="V148" s="40">
        <f t="shared" si="54"/>
        <v>324.495</v>
      </c>
      <c r="W148" s="40">
        <f t="shared" si="55"/>
        <v>2331.328</v>
      </c>
      <c r="X148" s="40">
        <f t="shared" si="56"/>
        <v>4602.7999999999993</v>
      </c>
      <c r="Y148" s="40">
        <f t="shared" si="57"/>
        <v>6225.2749999999996</v>
      </c>
      <c r="Z148" s="40">
        <f>W148-'[1]UNIF SET-2011'!W148</f>
        <v>53.675999999999931</v>
      </c>
      <c r="AA148" s="45">
        <f>W148/'[1]UNIF SET-2011'!W148-1</f>
        <v>2.3566374494435438E-2</v>
      </c>
      <c r="AB148" s="40">
        <f>X148-'[1]UNIF SET-2011'!X148</f>
        <v>107.36599999999908</v>
      </c>
      <c r="AC148" s="45">
        <f>X148/'[1]UNIF SET-2011'!X148-1</f>
        <v>2.388334474491205E-2</v>
      </c>
      <c r="AD148" s="40">
        <f>Y148-'[1]UNIF SET-2011'!Y148</f>
        <v>145.71099999999933</v>
      </c>
      <c r="AE148" s="46">
        <f>Y148/'[1]UNIF SET-2011'!Y148-1</f>
        <v>2.3967343710831868E-2</v>
      </c>
    </row>
    <row r="149" spans="1:31" ht="15" customHeight="1" x14ac:dyDescent="0.2">
      <c r="A149" s="61">
        <v>10</v>
      </c>
      <c r="B149" s="35">
        <v>1590.66</v>
      </c>
      <c r="C149" s="53">
        <f t="shared" si="45"/>
        <v>477.19799999999998</v>
      </c>
      <c r="D149" s="54">
        <v>59.87</v>
      </c>
      <c r="E149" s="54">
        <f t="shared" si="46"/>
        <v>2127.7280000000001</v>
      </c>
      <c r="F149" s="12"/>
      <c r="G149" s="35">
        <v>3181.33</v>
      </c>
      <c r="H149" s="53">
        <f t="shared" si="47"/>
        <v>954.39899999999989</v>
      </c>
      <c r="I149" s="54">
        <v>59.87</v>
      </c>
      <c r="J149" s="54">
        <f t="shared" si="48"/>
        <v>4195.5989999999993</v>
      </c>
      <c r="K149" s="12"/>
      <c r="L149" s="35">
        <v>3181.33</v>
      </c>
      <c r="M149" s="53">
        <f t="shared" si="49"/>
        <v>954.39899999999989</v>
      </c>
      <c r="N149" s="53">
        <f t="shared" si="50"/>
        <v>1590.665</v>
      </c>
      <c r="O149" s="54">
        <v>59.87</v>
      </c>
      <c r="P149" s="54">
        <f t="shared" si="51"/>
        <v>5786.2639999999992</v>
      </c>
      <c r="S149" s="5">
        <f t="shared" si="58"/>
        <v>9</v>
      </c>
      <c r="T149" s="40">
        <f t="shared" si="52"/>
        <v>143.15940000000001</v>
      </c>
      <c r="U149" s="40">
        <f t="shared" si="53"/>
        <v>286.31969999999995</v>
      </c>
      <c r="V149" s="40">
        <f t="shared" si="54"/>
        <v>286.31969999999995</v>
      </c>
      <c r="W149" s="40">
        <f t="shared" si="55"/>
        <v>2270.8874000000001</v>
      </c>
      <c r="X149" s="40">
        <f t="shared" si="56"/>
        <v>4481.9186999999993</v>
      </c>
      <c r="Y149" s="40">
        <f t="shared" si="57"/>
        <v>6072.5836999999992</v>
      </c>
      <c r="Z149" s="40">
        <f>W149-'[1]UNIF SET-2011'!W149</f>
        <v>52.250100000000202</v>
      </c>
      <c r="AA149" s="45">
        <f>W149/'[1]UNIF SET-2011'!W149-1</f>
        <v>2.3550537079675138E-2</v>
      </c>
      <c r="AB149" s="40">
        <f>X149-'[1]UNIF SET-2011'!X149</f>
        <v>104.5001999999995</v>
      </c>
      <c r="AC149" s="45">
        <f>X149/'[1]UNIF SET-2011'!X149-1</f>
        <v>2.3872563247036904E-2</v>
      </c>
      <c r="AD149" s="40">
        <f>Y149-'[1]UNIF SET-2011'!Y149</f>
        <v>142.09019999999964</v>
      </c>
      <c r="AE149" s="46">
        <f>Y149/'[1]UNIF SET-2011'!Y149-1</f>
        <v>2.3959253981139961E-2</v>
      </c>
    </row>
    <row r="150" spans="1:31" ht="15" customHeight="1" x14ac:dyDescent="0.2">
      <c r="A150" s="61">
        <v>9</v>
      </c>
      <c r="B150" s="35">
        <v>1559.47</v>
      </c>
      <c r="C150" s="53">
        <f t="shared" si="45"/>
        <v>467.84100000000001</v>
      </c>
      <c r="D150" s="54">
        <v>59.87</v>
      </c>
      <c r="E150" s="54">
        <f t="shared" si="46"/>
        <v>2087.181</v>
      </c>
      <c r="F150" s="12"/>
      <c r="G150" s="35">
        <v>3118.95</v>
      </c>
      <c r="H150" s="53">
        <f t="shared" si="47"/>
        <v>935.68499999999995</v>
      </c>
      <c r="I150" s="54">
        <v>59.87</v>
      </c>
      <c r="J150" s="54">
        <f t="shared" si="48"/>
        <v>4114.5050000000001</v>
      </c>
      <c r="K150" s="12"/>
      <c r="L150" s="35">
        <v>3118.95</v>
      </c>
      <c r="M150" s="53">
        <f t="shared" si="49"/>
        <v>935.68499999999995</v>
      </c>
      <c r="N150" s="53">
        <f t="shared" si="50"/>
        <v>1559.4749999999999</v>
      </c>
      <c r="O150" s="54">
        <v>59.87</v>
      </c>
      <c r="P150" s="54">
        <f t="shared" si="51"/>
        <v>5673.98</v>
      </c>
      <c r="S150" s="5">
        <v>8</v>
      </c>
      <c r="T150" s="40">
        <f t="shared" si="52"/>
        <v>124.75760000000001</v>
      </c>
      <c r="U150" s="40">
        <f t="shared" si="53"/>
        <v>249.51599999999999</v>
      </c>
      <c r="V150" s="40">
        <f t="shared" si="54"/>
        <v>249.51599999999999</v>
      </c>
      <c r="W150" s="40">
        <f t="shared" si="55"/>
        <v>2211.9386</v>
      </c>
      <c r="X150" s="40">
        <f t="shared" si="56"/>
        <v>4364.0209999999997</v>
      </c>
      <c r="Y150" s="40">
        <f t="shared" si="57"/>
        <v>5923.4959999999992</v>
      </c>
      <c r="Z150" s="40">
        <f>W150-'[1]UNIF SET-2011'!W150</f>
        <v>50.853000000000065</v>
      </c>
      <c r="AA150" s="45">
        <f>W150/'[1]UNIF SET-2011'!W150-1</f>
        <v>2.3531228934198678E-2</v>
      </c>
      <c r="AB150" s="40">
        <f>X150-'[1]UNIF SET-2011'!X150</f>
        <v>101.71979999999985</v>
      </c>
      <c r="AC150" s="45">
        <f>X150/'[1]UNIF SET-2011'!X150-1</f>
        <v>2.3864995744552253E-2</v>
      </c>
      <c r="AD150" s="40">
        <f>Y150-'[1]UNIF SET-2011'!Y150</f>
        <v>138.57479999999941</v>
      </c>
      <c r="AE150" s="46">
        <f>Y150/'[1]UNIF SET-2011'!Y150-1</f>
        <v>2.3954483597805831E-2</v>
      </c>
    </row>
    <row r="151" spans="1:31" ht="15" customHeight="1" x14ac:dyDescent="0.2">
      <c r="A151" s="61">
        <v>8</v>
      </c>
      <c r="B151" s="35">
        <v>1528.89</v>
      </c>
      <c r="C151" s="53">
        <f t="shared" si="45"/>
        <v>458.66700000000003</v>
      </c>
      <c r="D151" s="54">
        <v>59.87</v>
      </c>
      <c r="E151" s="54">
        <f t="shared" si="46"/>
        <v>2047.4270000000001</v>
      </c>
      <c r="F151" s="12"/>
      <c r="G151" s="35">
        <v>3057.79</v>
      </c>
      <c r="H151" s="53">
        <f t="shared" si="47"/>
        <v>917.33699999999999</v>
      </c>
      <c r="I151" s="54">
        <v>59.87</v>
      </c>
      <c r="J151" s="54">
        <f t="shared" si="48"/>
        <v>4034.9969999999998</v>
      </c>
      <c r="K151" s="12"/>
      <c r="L151" s="35">
        <v>3057.79</v>
      </c>
      <c r="M151" s="53">
        <f t="shared" si="49"/>
        <v>917.33699999999999</v>
      </c>
      <c r="N151" s="53">
        <f t="shared" si="50"/>
        <v>1528.895</v>
      </c>
      <c r="O151" s="54">
        <v>59.87</v>
      </c>
      <c r="P151" s="54">
        <f t="shared" si="51"/>
        <v>5563.8919999999998</v>
      </c>
      <c r="S151" s="5">
        <v>7</v>
      </c>
      <c r="T151" s="40">
        <f t="shared" si="52"/>
        <v>107.02230000000002</v>
      </c>
      <c r="U151" s="40">
        <f t="shared" si="53"/>
        <v>214.04530000000003</v>
      </c>
      <c r="V151" s="40">
        <f t="shared" si="54"/>
        <v>214.04530000000003</v>
      </c>
      <c r="W151" s="40">
        <f t="shared" si="55"/>
        <v>2154.4493000000002</v>
      </c>
      <c r="X151" s="40">
        <f t="shared" si="56"/>
        <v>4249.0423000000001</v>
      </c>
      <c r="Y151" s="40">
        <f t="shared" si="57"/>
        <v>5777.9372999999996</v>
      </c>
      <c r="Z151" s="40">
        <f>W151-'[1]UNIF SET-2011'!W151</f>
        <v>49.49810000000025</v>
      </c>
      <c r="AA151" s="45">
        <f>W151/'[1]UNIF SET-2011'!W151-1</f>
        <v>2.3515081964845752E-2</v>
      </c>
      <c r="AB151" s="40">
        <f>X151-'[1]UNIF SET-2011'!X151</f>
        <v>98.99619999999959</v>
      </c>
      <c r="AC151" s="45">
        <f>X151/'[1]UNIF SET-2011'!X151-1</f>
        <v>2.385424104084044E-2</v>
      </c>
      <c r="AD151" s="40">
        <f>Y151-'[1]UNIF SET-2011'!Y151</f>
        <v>135.12619999999879</v>
      </c>
      <c r="AE151" s="46">
        <f>Y151/'[1]UNIF SET-2011'!Y151-1</f>
        <v>2.3946610582090688E-2</v>
      </c>
    </row>
    <row r="152" spans="1:31" ht="15" customHeight="1" x14ac:dyDescent="0.2">
      <c r="A152" s="61">
        <v>7</v>
      </c>
      <c r="B152" s="35">
        <v>1498.91</v>
      </c>
      <c r="C152" s="53">
        <f t="shared" si="45"/>
        <v>449.673</v>
      </c>
      <c r="D152" s="54">
        <v>59.87</v>
      </c>
      <c r="E152" s="54">
        <f t="shared" si="46"/>
        <v>2008.453</v>
      </c>
      <c r="F152" s="12"/>
      <c r="G152" s="35">
        <v>2997.82</v>
      </c>
      <c r="H152" s="53">
        <f t="shared" si="47"/>
        <v>899.346</v>
      </c>
      <c r="I152" s="54">
        <v>59.87</v>
      </c>
      <c r="J152" s="54">
        <f t="shared" si="48"/>
        <v>3957.0360000000001</v>
      </c>
      <c r="K152" s="12"/>
      <c r="L152" s="35">
        <v>2997.82</v>
      </c>
      <c r="M152" s="53">
        <f t="shared" si="49"/>
        <v>899.346</v>
      </c>
      <c r="N152" s="53">
        <f t="shared" si="50"/>
        <v>1498.91</v>
      </c>
      <c r="O152" s="54">
        <v>59.87</v>
      </c>
      <c r="P152" s="54">
        <f t="shared" si="51"/>
        <v>5455.9459999999999</v>
      </c>
      <c r="S152" s="5">
        <v>6</v>
      </c>
      <c r="T152" s="40">
        <f t="shared" si="52"/>
        <v>89.934600000000003</v>
      </c>
      <c r="U152" s="40">
        <f t="shared" si="53"/>
        <v>179.86920000000001</v>
      </c>
      <c r="V152" s="40">
        <f t="shared" si="54"/>
        <v>179.86920000000001</v>
      </c>
      <c r="W152" s="40">
        <f t="shared" si="55"/>
        <v>2098.3876</v>
      </c>
      <c r="X152" s="40">
        <f t="shared" si="56"/>
        <v>4136.9052000000001</v>
      </c>
      <c r="Y152" s="40">
        <f t="shared" si="57"/>
        <v>5635.8152</v>
      </c>
      <c r="Z152" s="40">
        <f>W152-'[1]UNIF SET-2011'!W152</f>
        <v>48.171200000000226</v>
      </c>
      <c r="AA152" s="45">
        <f>W152/'[1]UNIF SET-2011'!W152-1</f>
        <v>2.3495666116025715E-2</v>
      </c>
      <c r="AB152" s="40">
        <f>X152-'[1]UNIF SET-2011'!X152</f>
        <v>96.342399999999998</v>
      </c>
      <c r="AC152" s="45">
        <f>X152/'[1]UNIF SET-2011'!X152-1</f>
        <v>2.3843807105287329E-2</v>
      </c>
      <c r="AD152" s="40">
        <f>Y152-'[1]UNIF SET-2011'!Y152</f>
        <v>131.76239999999962</v>
      </c>
      <c r="AE152" s="46">
        <f>Y152/'[1]UNIF SET-2011'!Y152-1</f>
        <v>2.3939159885966177E-2</v>
      </c>
    </row>
    <row r="153" spans="1:31" ht="15" customHeight="1" x14ac:dyDescent="0.2">
      <c r="A153" s="61">
        <v>6</v>
      </c>
      <c r="B153" s="35">
        <v>1469.53</v>
      </c>
      <c r="C153" s="53">
        <f t="shared" si="45"/>
        <v>440.85899999999998</v>
      </c>
      <c r="D153" s="54">
        <v>59.87</v>
      </c>
      <c r="E153" s="54">
        <f t="shared" si="46"/>
        <v>1970.2589999999998</v>
      </c>
      <c r="F153" s="12"/>
      <c r="G153" s="35">
        <v>2939.05</v>
      </c>
      <c r="H153" s="53">
        <f t="shared" si="47"/>
        <v>881.71500000000003</v>
      </c>
      <c r="I153" s="54">
        <v>59.87</v>
      </c>
      <c r="J153" s="54">
        <f t="shared" si="48"/>
        <v>3880.6350000000002</v>
      </c>
      <c r="K153" s="12"/>
      <c r="L153" s="35">
        <v>2939.05</v>
      </c>
      <c r="M153" s="53">
        <f t="shared" si="49"/>
        <v>881.71500000000003</v>
      </c>
      <c r="N153" s="53">
        <f t="shared" si="50"/>
        <v>1469.5250000000001</v>
      </c>
      <c r="O153" s="54">
        <v>59.87</v>
      </c>
      <c r="P153" s="54">
        <f t="shared" si="51"/>
        <v>5350.1600000000008</v>
      </c>
      <c r="S153" s="5">
        <v>5</v>
      </c>
      <c r="T153" s="40">
        <f t="shared" si="52"/>
        <v>73.476500000000001</v>
      </c>
      <c r="U153" s="40">
        <f t="shared" si="53"/>
        <v>146.95250000000001</v>
      </c>
      <c r="V153" s="40">
        <f t="shared" si="54"/>
        <v>146.95250000000001</v>
      </c>
      <c r="W153" s="40">
        <f t="shared" si="55"/>
        <v>2043.7354999999998</v>
      </c>
      <c r="X153" s="40">
        <f t="shared" si="56"/>
        <v>4027.5875000000001</v>
      </c>
      <c r="Y153" s="40">
        <f t="shared" si="57"/>
        <v>5497.1125000000011</v>
      </c>
      <c r="Z153" s="40">
        <f>W153-'[1]UNIF SET-2011'!W153</f>
        <v>46.885499999999865</v>
      </c>
      <c r="AA153" s="45">
        <f>W153/'[1]UNIF SET-2011'!W153-1</f>
        <v>2.3479730575656665E-2</v>
      </c>
      <c r="AB153" s="40">
        <f>X153-'[1]UNIF SET-2011'!X153</f>
        <v>93.757500000000164</v>
      </c>
      <c r="AC153" s="45">
        <f>X153/'[1]UNIF SET-2011'!X153-1</f>
        <v>2.3833643039989028E-2</v>
      </c>
      <c r="AD153" s="40">
        <f>Y153-'[1]UNIF SET-2011'!Y153</f>
        <v>128.48250000000189</v>
      </c>
      <c r="AE153" s="46">
        <f>Y153/'[1]UNIF SET-2011'!Y153-1</f>
        <v>2.3932083231662737E-2</v>
      </c>
    </row>
    <row r="154" spans="1:31" ht="15" customHeight="1" x14ac:dyDescent="0.2">
      <c r="A154" s="61">
        <v>5</v>
      </c>
      <c r="B154" s="35">
        <v>1440.71</v>
      </c>
      <c r="C154" s="53">
        <f t="shared" si="45"/>
        <v>432.21300000000002</v>
      </c>
      <c r="D154" s="54">
        <v>59.87</v>
      </c>
      <c r="E154" s="54">
        <f t="shared" si="46"/>
        <v>1932.7929999999999</v>
      </c>
      <c r="F154" s="12"/>
      <c r="G154" s="35">
        <v>2881.42</v>
      </c>
      <c r="H154" s="53">
        <f t="shared" si="47"/>
        <v>864.42600000000004</v>
      </c>
      <c r="I154" s="54">
        <v>59.87</v>
      </c>
      <c r="J154" s="54">
        <f t="shared" si="48"/>
        <v>3805.7159999999999</v>
      </c>
      <c r="K154" s="12"/>
      <c r="L154" s="35">
        <v>2881.42</v>
      </c>
      <c r="M154" s="53">
        <f t="shared" si="49"/>
        <v>864.42600000000004</v>
      </c>
      <c r="N154" s="53">
        <f t="shared" si="50"/>
        <v>1440.71</v>
      </c>
      <c r="O154" s="54">
        <v>59.87</v>
      </c>
      <c r="P154" s="54">
        <f t="shared" si="51"/>
        <v>5246.4260000000004</v>
      </c>
      <c r="S154" s="5">
        <v>4</v>
      </c>
      <c r="T154" s="40">
        <f t="shared" si="52"/>
        <v>57.628399999999999</v>
      </c>
      <c r="U154" s="40">
        <f t="shared" si="53"/>
        <v>115.2568</v>
      </c>
      <c r="V154" s="40">
        <f t="shared" si="54"/>
        <v>115.2568</v>
      </c>
      <c r="W154" s="40">
        <f t="shared" si="55"/>
        <v>1990.4213999999999</v>
      </c>
      <c r="X154" s="40">
        <f t="shared" si="56"/>
        <v>3920.9728</v>
      </c>
      <c r="Y154" s="40">
        <f t="shared" si="57"/>
        <v>5361.6828000000005</v>
      </c>
      <c r="Z154" s="40">
        <f>W154-'[1]UNIF SET-2011'!W154</f>
        <v>45.626999999999953</v>
      </c>
      <c r="AA154" s="45">
        <f>W154/'[1]UNIF SET-2011'!W154-1</f>
        <v>2.3461091825439206E-2</v>
      </c>
      <c r="AB154" s="40">
        <f>X154-'[1]UNIF SET-2011'!X154</f>
        <v>91.240600000000541</v>
      </c>
      <c r="AC154" s="45">
        <f>X154/'[1]UNIF SET-2011'!X154-1</f>
        <v>2.3824276799302213E-2</v>
      </c>
      <c r="AD154" s="40">
        <f>Y154-'[1]UNIF SET-2011'!Y154</f>
        <v>125.28560000000107</v>
      </c>
      <c r="AE154" s="46">
        <f>Y154/'[1]UNIF SET-2011'!Y154-1</f>
        <v>2.3925916085968613E-2</v>
      </c>
    </row>
    <row r="155" spans="1:31" ht="15" customHeight="1" x14ac:dyDescent="0.2">
      <c r="A155" s="61">
        <v>4</v>
      </c>
      <c r="B155" s="35">
        <v>1412.46</v>
      </c>
      <c r="C155" s="53">
        <f t="shared" si="45"/>
        <v>423.738</v>
      </c>
      <c r="D155" s="54">
        <v>59.87</v>
      </c>
      <c r="E155" s="54">
        <f t="shared" si="46"/>
        <v>1896.068</v>
      </c>
      <c r="F155" s="12"/>
      <c r="G155" s="35">
        <v>2824.92</v>
      </c>
      <c r="H155" s="53">
        <f t="shared" si="47"/>
        <v>847.476</v>
      </c>
      <c r="I155" s="54">
        <v>59.87</v>
      </c>
      <c r="J155" s="54">
        <f t="shared" si="48"/>
        <v>3732.2660000000001</v>
      </c>
      <c r="K155" s="12"/>
      <c r="L155" s="35">
        <v>2824.92</v>
      </c>
      <c r="M155" s="53">
        <f t="shared" si="49"/>
        <v>847.476</v>
      </c>
      <c r="N155" s="53">
        <f t="shared" si="50"/>
        <v>1412.46</v>
      </c>
      <c r="O155" s="54">
        <v>59.87</v>
      </c>
      <c r="P155" s="54">
        <f t="shared" si="51"/>
        <v>5144.7259999999997</v>
      </c>
      <c r="S155" s="5">
        <v>3</v>
      </c>
      <c r="T155" s="40">
        <f t="shared" si="52"/>
        <v>42.373800000000003</v>
      </c>
      <c r="U155" s="40">
        <f t="shared" si="53"/>
        <v>84.747600000000006</v>
      </c>
      <c r="V155" s="40">
        <f t="shared" si="54"/>
        <v>84.747600000000006</v>
      </c>
      <c r="W155" s="40">
        <f t="shared" si="55"/>
        <v>1938.4418000000001</v>
      </c>
      <c r="X155" s="40">
        <f t="shared" si="56"/>
        <v>3817.0136000000002</v>
      </c>
      <c r="Y155" s="40">
        <f t="shared" si="57"/>
        <v>5229.4735999999994</v>
      </c>
      <c r="Z155" s="40">
        <f>W155-'[1]UNIF SET-2011'!W155</f>
        <v>44.395400000000336</v>
      </c>
      <c r="AA155" s="45">
        <f>W155/'[1]UNIF SET-2011'!W155-1</f>
        <v>2.3439446890002547E-2</v>
      </c>
      <c r="AB155" s="40">
        <f>X155-'[1]UNIF SET-2011'!X155</f>
        <v>88.790800000000672</v>
      </c>
      <c r="AC155" s="45">
        <f>X155/'[1]UNIF SET-2011'!X155-1</f>
        <v>2.3815851348798267E-2</v>
      </c>
      <c r="AD155" s="40">
        <f>Y155-'[1]UNIF SET-2011'!Y155</f>
        <v>122.17079999999896</v>
      </c>
      <c r="AE155" s="46">
        <f>Y155/'[1]UNIF SET-2011'!Y155-1</f>
        <v>2.3920806105327985E-2</v>
      </c>
    </row>
    <row r="156" spans="1:31" ht="15" customHeight="1" x14ac:dyDescent="0.2">
      <c r="A156" s="62">
        <v>3</v>
      </c>
      <c r="B156" s="35" t="s">
        <v>60</v>
      </c>
      <c r="C156" s="57">
        <v>0</v>
      </c>
      <c r="D156" s="58" t="s">
        <v>60</v>
      </c>
      <c r="E156" s="58" t="s">
        <v>60</v>
      </c>
      <c r="F156" s="12"/>
      <c r="G156" s="35" t="s">
        <v>60</v>
      </c>
      <c r="H156" s="57">
        <v>0</v>
      </c>
      <c r="I156" s="57" t="s">
        <v>60</v>
      </c>
      <c r="J156" s="57" t="s">
        <v>60</v>
      </c>
      <c r="K156" s="12"/>
      <c r="L156" s="35" t="s">
        <v>60</v>
      </c>
      <c r="M156" s="58">
        <v>0</v>
      </c>
      <c r="N156" s="57">
        <v>0</v>
      </c>
      <c r="O156" s="58" t="s">
        <v>60</v>
      </c>
      <c r="P156" s="57" t="s">
        <v>60</v>
      </c>
      <c r="S156" s="5">
        <v>2</v>
      </c>
      <c r="T156" s="40">
        <v>0</v>
      </c>
      <c r="U156" s="40">
        <v>0</v>
      </c>
      <c r="V156" s="40">
        <v>0</v>
      </c>
      <c r="W156" s="40">
        <v>0</v>
      </c>
      <c r="X156" s="40">
        <v>0</v>
      </c>
      <c r="Y156" s="40">
        <v>0</v>
      </c>
      <c r="Z156" s="40">
        <v>0</v>
      </c>
      <c r="AA156" s="45">
        <v>0</v>
      </c>
      <c r="AB156" s="40">
        <v>0</v>
      </c>
      <c r="AC156" s="45">
        <v>0</v>
      </c>
      <c r="AD156" s="40">
        <v>0</v>
      </c>
      <c r="AE156" s="46">
        <v>0</v>
      </c>
    </row>
    <row r="157" spans="1:31" ht="15" customHeight="1" x14ac:dyDescent="0.2">
      <c r="A157" s="44">
        <v>2</v>
      </c>
      <c r="B157" s="35" t="s">
        <v>60</v>
      </c>
      <c r="C157" s="57">
        <v>0</v>
      </c>
      <c r="D157" s="57" t="s">
        <v>60</v>
      </c>
      <c r="E157" s="57" t="s">
        <v>60</v>
      </c>
      <c r="F157" s="12"/>
      <c r="G157" s="35" t="s">
        <v>60</v>
      </c>
      <c r="H157" s="57">
        <v>0</v>
      </c>
      <c r="I157" s="57" t="s">
        <v>60</v>
      </c>
      <c r="J157" s="57" t="s">
        <v>60</v>
      </c>
      <c r="K157" s="12"/>
      <c r="L157" s="35" t="s">
        <v>60</v>
      </c>
      <c r="M157" s="57">
        <v>0</v>
      </c>
      <c r="N157" s="57">
        <v>0</v>
      </c>
      <c r="O157" s="57" t="s">
        <v>60</v>
      </c>
      <c r="P157" s="57" t="s">
        <v>60</v>
      </c>
      <c r="S157" s="5">
        <v>1</v>
      </c>
      <c r="T157" s="40">
        <v>0</v>
      </c>
      <c r="U157" s="40">
        <v>0</v>
      </c>
      <c r="V157" s="40">
        <v>0</v>
      </c>
      <c r="W157" s="40">
        <v>0</v>
      </c>
      <c r="X157" s="40">
        <v>0</v>
      </c>
      <c r="Y157" s="40">
        <v>0</v>
      </c>
      <c r="Z157" s="40">
        <v>0</v>
      </c>
      <c r="AA157" s="45">
        <v>0</v>
      </c>
      <c r="AB157" s="40">
        <v>0</v>
      </c>
      <c r="AC157" s="45">
        <v>0</v>
      </c>
      <c r="AD157" s="40">
        <v>0</v>
      </c>
      <c r="AE157" s="46">
        <v>0</v>
      </c>
    </row>
    <row r="158" spans="1:31" ht="15" customHeight="1" x14ac:dyDescent="0.2">
      <c r="A158" s="44">
        <v>1</v>
      </c>
      <c r="B158" s="35" t="s">
        <v>60</v>
      </c>
      <c r="C158" s="57">
        <v>0</v>
      </c>
      <c r="D158" s="57" t="s">
        <v>60</v>
      </c>
      <c r="E158" s="57" t="s">
        <v>60</v>
      </c>
      <c r="F158" s="12"/>
      <c r="G158" s="35" t="s">
        <v>60</v>
      </c>
      <c r="H158" s="57">
        <v>0</v>
      </c>
      <c r="I158" s="57" t="s">
        <v>60</v>
      </c>
      <c r="J158" s="57" t="s">
        <v>60</v>
      </c>
      <c r="K158" s="12"/>
      <c r="L158" s="35" t="s">
        <v>60</v>
      </c>
      <c r="M158" s="57">
        <v>0</v>
      </c>
      <c r="N158" s="57">
        <v>0</v>
      </c>
      <c r="O158" s="57" t="s">
        <v>60</v>
      </c>
      <c r="P158" s="57" t="s">
        <v>60</v>
      </c>
      <c r="S158" s="5">
        <v>0</v>
      </c>
      <c r="T158" s="40">
        <v>0</v>
      </c>
      <c r="U158" s="40">
        <v>0</v>
      </c>
      <c r="V158" s="40">
        <v>0</v>
      </c>
      <c r="W158" s="40">
        <v>0</v>
      </c>
      <c r="X158" s="40">
        <v>0</v>
      </c>
      <c r="Y158" s="40">
        <v>0</v>
      </c>
      <c r="Z158" s="40">
        <v>0</v>
      </c>
      <c r="AA158" s="45">
        <v>0</v>
      </c>
      <c r="AB158" s="40">
        <v>0</v>
      </c>
      <c r="AC158" s="45">
        <v>0</v>
      </c>
      <c r="AD158" s="40">
        <v>0</v>
      </c>
      <c r="AE158" s="46">
        <v>0</v>
      </c>
    </row>
    <row r="159" spans="1:31" ht="15" customHeight="1" x14ac:dyDescent="0.2">
      <c r="S159" s="302" t="s">
        <v>58</v>
      </c>
      <c r="T159" s="303"/>
      <c r="U159" s="303"/>
      <c r="V159" s="303"/>
      <c r="W159" s="303"/>
      <c r="X159" s="303"/>
      <c r="Y159" s="303"/>
      <c r="Z159" s="48">
        <f t="shared" ref="Z159:AE159" si="59">AVERAGE(Z134:Z155)</f>
        <v>59.765490909091113</v>
      </c>
      <c r="AA159" s="49">
        <f t="shared" si="59"/>
        <v>2.3615077299694254E-2</v>
      </c>
      <c r="AB159" s="48">
        <f t="shared" si="59"/>
        <v>119.52902727272713</v>
      </c>
      <c r="AC159" s="49">
        <f t="shared" si="59"/>
        <v>2.3905371537886976E-2</v>
      </c>
      <c r="AD159" s="48">
        <f t="shared" si="59"/>
        <v>160.94743636363603</v>
      </c>
      <c r="AE159" s="50">
        <f t="shared" si="59"/>
        <v>2.3982191811343131E-2</v>
      </c>
    </row>
    <row r="160" spans="1:31" ht="15" customHeight="1" x14ac:dyDescent="0.2"/>
    <row r="161" spans="1:31" ht="15" customHeight="1" x14ac:dyDescent="0.2"/>
    <row r="162" spans="1:31" ht="15" customHeight="1" x14ac:dyDescent="0.2"/>
    <row r="163" spans="1:31" ht="15" customHeight="1" x14ac:dyDescent="0.2"/>
    <row r="164" spans="1:31" ht="15" customHeight="1" x14ac:dyDescent="0.2"/>
    <row r="165" spans="1:31" ht="19.5" customHeight="1" x14ac:dyDescent="0.2">
      <c r="A165" s="322" t="s">
        <v>37</v>
      </c>
      <c r="B165" s="322"/>
      <c r="C165" s="322"/>
      <c r="D165" s="322"/>
      <c r="E165" s="322"/>
      <c r="F165" s="322"/>
      <c r="G165" s="322"/>
      <c r="H165" s="322"/>
      <c r="I165" s="322"/>
      <c r="J165" s="322"/>
      <c r="K165" s="322"/>
      <c r="L165" s="322"/>
      <c r="M165" s="322"/>
      <c r="N165" s="322"/>
      <c r="O165" s="322"/>
      <c r="P165" s="322"/>
    </row>
    <row r="166" spans="1:31" ht="16.5" customHeight="1" x14ac:dyDescent="0.2">
      <c r="A166" s="63" t="s">
        <v>63</v>
      </c>
      <c r="B166" s="64"/>
      <c r="C166" s="64"/>
      <c r="D166" s="64"/>
      <c r="E166" s="64"/>
    </row>
    <row r="167" spans="1:31" ht="16.5" customHeight="1" x14ac:dyDescent="0.2">
      <c r="A167" s="17" t="s">
        <v>64</v>
      </c>
      <c r="B167" s="17"/>
      <c r="C167" s="17"/>
      <c r="D167" s="17"/>
      <c r="E167" s="17"/>
    </row>
    <row r="168" spans="1:31" ht="16.5" customHeight="1" x14ac:dyDescent="0.2">
      <c r="A168" s="17" t="s">
        <v>40</v>
      </c>
      <c r="B168" s="65"/>
      <c r="C168" s="65"/>
      <c r="D168" s="65"/>
      <c r="E168" s="65"/>
    </row>
    <row r="169" spans="1:31" ht="16.5" customHeight="1" x14ac:dyDescent="0.2">
      <c r="A169" s="17" t="s">
        <v>587</v>
      </c>
      <c r="B169" s="65"/>
      <c r="C169" s="65"/>
      <c r="D169" s="65"/>
      <c r="E169" s="65"/>
    </row>
    <row r="170" spans="1:31" ht="16.5" customHeight="1" x14ac:dyDescent="0.2">
      <c r="A170" s="65" t="s">
        <v>41</v>
      </c>
      <c r="B170" s="63"/>
      <c r="C170" s="63"/>
      <c r="D170" s="63"/>
      <c r="E170" s="63"/>
      <c r="S170" s="307" t="s">
        <v>588</v>
      </c>
      <c r="T170" s="308"/>
      <c r="U170" s="308"/>
      <c r="V170" s="308"/>
      <c r="W170" s="308"/>
      <c r="X170" s="308"/>
      <c r="Y170" s="308"/>
      <c r="Z170" s="308"/>
      <c r="AA170" s="308"/>
      <c r="AB170" s="308"/>
      <c r="AC170" s="308"/>
      <c r="AD170" s="308"/>
      <c r="AE170" s="309"/>
    </row>
    <row r="171" spans="1:31" ht="15" customHeight="1" x14ac:dyDescent="0.2">
      <c r="A171" s="313" t="s">
        <v>42</v>
      </c>
      <c r="B171" s="314"/>
      <c r="C171" s="314"/>
      <c r="D171" s="314"/>
      <c r="E171" s="313"/>
      <c r="F171" s="8"/>
      <c r="G171" s="313" t="s">
        <v>43</v>
      </c>
      <c r="H171" s="313"/>
      <c r="I171" s="313"/>
      <c r="J171" s="313"/>
      <c r="L171" s="313" t="s">
        <v>44</v>
      </c>
      <c r="M171" s="313"/>
      <c r="N171" s="313"/>
      <c r="O171" s="313"/>
      <c r="P171" s="313"/>
      <c r="S171" s="310"/>
      <c r="T171" s="311"/>
      <c r="U171" s="311"/>
      <c r="V171" s="311"/>
      <c r="W171" s="311"/>
      <c r="X171" s="311"/>
      <c r="Y171" s="311"/>
      <c r="Z171" s="311"/>
      <c r="AA171" s="311"/>
      <c r="AB171" s="311"/>
      <c r="AC171" s="311"/>
      <c r="AD171" s="311"/>
      <c r="AE171" s="312"/>
    </row>
    <row r="172" spans="1:31" ht="15" customHeight="1" x14ac:dyDescent="0.2">
      <c r="A172" s="315" t="s">
        <v>45</v>
      </c>
      <c r="B172" s="19" t="s">
        <v>46</v>
      </c>
      <c r="C172" s="25" t="s">
        <v>47</v>
      </c>
      <c r="D172" s="19" t="s">
        <v>10</v>
      </c>
      <c r="E172" s="317" t="s">
        <v>48</v>
      </c>
      <c r="G172" s="19" t="s">
        <v>46</v>
      </c>
      <c r="H172" s="19" t="s">
        <v>47</v>
      </c>
      <c r="I172" s="19" t="s">
        <v>49</v>
      </c>
      <c r="J172" s="319" t="s">
        <v>48</v>
      </c>
      <c r="L172" s="19" t="s">
        <v>46</v>
      </c>
      <c r="M172" s="19" t="s">
        <v>47</v>
      </c>
      <c r="N172" s="19" t="s">
        <v>50</v>
      </c>
      <c r="O172" s="19" t="s">
        <v>10</v>
      </c>
      <c r="P172" s="320" t="s">
        <v>48</v>
      </c>
      <c r="S172" s="20" t="s">
        <v>5</v>
      </c>
      <c r="T172" s="21" t="s">
        <v>6</v>
      </c>
      <c r="U172" s="21" t="s">
        <v>6</v>
      </c>
      <c r="V172" s="21" t="s">
        <v>6</v>
      </c>
      <c r="W172" s="21" t="s">
        <v>4</v>
      </c>
      <c r="X172" s="21" t="s">
        <v>51</v>
      </c>
      <c r="Y172" s="21" t="s">
        <v>4</v>
      </c>
      <c r="Z172" s="21" t="s">
        <v>52</v>
      </c>
      <c r="AA172" s="21" t="s">
        <v>53</v>
      </c>
      <c r="AB172" s="22" t="s">
        <v>52</v>
      </c>
      <c r="AC172" s="23" t="s">
        <v>53</v>
      </c>
      <c r="AD172" s="21" t="s">
        <v>52</v>
      </c>
      <c r="AE172" s="24" t="s">
        <v>53</v>
      </c>
    </row>
    <row r="173" spans="1:31" ht="15" customHeight="1" x14ac:dyDescent="0.2">
      <c r="A173" s="316"/>
      <c r="B173" s="28" t="s">
        <v>7</v>
      </c>
      <c r="C173" s="26">
        <v>0.3</v>
      </c>
      <c r="D173" s="28" t="s">
        <v>54</v>
      </c>
      <c r="E173" s="318"/>
      <c r="G173" s="28" t="s">
        <v>7</v>
      </c>
      <c r="H173" s="27">
        <v>0.3</v>
      </c>
      <c r="I173" s="28" t="s">
        <v>55</v>
      </c>
      <c r="J173" s="320"/>
      <c r="L173" s="28" t="s">
        <v>7</v>
      </c>
      <c r="M173" s="27">
        <v>0.3</v>
      </c>
      <c r="N173" s="27">
        <v>0.5</v>
      </c>
      <c r="O173" s="28" t="s">
        <v>54</v>
      </c>
      <c r="P173" s="321"/>
      <c r="S173" s="29" t="s">
        <v>8</v>
      </c>
      <c r="T173" s="30" t="s">
        <v>56</v>
      </c>
      <c r="U173" s="30" t="s">
        <v>9</v>
      </c>
      <c r="V173" s="30" t="s">
        <v>57</v>
      </c>
      <c r="W173" s="30" t="s">
        <v>56</v>
      </c>
      <c r="X173" s="30" t="s">
        <v>9</v>
      </c>
      <c r="Y173" s="30" t="s">
        <v>57</v>
      </c>
      <c r="Z173" s="30" t="s">
        <v>56</v>
      </c>
      <c r="AA173" s="30" t="s">
        <v>56</v>
      </c>
      <c r="AB173" s="31" t="s">
        <v>9</v>
      </c>
      <c r="AC173" s="32" t="s">
        <v>9</v>
      </c>
      <c r="AD173" s="30" t="s">
        <v>57</v>
      </c>
      <c r="AE173" s="33" t="s">
        <v>57</v>
      </c>
    </row>
    <row r="174" spans="1:31" ht="15" customHeight="1" x14ac:dyDescent="0.2">
      <c r="A174" s="34">
        <v>25</v>
      </c>
      <c r="B174" s="35">
        <v>1671.23</v>
      </c>
      <c r="C174" s="38">
        <f>B174*C$173</f>
        <v>501.36899999999997</v>
      </c>
      <c r="D174" s="39">
        <v>59.87</v>
      </c>
      <c r="E174" s="39">
        <f t="shared" ref="E174:E198" si="60">B174+C174+D174</f>
        <v>2232.4690000000001</v>
      </c>
      <c r="G174" s="35">
        <v>3342.46</v>
      </c>
      <c r="H174" s="36">
        <f>G174*H$173</f>
        <v>1002.7379999999999</v>
      </c>
      <c r="I174" s="39">
        <v>59.87</v>
      </c>
      <c r="J174" s="39">
        <f t="shared" ref="J174:J198" si="61">G174+H174+I174</f>
        <v>4405.0680000000002</v>
      </c>
      <c r="L174" s="35">
        <v>3342.46</v>
      </c>
      <c r="M174" s="36">
        <f>L174*M$173</f>
        <v>1002.7379999999999</v>
      </c>
      <c r="N174" s="36">
        <f>L174*N$173</f>
        <v>1671.23</v>
      </c>
      <c r="O174" s="39">
        <v>59.87</v>
      </c>
      <c r="P174" s="39">
        <f t="shared" ref="P174:P198" si="62">L174+M174+N174+O174</f>
        <v>6076.2979999999998</v>
      </c>
      <c r="S174" s="5">
        <v>24</v>
      </c>
      <c r="T174" s="40">
        <f t="shared" ref="T174:T198" si="63">B174*S174%</f>
        <v>401.09519999999998</v>
      </c>
      <c r="U174" s="40">
        <f t="shared" ref="U174:U198" si="64">G174*S174%</f>
        <v>802.19039999999995</v>
      </c>
      <c r="V174" s="40">
        <f t="shared" ref="V174:V198" si="65">L174*S174%</f>
        <v>802.19039999999995</v>
      </c>
      <c r="W174" s="40">
        <f t="shared" ref="W174:W198" si="66">E174+T174</f>
        <v>2633.5641999999998</v>
      </c>
      <c r="X174" s="40">
        <f t="shared" ref="X174:X198" si="67">J174+U174</f>
        <v>5207.2584000000006</v>
      </c>
      <c r="Y174" s="40">
        <f t="shared" ref="Y174:Y198" si="68">P174+V174</f>
        <v>6878.4884000000002</v>
      </c>
      <c r="Z174" s="40">
        <f>W174-'[1]UNIF SET-2011'!W174</f>
        <v>60.8145999999997</v>
      </c>
      <c r="AA174" s="41">
        <f>W174/'[1]UNIF SET-2011'!W174-1</f>
        <v>2.363797860468031E-2</v>
      </c>
      <c r="AB174" s="42">
        <f>X174-'[1]UNIF SET-2011'!X174</f>
        <v>121.64460000000145</v>
      </c>
      <c r="AC174" s="41">
        <f>X174/'[1]UNIF SET-2011'!X174-1</f>
        <v>2.3919354631293688E-2</v>
      </c>
      <c r="AD174" s="42">
        <f>Y174-'[1]UNIF SET-2011'!Y174</f>
        <v>161.13960000000134</v>
      </c>
      <c r="AE174" s="43">
        <f>Y174/'[1]UNIF SET-2011'!Y174-1</f>
        <v>2.3988571205354248E-2</v>
      </c>
    </row>
    <row r="175" spans="1:31" ht="15" customHeight="1" x14ac:dyDescent="0.2">
      <c r="A175" s="60">
        <v>24</v>
      </c>
      <c r="B175" s="35">
        <v>1638.46</v>
      </c>
      <c r="C175" s="38">
        <f t="shared" ref="C175:C198" si="69">B175*C$173</f>
        <v>491.53800000000001</v>
      </c>
      <c r="D175" s="37">
        <v>59.87</v>
      </c>
      <c r="E175" s="37">
        <f t="shared" si="60"/>
        <v>2189.8679999999999</v>
      </c>
      <c r="G175" s="35">
        <v>3276.91</v>
      </c>
      <c r="H175" s="36">
        <f t="shared" ref="H175:H198" si="70">G175*H$173</f>
        <v>983.07299999999987</v>
      </c>
      <c r="I175" s="39">
        <v>59.87</v>
      </c>
      <c r="J175" s="39">
        <f t="shared" si="61"/>
        <v>4319.8530000000001</v>
      </c>
      <c r="L175" s="35">
        <v>3276.91</v>
      </c>
      <c r="M175" s="36">
        <f t="shared" ref="M175:M198" si="71">L175*M$173</f>
        <v>983.07299999999987</v>
      </c>
      <c r="N175" s="36">
        <f t="shared" ref="N175:N198" si="72">L175*N$173</f>
        <v>1638.4549999999999</v>
      </c>
      <c r="O175" s="39">
        <v>59.87</v>
      </c>
      <c r="P175" s="39">
        <f t="shared" si="62"/>
        <v>5958.308</v>
      </c>
      <c r="S175" s="5">
        <v>23</v>
      </c>
      <c r="T175" s="40">
        <f t="shared" si="63"/>
        <v>376.8458</v>
      </c>
      <c r="U175" s="40">
        <f t="shared" si="64"/>
        <v>753.6893</v>
      </c>
      <c r="V175" s="40">
        <f t="shared" si="65"/>
        <v>753.6893</v>
      </c>
      <c r="W175" s="40">
        <f t="shared" si="66"/>
        <v>2566.7138</v>
      </c>
      <c r="X175" s="40">
        <f t="shared" si="67"/>
        <v>5073.5423000000001</v>
      </c>
      <c r="Y175" s="40">
        <f t="shared" si="68"/>
        <v>6711.9973</v>
      </c>
      <c r="Z175" s="40">
        <f>W175-'[1]UNIF SET-2011'!W175</f>
        <v>59.24160000000029</v>
      </c>
      <c r="AA175" s="45">
        <f>W175/'[1]UNIF SET-2011'!W175-1</f>
        <v>2.3626024647451782E-2</v>
      </c>
      <c r="AB175" s="40">
        <f>X175-'[1]UNIF SET-2011'!X175</f>
        <v>118.48320000000058</v>
      </c>
      <c r="AC175" s="45">
        <f>X175/'[1]UNIF SET-2011'!X175-1</f>
        <v>2.391156141810713E-2</v>
      </c>
      <c r="AD175" s="40">
        <f>Y175-'[1]UNIF SET-2011'!Y175</f>
        <v>157.20320000000083</v>
      </c>
      <c r="AE175" s="46">
        <f>Y175/'[1]UNIF SET-2011'!Y175-1</f>
        <v>2.3982934872050388E-2</v>
      </c>
    </row>
    <row r="176" spans="1:31" ht="15" customHeight="1" x14ac:dyDescent="0.2">
      <c r="A176" s="60">
        <v>23</v>
      </c>
      <c r="B176" s="35">
        <v>1606.33</v>
      </c>
      <c r="C176" s="38">
        <f t="shared" si="69"/>
        <v>481.89899999999994</v>
      </c>
      <c r="D176" s="37">
        <v>59.87</v>
      </c>
      <c r="E176" s="37">
        <f t="shared" si="60"/>
        <v>2148.0989999999997</v>
      </c>
      <c r="G176" s="35">
        <v>3212.67</v>
      </c>
      <c r="H176" s="36">
        <f t="shared" si="70"/>
        <v>963.80099999999993</v>
      </c>
      <c r="I176" s="39">
        <v>59.87</v>
      </c>
      <c r="J176" s="39">
        <f t="shared" si="61"/>
        <v>4236.3409999999994</v>
      </c>
      <c r="L176" s="35">
        <v>3212.67</v>
      </c>
      <c r="M176" s="36">
        <f t="shared" si="71"/>
        <v>963.80099999999993</v>
      </c>
      <c r="N176" s="36">
        <f t="shared" si="72"/>
        <v>1606.335</v>
      </c>
      <c r="O176" s="39">
        <v>59.87</v>
      </c>
      <c r="P176" s="39">
        <f t="shared" si="62"/>
        <v>5842.6759999999995</v>
      </c>
      <c r="S176" s="5">
        <v>22</v>
      </c>
      <c r="T176" s="40">
        <f t="shared" si="63"/>
        <v>353.39259999999996</v>
      </c>
      <c r="U176" s="40">
        <f t="shared" si="64"/>
        <v>706.78740000000005</v>
      </c>
      <c r="V176" s="40">
        <f t="shared" si="65"/>
        <v>706.78740000000005</v>
      </c>
      <c r="W176" s="40">
        <f t="shared" si="66"/>
        <v>2501.4915999999998</v>
      </c>
      <c r="X176" s="40">
        <f t="shared" si="67"/>
        <v>4943.1283999999996</v>
      </c>
      <c r="Y176" s="40">
        <f t="shared" si="68"/>
        <v>6549.4633999999996</v>
      </c>
      <c r="Z176" s="40">
        <f>W176-'[1]UNIF SET-2011'!W176</f>
        <v>57.699200000000019</v>
      </c>
      <c r="AA176" s="45">
        <f>W176/'[1]UNIF SET-2011'!W176-1</f>
        <v>2.3610516179688679E-2</v>
      </c>
      <c r="AB176" s="40">
        <f>X176-'[1]UNIF SET-2011'!X176</f>
        <v>115.39839999999913</v>
      </c>
      <c r="AC176" s="45">
        <f>X176/'[1]UNIF SET-2011'!X176-1</f>
        <v>2.3903242310568062E-2</v>
      </c>
      <c r="AD176" s="40">
        <f>Y176-'[1]UNIF SET-2011'!Y176</f>
        <v>153.35840000000007</v>
      </c>
      <c r="AE176" s="46">
        <f>Y176/'[1]UNIF SET-2011'!Y176-1</f>
        <v>2.3976842156281153E-2</v>
      </c>
    </row>
    <row r="177" spans="1:31" ht="15" customHeight="1" x14ac:dyDescent="0.2">
      <c r="A177" s="60">
        <v>22</v>
      </c>
      <c r="B177" s="35">
        <v>1574.84</v>
      </c>
      <c r="C177" s="38">
        <f t="shared" si="69"/>
        <v>472.45199999999994</v>
      </c>
      <c r="D177" s="37">
        <v>59.87</v>
      </c>
      <c r="E177" s="37">
        <f t="shared" si="60"/>
        <v>2107.1619999999998</v>
      </c>
      <c r="G177" s="35">
        <v>3149.68</v>
      </c>
      <c r="H177" s="36">
        <f t="shared" si="70"/>
        <v>944.90399999999988</v>
      </c>
      <c r="I177" s="39">
        <v>59.87</v>
      </c>
      <c r="J177" s="39">
        <f t="shared" si="61"/>
        <v>4154.4539999999997</v>
      </c>
      <c r="L177" s="35">
        <v>3149.68</v>
      </c>
      <c r="M177" s="36">
        <f t="shared" si="71"/>
        <v>944.90399999999988</v>
      </c>
      <c r="N177" s="36">
        <f t="shared" si="72"/>
        <v>1574.84</v>
      </c>
      <c r="O177" s="39">
        <v>59.87</v>
      </c>
      <c r="P177" s="39">
        <f t="shared" si="62"/>
        <v>5729.2939999999999</v>
      </c>
      <c r="S177" s="5">
        <v>21</v>
      </c>
      <c r="T177" s="40">
        <f t="shared" si="63"/>
        <v>330.71639999999996</v>
      </c>
      <c r="U177" s="40">
        <f t="shared" si="64"/>
        <v>661.43279999999993</v>
      </c>
      <c r="V177" s="40">
        <f t="shared" si="65"/>
        <v>661.43279999999993</v>
      </c>
      <c r="W177" s="40">
        <f t="shared" si="66"/>
        <v>2437.8783999999996</v>
      </c>
      <c r="X177" s="40">
        <f t="shared" si="67"/>
        <v>4815.8867999999993</v>
      </c>
      <c r="Y177" s="40">
        <f t="shared" si="68"/>
        <v>6390.7267999999995</v>
      </c>
      <c r="Z177" s="40">
        <f>W177-'[1]UNIF SET-2011'!W177</f>
        <v>56.202199999999721</v>
      </c>
      <c r="AA177" s="45">
        <f>W177/'[1]UNIF SET-2011'!W177-1</f>
        <v>2.3597750189551236E-2</v>
      </c>
      <c r="AB177" s="40">
        <f>X177-'[1]UNIF SET-2011'!X177</f>
        <v>112.40439999999944</v>
      </c>
      <c r="AC177" s="45">
        <f>X177/'[1]UNIF SET-2011'!X177-1</f>
        <v>2.3898122803648558E-2</v>
      </c>
      <c r="AD177" s="40">
        <f>Y177-'[1]UNIF SET-2011'!Y177</f>
        <v>149.6243999999997</v>
      </c>
      <c r="AE177" s="46">
        <f>Y177/'[1]UNIF SET-2011'!Y177-1</f>
        <v>2.3974033818128015E-2</v>
      </c>
    </row>
    <row r="178" spans="1:31" ht="15" customHeight="1" x14ac:dyDescent="0.2">
      <c r="A178" s="60">
        <v>21</v>
      </c>
      <c r="B178" s="35">
        <v>1543.96</v>
      </c>
      <c r="C178" s="38">
        <f t="shared" si="69"/>
        <v>463.18799999999999</v>
      </c>
      <c r="D178" s="37">
        <v>59.87</v>
      </c>
      <c r="E178" s="37">
        <f t="shared" si="60"/>
        <v>2067.018</v>
      </c>
      <c r="G178" s="35">
        <v>3087.92</v>
      </c>
      <c r="H178" s="36">
        <f t="shared" si="70"/>
        <v>926.37599999999998</v>
      </c>
      <c r="I178" s="39">
        <v>59.87</v>
      </c>
      <c r="J178" s="39">
        <f t="shared" si="61"/>
        <v>4074.1660000000002</v>
      </c>
      <c r="L178" s="35">
        <v>3087.92</v>
      </c>
      <c r="M178" s="36">
        <f t="shared" si="71"/>
        <v>926.37599999999998</v>
      </c>
      <c r="N178" s="36">
        <f t="shared" si="72"/>
        <v>1543.96</v>
      </c>
      <c r="O178" s="39">
        <v>59.87</v>
      </c>
      <c r="P178" s="39">
        <f t="shared" si="62"/>
        <v>5618.1260000000002</v>
      </c>
      <c r="S178" s="5">
        <v>20</v>
      </c>
      <c r="T178" s="40">
        <f t="shared" si="63"/>
        <v>308.79200000000003</v>
      </c>
      <c r="U178" s="40">
        <f t="shared" si="64"/>
        <v>617.58400000000006</v>
      </c>
      <c r="V178" s="40">
        <f t="shared" si="65"/>
        <v>617.58400000000006</v>
      </c>
      <c r="W178" s="40">
        <f t="shared" si="66"/>
        <v>2375.81</v>
      </c>
      <c r="X178" s="40">
        <f t="shared" si="67"/>
        <v>4691.75</v>
      </c>
      <c r="Y178" s="40">
        <f t="shared" si="68"/>
        <v>6235.71</v>
      </c>
      <c r="Z178" s="40">
        <f>W178-'[1]UNIF SET-2011'!W178</f>
        <v>54.720000000000255</v>
      </c>
      <c r="AA178" s="45">
        <f>W178/'[1]UNIF SET-2011'!W178-1</f>
        <v>2.3575130649824194E-2</v>
      </c>
      <c r="AB178" s="40">
        <f>X178-'[1]UNIF SET-2011'!X178</f>
        <v>109.45500000000084</v>
      </c>
      <c r="AC178" s="45">
        <f>X178/'[1]UNIF SET-2011'!X178-1</f>
        <v>2.3886502287609357E-2</v>
      </c>
      <c r="AD178" s="40">
        <f>Y178-'[1]UNIF SET-2011'!Y178</f>
        <v>145.94000000000051</v>
      </c>
      <c r="AE178" s="46">
        <f>Y178/'[1]UNIF SET-2011'!Y178-1</f>
        <v>2.3964780279058351E-2</v>
      </c>
    </row>
    <row r="179" spans="1:31" ht="15" customHeight="1" x14ac:dyDescent="0.2">
      <c r="A179" s="61">
        <v>20</v>
      </c>
      <c r="B179" s="35">
        <v>1513.69</v>
      </c>
      <c r="C179" s="38">
        <f t="shared" si="69"/>
        <v>454.10700000000003</v>
      </c>
      <c r="D179" s="37">
        <v>59.87</v>
      </c>
      <c r="E179" s="37">
        <f t="shared" si="60"/>
        <v>2027.6669999999999</v>
      </c>
      <c r="G179" s="35">
        <v>3027.37</v>
      </c>
      <c r="H179" s="36">
        <f t="shared" si="70"/>
        <v>908.2109999999999</v>
      </c>
      <c r="I179" s="39">
        <v>59.87</v>
      </c>
      <c r="J179" s="39">
        <f t="shared" si="61"/>
        <v>3995.4509999999996</v>
      </c>
      <c r="L179" s="35">
        <v>3027.37</v>
      </c>
      <c r="M179" s="36">
        <f t="shared" si="71"/>
        <v>908.2109999999999</v>
      </c>
      <c r="N179" s="36">
        <f t="shared" si="72"/>
        <v>1513.6849999999999</v>
      </c>
      <c r="O179" s="39">
        <v>59.87</v>
      </c>
      <c r="P179" s="39">
        <f t="shared" si="62"/>
        <v>5509.1359999999995</v>
      </c>
      <c r="S179" s="5">
        <v>19</v>
      </c>
      <c r="T179" s="40">
        <f t="shared" si="63"/>
        <v>287.60110000000003</v>
      </c>
      <c r="U179" s="40">
        <f t="shared" si="64"/>
        <v>575.20029999999997</v>
      </c>
      <c r="V179" s="40">
        <f t="shared" si="65"/>
        <v>575.20029999999997</v>
      </c>
      <c r="W179" s="40">
        <f t="shared" si="66"/>
        <v>2315.2680999999998</v>
      </c>
      <c r="X179" s="40">
        <f t="shared" si="67"/>
        <v>4570.6512999999995</v>
      </c>
      <c r="Y179" s="40">
        <f t="shared" si="68"/>
        <v>6084.336299999999</v>
      </c>
      <c r="Z179" s="40">
        <f>W179-'[1]UNIF SET-2011'!W179</f>
        <v>53.297299999999723</v>
      </c>
      <c r="AA179" s="45">
        <f>W179/'[1]UNIF SET-2011'!W179-1</f>
        <v>2.3562328921310494E-2</v>
      </c>
      <c r="AB179" s="40">
        <f>X179-'[1]UNIF SET-2011'!X179</f>
        <v>106.59460000000036</v>
      </c>
      <c r="AC179" s="45">
        <f>X179/'[1]UNIF SET-2011'!X179-1</f>
        <v>2.3878415343604464E-2</v>
      </c>
      <c r="AD179" s="40">
        <f>Y179-'[1]UNIF SET-2011'!Y179</f>
        <v>142.36459999999897</v>
      </c>
      <c r="AE179" s="46">
        <f>Y179/'[1]UNIF SET-2011'!Y179-1</f>
        <v>2.3959151471556028E-2</v>
      </c>
    </row>
    <row r="180" spans="1:31" ht="15" customHeight="1" x14ac:dyDescent="0.2">
      <c r="A180" s="61">
        <v>19</v>
      </c>
      <c r="B180" s="35">
        <v>1484.01</v>
      </c>
      <c r="C180" s="38">
        <f t="shared" si="69"/>
        <v>445.20299999999997</v>
      </c>
      <c r="D180" s="37">
        <v>59.87</v>
      </c>
      <c r="E180" s="37">
        <f t="shared" si="60"/>
        <v>1989.0829999999999</v>
      </c>
      <c r="G180" s="35">
        <v>2968.01</v>
      </c>
      <c r="H180" s="36">
        <f t="shared" si="70"/>
        <v>890.40300000000002</v>
      </c>
      <c r="I180" s="39">
        <v>59.87</v>
      </c>
      <c r="J180" s="39">
        <f t="shared" si="61"/>
        <v>3918.2830000000004</v>
      </c>
      <c r="L180" s="35">
        <v>2968.01</v>
      </c>
      <c r="M180" s="36">
        <f t="shared" si="71"/>
        <v>890.40300000000002</v>
      </c>
      <c r="N180" s="36">
        <f t="shared" si="72"/>
        <v>1484.0050000000001</v>
      </c>
      <c r="O180" s="39">
        <v>59.87</v>
      </c>
      <c r="P180" s="39">
        <f t="shared" si="62"/>
        <v>5402.2880000000005</v>
      </c>
      <c r="S180" s="5">
        <v>18</v>
      </c>
      <c r="T180" s="40">
        <f t="shared" si="63"/>
        <v>267.12180000000001</v>
      </c>
      <c r="U180" s="40">
        <f t="shared" si="64"/>
        <v>534.24180000000001</v>
      </c>
      <c r="V180" s="40">
        <f t="shared" si="65"/>
        <v>534.24180000000001</v>
      </c>
      <c r="W180" s="40">
        <f t="shared" si="66"/>
        <v>2256.2048</v>
      </c>
      <c r="X180" s="40">
        <f t="shared" si="67"/>
        <v>4452.5248000000001</v>
      </c>
      <c r="Y180" s="40">
        <f t="shared" si="68"/>
        <v>5936.5298000000003</v>
      </c>
      <c r="Z180" s="40">
        <f>W180-'[1]UNIF SET-2011'!W180</f>
        <v>51.903600000000097</v>
      </c>
      <c r="AA180" s="45">
        <f>W180/'[1]UNIF SET-2011'!W180-1</f>
        <v>2.3546509887124367E-2</v>
      </c>
      <c r="AB180" s="40">
        <f>X180-'[1]UNIF SET-2011'!X180</f>
        <v>103.80720000000019</v>
      </c>
      <c r="AC180" s="45">
        <f>X180/'[1]UNIF SET-2011'!X180-1</f>
        <v>2.3870761348127045E-2</v>
      </c>
      <c r="AD180" s="40">
        <f>Y180-'[1]UNIF SET-2011'!Y180</f>
        <v>138.87720000000081</v>
      </c>
      <c r="AE180" s="46">
        <f>Y180/'[1]UNIF SET-2011'!Y180-1</f>
        <v>2.3954039605615707E-2</v>
      </c>
    </row>
    <row r="181" spans="1:31" ht="15" customHeight="1" x14ac:dyDescent="0.2">
      <c r="A181" s="61">
        <v>18</v>
      </c>
      <c r="B181" s="35">
        <v>1454.91</v>
      </c>
      <c r="C181" s="38">
        <f t="shared" si="69"/>
        <v>436.47300000000001</v>
      </c>
      <c r="D181" s="37">
        <v>59.87</v>
      </c>
      <c r="E181" s="37">
        <f t="shared" si="60"/>
        <v>1951.2529999999999</v>
      </c>
      <c r="G181" s="35">
        <v>2909.82</v>
      </c>
      <c r="H181" s="36">
        <f t="shared" si="70"/>
        <v>872.94600000000003</v>
      </c>
      <c r="I181" s="39">
        <v>59.87</v>
      </c>
      <c r="J181" s="39">
        <f t="shared" si="61"/>
        <v>3842.636</v>
      </c>
      <c r="L181" s="35">
        <v>2909.82</v>
      </c>
      <c r="M181" s="36">
        <f t="shared" si="71"/>
        <v>872.94600000000003</v>
      </c>
      <c r="N181" s="36">
        <f t="shared" si="72"/>
        <v>1454.91</v>
      </c>
      <c r="O181" s="39">
        <v>59.87</v>
      </c>
      <c r="P181" s="39">
        <f t="shared" si="62"/>
        <v>5297.5460000000003</v>
      </c>
      <c r="S181" s="5">
        <f>S180-1</f>
        <v>17</v>
      </c>
      <c r="T181" s="40">
        <f t="shared" si="63"/>
        <v>247.33470000000003</v>
      </c>
      <c r="U181" s="40">
        <f t="shared" si="64"/>
        <v>494.66940000000005</v>
      </c>
      <c r="V181" s="40">
        <f t="shared" si="65"/>
        <v>494.66940000000005</v>
      </c>
      <c r="W181" s="40">
        <f t="shared" si="66"/>
        <v>2198.5877</v>
      </c>
      <c r="X181" s="40">
        <f t="shared" si="67"/>
        <v>4337.3054000000002</v>
      </c>
      <c r="Y181" s="40">
        <f t="shared" si="68"/>
        <v>5792.2154</v>
      </c>
      <c r="Z181" s="40">
        <f>W181-'[1]UNIF SET-2011'!W181</f>
        <v>50.538600000000315</v>
      </c>
      <c r="AA181" s="45">
        <f>W181/'[1]UNIF SET-2011'!W181-1</f>
        <v>2.3527674483791117E-2</v>
      </c>
      <c r="AB181" s="40">
        <f>X181-'[1]UNIF SET-2011'!X181</f>
        <v>101.09190000000035</v>
      </c>
      <c r="AC181" s="45">
        <f>X181/'[1]UNIF SET-2011'!X181-1</f>
        <v>2.3863740578703219E-2</v>
      </c>
      <c r="AD181" s="40">
        <f>Y181-'[1]UNIF SET-2011'!Y181</f>
        <v>135.47689999999966</v>
      </c>
      <c r="AE181" s="46">
        <f>Y181/'[1]UNIF SET-2011'!Y181-1</f>
        <v>2.3949648724260308E-2</v>
      </c>
    </row>
    <row r="182" spans="1:31" ht="15" customHeight="1" x14ac:dyDescent="0.2">
      <c r="A182" s="61">
        <v>17</v>
      </c>
      <c r="B182" s="35">
        <v>1426.38</v>
      </c>
      <c r="C182" s="38">
        <f t="shared" si="69"/>
        <v>427.91400000000004</v>
      </c>
      <c r="D182" s="37">
        <v>59.87</v>
      </c>
      <c r="E182" s="37">
        <f t="shared" si="60"/>
        <v>1914.164</v>
      </c>
      <c r="G182" s="35">
        <v>2852.76</v>
      </c>
      <c r="H182" s="36">
        <f t="shared" si="70"/>
        <v>855.82800000000009</v>
      </c>
      <c r="I182" s="39">
        <v>59.87</v>
      </c>
      <c r="J182" s="39">
        <f t="shared" si="61"/>
        <v>3768.4580000000001</v>
      </c>
      <c r="L182" s="35">
        <v>2852.76</v>
      </c>
      <c r="M182" s="36">
        <f t="shared" si="71"/>
        <v>855.82800000000009</v>
      </c>
      <c r="N182" s="36">
        <f t="shared" si="72"/>
        <v>1426.38</v>
      </c>
      <c r="O182" s="39">
        <v>59.87</v>
      </c>
      <c r="P182" s="39">
        <f t="shared" si="62"/>
        <v>5194.8380000000006</v>
      </c>
      <c r="S182" s="5">
        <f t="shared" ref="S182:S189" si="73">S181-1</f>
        <v>16</v>
      </c>
      <c r="T182" s="40">
        <f t="shared" si="63"/>
        <v>228.22080000000003</v>
      </c>
      <c r="U182" s="40">
        <f t="shared" si="64"/>
        <v>456.44160000000005</v>
      </c>
      <c r="V182" s="40">
        <f t="shared" si="65"/>
        <v>456.44160000000005</v>
      </c>
      <c r="W182" s="40">
        <f t="shared" si="66"/>
        <v>2142.3847999999998</v>
      </c>
      <c r="X182" s="40">
        <f t="shared" si="67"/>
        <v>4224.8995999999997</v>
      </c>
      <c r="Y182" s="40">
        <f t="shared" si="68"/>
        <v>5651.2796000000008</v>
      </c>
      <c r="Z182" s="40">
        <f>W182-'[1]UNIF SET-2011'!W182</f>
        <v>49.216599999999744</v>
      </c>
      <c r="AA182" s="45">
        <f>W182/'[1]UNIF SET-2011'!W182-1</f>
        <v>2.3512969478515666E-2</v>
      </c>
      <c r="AB182" s="40">
        <f>X182-'[1]UNIF SET-2011'!X182</f>
        <v>98.418599999999969</v>
      </c>
      <c r="AC182" s="45">
        <f>X182/'[1]UNIF SET-2011'!X182-1</f>
        <v>2.3850491496265169E-2</v>
      </c>
      <c r="AD182" s="40">
        <f>Y182-'[1]UNIF SET-2011'!Y182</f>
        <v>132.12360000000081</v>
      </c>
      <c r="AE182" s="46">
        <f>Y182/'[1]UNIF SET-2011'!Y182-1</f>
        <v>2.3939095035545366E-2</v>
      </c>
    </row>
    <row r="183" spans="1:31" ht="15" customHeight="1" x14ac:dyDescent="0.2">
      <c r="A183" s="61">
        <v>16</v>
      </c>
      <c r="B183" s="35">
        <v>1398.41</v>
      </c>
      <c r="C183" s="38">
        <f t="shared" si="69"/>
        <v>419.52300000000002</v>
      </c>
      <c r="D183" s="37">
        <v>59.87</v>
      </c>
      <c r="E183" s="37">
        <f t="shared" si="60"/>
        <v>1877.8029999999999</v>
      </c>
      <c r="G183" s="35">
        <v>2796.82</v>
      </c>
      <c r="H183" s="36">
        <f t="shared" si="70"/>
        <v>839.04600000000005</v>
      </c>
      <c r="I183" s="39">
        <v>59.87</v>
      </c>
      <c r="J183" s="39">
        <f t="shared" si="61"/>
        <v>3695.7359999999999</v>
      </c>
      <c r="L183" s="35">
        <v>2796.82</v>
      </c>
      <c r="M183" s="36">
        <f t="shared" si="71"/>
        <v>839.04600000000005</v>
      </c>
      <c r="N183" s="36">
        <f t="shared" si="72"/>
        <v>1398.41</v>
      </c>
      <c r="O183" s="39">
        <v>59.87</v>
      </c>
      <c r="P183" s="39">
        <f t="shared" si="62"/>
        <v>5094.1459999999997</v>
      </c>
      <c r="S183" s="5">
        <f t="shared" si="73"/>
        <v>15</v>
      </c>
      <c r="T183" s="40">
        <f t="shared" si="63"/>
        <v>209.76150000000001</v>
      </c>
      <c r="U183" s="40">
        <f t="shared" si="64"/>
        <v>419.52300000000002</v>
      </c>
      <c r="V183" s="40">
        <f t="shared" si="65"/>
        <v>419.52300000000002</v>
      </c>
      <c r="W183" s="40">
        <f t="shared" si="66"/>
        <v>2087.5645</v>
      </c>
      <c r="X183" s="40">
        <f t="shared" si="67"/>
        <v>4115.259</v>
      </c>
      <c r="Y183" s="40">
        <f t="shared" si="68"/>
        <v>5513.6689999999999</v>
      </c>
      <c r="Z183" s="40">
        <f>W183-'[1]UNIF SET-2011'!W183</f>
        <v>47.922500000000127</v>
      </c>
      <c r="AA183" s="45">
        <f>W183/'[1]UNIF SET-2011'!W183-1</f>
        <v>2.3495544806392488E-2</v>
      </c>
      <c r="AB183" s="40">
        <f>X183-'[1]UNIF SET-2011'!X183</f>
        <v>95.830500000000029</v>
      </c>
      <c r="AC183" s="45">
        <f>X183/'[1]UNIF SET-2011'!X183-1</f>
        <v>2.384182228891496E-2</v>
      </c>
      <c r="AD183" s="40">
        <f>Y183-'[1]UNIF SET-2011'!Y183</f>
        <v>128.8755000000001</v>
      </c>
      <c r="AE183" s="46">
        <f>Y183/'[1]UNIF SET-2011'!Y183-1</f>
        <v>2.3933229751521568E-2</v>
      </c>
    </row>
    <row r="184" spans="1:31" ht="15" customHeight="1" x14ac:dyDescent="0.2">
      <c r="A184" s="61">
        <v>15</v>
      </c>
      <c r="B184" s="35">
        <v>1370.99</v>
      </c>
      <c r="C184" s="38">
        <f t="shared" si="69"/>
        <v>411.29699999999997</v>
      </c>
      <c r="D184" s="37">
        <v>59.87</v>
      </c>
      <c r="E184" s="37">
        <f t="shared" si="60"/>
        <v>1842.1569999999999</v>
      </c>
      <c r="G184" s="35">
        <v>2741.98</v>
      </c>
      <c r="H184" s="36">
        <f t="shared" si="70"/>
        <v>822.59399999999994</v>
      </c>
      <c r="I184" s="39">
        <v>59.87</v>
      </c>
      <c r="J184" s="39">
        <f t="shared" si="61"/>
        <v>3624.444</v>
      </c>
      <c r="L184" s="35">
        <v>2741.98</v>
      </c>
      <c r="M184" s="36">
        <f t="shared" si="71"/>
        <v>822.59399999999994</v>
      </c>
      <c r="N184" s="36">
        <f t="shared" si="72"/>
        <v>1370.99</v>
      </c>
      <c r="O184" s="39">
        <v>59.87</v>
      </c>
      <c r="P184" s="39">
        <f t="shared" si="62"/>
        <v>4995.4340000000002</v>
      </c>
      <c r="S184" s="5">
        <f t="shared" si="73"/>
        <v>14</v>
      </c>
      <c r="T184" s="40">
        <f t="shared" si="63"/>
        <v>191.93860000000001</v>
      </c>
      <c r="U184" s="40">
        <f t="shared" si="64"/>
        <v>383.87720000000002</v>
      </c>
      <c r="V184" s="40">
        <f t="shared" si="65"/>
        <v>383.87720000000002</v>
      </c>
      <c r="W184" s="40">
        <f t="shared" si="66"/>
        <v>2034.0955999999999</v>
      </c>
      <c r="X184" s="40">
        <f t="shared" si="67"/>
        <v>4008.3211999999999</v>
      </c>
      <c r="Y184" s="40">
        <f t="shared" si="68"/>
        <v>5379.3112000000001</v>
      </c>
      <c r="Z184" s="40">
        <f>W184-'[1]UNIF SET-2011'!W184</f>
        <v>46.656000000000176</v>
      </c>
      <c r="AA184" s="45">
        <f>W184/'[1]UNIF SET-2011'!W184-1</f>
        <v>2.3475430397985608E-2</v>
      </c>
      <c r="AB184" s="40">
        <f>X184-'[1]UNIF SET-2011'!X184</f>
        <v>93.297599999999875</v>
      </c>
      <c r="AC184" s="45">
        <f>X184/'[1]UNIF SET-2011'!X184-1</f>
        <v>2.3830660944163862E-2</v>
      </c>
      <c r="AD184" s="40">
        <f>Y184-'[1]UNIF SET-2011'!Y184</f>
        <v>125.69260000000031</v>
      </c>
      <c r="AE184" s="46">
        <f>Y184/'[1]UNIF SET-2011'!Y184-1</f>
        <v>2.3924957171424621E-2</v>
      </c>
    </row>
    <row r="185" spans="1:31" ht="15" customHeight="1" x14ac:dyDescent="0.2">
      <c r="A185" s="61">
        <v>14</v>
      </c>
      <c r="B185" s="35">
        <v>1344.11</v>
      </c>
      <c r="C185" s="38">
        <f t="shared" si="69"/>
        <v>403.23299999999995</v>
      </c>
      <c r="D185" s="37">
        <v>59.87</v>
      </c>
      <c r="E185" s="37">
        <f t="shared" si="60"/>
        <v>1807.2129999999997</v>
      </c>
      <c r="G185" s="35">
        <v>2688.21</v>
      </c>
      <c r="H185" s="36">
        <f t="shared" si="70"/>
        <v>806.46299999999997</v>
      </c>
      <c r="I185" s="39">
        <v>59.87</v>
      </c>
      <c r="J185" s="39">
        <f t="shared" si="61"/>
        <v>3554.5429999999997</v>
      </c>
      <c r="L185" s="35">
        <v>2688.21</v>
      </c>
      <c r="M185" s="36">
        <f t="shared" si="71"/>
        <v>806.46299999999997</v>
      </c>
      <c r="N185" s="36">
        <f t="shared" si="72"/>
        <v>1344.105</v>
      </c>
      <c r="O185" s="39">
        <v>59.87</v>
      </c>
      <c r="P185" s="39">
        <f t="shared" si="62"/>
        <v>4898.6480000000001</v>
      </c>
      <c r="S185" s="5">
        <f t="shared" si="73"/>
        <v>13</v>
      </c>
      <c r="T185" s="40">
        <f t="shared" si="63"/>
        <v>174.73429999999999</v>
      </c>
      <c r="U185" s="40">
        <f t="shared" si="64"/>
        <v>349.46730000000002</v>
      </c>
      <c r="V185" s="40">
        <f t="shared" si="65"/>
        <v>349.46730000000002</v>
      </c>
      <c r="W185" s="40">
        <f t="shared" si="66"/>
        <v>1981.9472999999998</v>
      </c>
      <c r="X185" s="40">
        <f t="shared" si="67"/>
        <v>3904.0102999999999</v>
      </c>
      <c r="Y185" s="40">
        <f t="shared" si="68"/>
        <v>5248.1153000000004</v>
      </c>
      <c r="Z185" s="40">
        <f>W185-'[1]UNIF SET-2011'!W185</f>
        <v>45.431100000000015</v>
      </c>
      <c r="AA185" s="45">
        <f>W185/'[1]UNIF SET-2011'!W185-1</f>
        <v>2.3460222021380428E-2</v>
      </c>
      <c r="AB185" s="40">
        <f>X185-'[1]UNIF SET-2011'!X185</f>
        <v>90.847900000000209</v>
      </c>
      <c r="AC185" s="45">
        <f>X185/'[1]UNIF SET-2011'!X185-1</f>
        <v>2.3824817951629829E-2</v>
      </c>
      <c r="AD185" s="40">
        <f>Y185-'[1]UNIF SET-2011'!Y185</f>
        <v>122.61290000000099</v>
      </c>
      <c r="AE185" s="46">
        <f>Y185/'[1]UNIF SET-2011'!Y185-1</f>
        <v>2.3922123224447533E-2</v>
      </c>
    </row>
    <row r="186" spans="1:31" ht="15" customHeight="1" x14ac:dyDescent="0.2">
      <c r="A186" s="61">
        <v>13</v>
      </c>
      <c r="B186" s="35">
        <v>1317.76</v>
      </c>
      <c r="C186" s="38">
        <f t="shared" si="69"/>
        <v>395.32799999999997</v>
      </c>
      <c r="D186" s="37">
        <v>59.87</v>
      </c>
      <c r="E186" s="37">
        <f t="shared" si="60"/>
        <v>1772.9579999999999</v>
      </c>
      <c r="G186" s="35">
        <v>2635.51</v>
      </c>
      <c r="H186" s="36">
        <f t="shared" si="70"/>
        <v>790.65300000000002</v>
      </c>
      <c r="I186" s="39">
        <v>59.87</v>
      </c>
      <c r="J186" s="39">
        <f t="shared" si="61"/>
        <v>3486.0330000000004</v>
      </c>
      <c r="L186" s="35">
        <v>2635.51</v>
      </c>
      <c r="M186" s="36">
        <f t="shared" si="71"/>
        <v>790.65300000000002</v>
      </c>
      <c r="N186" s="36">
        <f t="shared" si="72"/>
        <v>1317.7550000000001</v>
      </c>
      <c r="O186" s="39">
        <v>59.87</v>
      </c>
      <c r="P186" s="39">
        <f t="shared" si="62"/>
        <v>4803.7880000000005</v>
      </c>
      <c r="S186" s="5">
        <f t="shared" si="73"/>
        <v>12</v>
      </c>
      <c r="T186" s="40">
        <f t="shared" si="63"/>
        <v>158.13120000000001</v>
      </c>
      <c r="U186" s="40">
        <f t="shared" si="64"/>
        <v>316.26120000000003</v>
      </c>
      <c r="V186" s="40">
        <f t="shared" si="65"/>
        <v>316.26120000000003</v>
      </c>
      <c r="W186" s="40">
        <f t="shared" si="66"/>
        <v>1931.0891999999999</v>
      </c>
      <c r="X186" s="40">
        <f t="shared" si="67"/>
        <v>3802.2942000000003</v>
      </c>
      <c r="Y186" s="40">
        <f t="shared" si="68"/>
        <v>5120.0492000000004</v>
      </c>
      <c r="Z186" s="40">
        <f>W186-'[1]UNIF SET-2011'!W186</f>
        <v>44.218800000000329</v>
      </c>
      <c r="AA186" s="45">
        <f>W186/'[1]UNIF SET-2011'!W186-1</f>
        <v>2.3434995853451435E-2</v>
      </c>
      <c r="AB186" s="40">
        <f>X186-'[1]UNIF SET-2011'!X186</f>
        <v>88.437600000000202</v>
      </c>
      <c r="AC186" s="45">
        <f>X186/'[1]UNIF SET-2011'!X186-1</f>
        <v>2.3812874196596612E-2</v>
      </c>
      <c r="AD186" s="40">
        <f>Y186-'[1]UNIF SET-2011'!Y186</f>
        <v>119.57760000000053</v>
      </c>
      <c r="AE186" s="46">
        <f>Y186/'[1]UNIF SET-2011'!Y186-1</f>
        <v>2.3913264500892373E-2</v>
      </c>
    </row>
    <row r="187" spans="1:31" ht="15" customHeight="1" x14ac:dyDescent="0.2">
      <c r="A187" s="61">
        <v>12</v>
      </c>
      <c r="B187" s="35">
        <v>1291.9100000000001</v>
      </c>
      <c r="C187" s="38">
        <f t="shared" si="69"/>
        <v>387.57300000000004</v>
      </c>
      <c r="D187" s="37">
        <v>59.87</v>
      </c>
      <c r="E187" s="37">
        <f t="shared" si="60"/>
        <v>1739.3530000000001</v>
      </c>
      <c r="G187" s="35">
        <v>2583.8200000000002</v>
      </c>
      <c r="H187" s="36">
        <f t="shared" si="70"/>
        <v>775.14600000000007</v>
      </c>
      <c r="I187" s="39">
        <v>59.87</v>
      </c>
      <c r="J187" s="39">
        <f t="shared" si="61"/>
        <v>3418.8360000000002</v>
      </c>
      <c r="L187" s="35">
        <v>2583.8200000000002</v>
      </c>
      <c r="M187" s="36">
        <f t="shared" si="71"/>
        <v>775.14600000000007</v>
      </c>
      <c r="N187" s="36">
        <f t="shared" si="72"/>
        <v>1291.9100000000001</v>
      </c>
      <c r="O187" s="39">
        <v>59.87</v>
      </c>
      <c r="P187" s="39">
        <f t="shared" si="62"/>
        <v>4710.7460000000001</v>
      </c>
      <c r="S187" s="5">
        <f t="shared" si="73"/>
        <v>11</v>
      </c>
      <c r="T187" s="40">
        <f t="shared" si="63"/>
        <v>142.11010000000002</v>
      </c>
      <c r="U187" s="40">
        <f t="shared" si="64"/>
        <v>284.22020000000003</v>
      </c>
      <c r="V187" s="40">
        <f t="shared" si="65"/>
        <v>284.22020000000003</v>
      </c>
      <c r="W187" s="40">
        <f t="shared" si="66"/>
        <v>1881.4631000000002</v>
      </c>
      <c r="X187" s="40">
        <f t="shared" si="67"/>
        <v>3703.0562000000004</v>
      </c>
      <c r="Y187" s="40">
        <f t="shared" si="68"/>
        <v>4994.9661999999998</v>
      </c>
      <c r="Z187" s="40">
        <f>W187-'[1]UNIF SET-2011'!W187</f>
        <v>43.047300000000178</v>
      </c>
      <c r="AA187" s="45">
        <f>W187/'[1]UNIF SET-2011'!W187-1</f>
        <v>2.3415431916979923E-2</v>
      </c>
      <c r="AB187" s="40">
        <f>X187-'[1]UNIF SET-2011'!X187</f>
        <v>86.094600000000355</v>
      </c>
      <c r="AC187" s="45">
        <f>X187/'[1]UNIF SET-2011'!X187-1</f>
        <v>2.380301742766644E-2</v>
      </c>
      <c r="AD187" s="40">
        <f>Y187-'[1]UNIF SET-2011'!Y187</f>
        <v>116.62459999999919</v>
      </c>
      <c r="AE187" s="46">
        <f>Y187/'[1]UNIF SET-2011'!Y187-1</f>
        <v>2.390660793413879E-2</v>
      </c>
    </row>
    <row r="188" spans="1:31" ht="15" customHeight="1" x14ac:dyDescent="0.2">
      <c r="A188" s="61">
        <v>11</v>
      </c>
      <c r="B188" s="35">
        <v>1266.58</v>
      </c>
      <c r="C188" s="38">
        <f t="shared" si="69"/>
        <v>379.97399999999999</v>
      </c>
      <c r="D188" s="37">
        <v>59.87</v>
      </c>
      <c r="E188" s="37">
        <f t="shared" si="60"/>
        <v>1706.4239999999998</v>
      </c>
      <c r="G188" s="35">
        <v>2533.17</v>
      </c>
      <c r="H188" s="36">
        <f t="shared" si="70"/>
        <v>759.95100000000002</v>
      </c>
      <c r="I188" s="39">
        <v>59.87</v>
      </c>
      <c r="J188" s="39">
        <f t="shared" si="61"/>
        <v>3352.991</v>
      </c>
      <c r="L188" s="35">
        <v>2533.17</v>
      </c>
      <c r="M188" s="36">
        <f t="shared" si="71"/>
        <v>759.95100000000002</v>
      </c>
      <c r="N188" s="36">
        <f t="shared" si="72"/>
        <v>1266.585</v>
      </c>
      <c r="O188" s="39">
        <v>59.87</v>
      </c>
      <c r="P188" s="39">
        <f t="shared" si="62"/>
        <v>4619.576</v>
      </c>
      <c r="S188" s="5">
        <f t="shared" si="73"/>
        <v>10</v>
      </c>
      <c r="T188" s="40">
        <f t="shared" si="63"/>
        <v>126.658</v>
      </c>
      <c r="U188" s="40">
        <f t="shared" si="64"/>
        <v>253.31700000000001</v>
      </c>
      <c r="V188" s="40">
        <f t="shared" si="65"/>
        <v>253.31700000000001</v>
      </c>
      <c r="W188" s="40">
        <f t="shared" si="66"/>
        <v>1833.0819999999997</v>
      </c>
      <c r="X188" s="40">
        <f t="shared" si="67"/>
        <v>3606.308</v>
      </c>
      <c r="Y188" s="40">
        <f t="shared" si="68"/>
        <v>4872.893</v>
      </c>
      <c r="Z188" s="40">
        <f>W188-'[1]UNIF SET-2011'!W188</f>
        <v>41.901999999999816</v>
      </c>
      <c r="AA188" s="45">
        <f>W188/'[1]UNIF SET-2011'!W188-1</f>
        <v>2.3393517122790364E-2</v>
      </c>
      <c r="AB188" s="40">
        <f>X188-'[1]UNIF SET-2011'!X188</f>
        <v>83.818000000000211</v>
      </c>
      <c r="AC188" s="45">
        <f>X188/'[1]UNIF SET-2011'!X188-1</f>
        <v>2.3795099489281712E-2</v>
      </c>
      <c r="AD188" s="40">
        <f>Y188-'[1]UNIF SET-2011'!Y188</f>
        <v>113.7529999999997</v>
      </c>
      <c r="AE188" s="46">
        <f>Y188/'[1]UNIF SET-2011'!Y188-1</f>
        <v>2.3902007505557599E-2</v>
      </c>
    </row>
    <row r="189" spans="1:31" ht="15" customHeight="1" x14ac:dyDescent="0.2">
      <c r="A189" s="61">
        <v>10</v>
      </c>
      <c r="B189" s="35">
        <v>1241.75</v>
      </c>
      <c r="C189" s="38">
        <f t="shared" si="69"/>
        <v>372.52499999999998</v>
      </c>
      <c r="D189" s="37">
        <v>59.87</v>
      </c>
      <c r="E189" s="37">
        <f t="shared" si="60"/>
        <v>1674.145</v>
      </c>
      <c r="G189" s="35">
        <v>2483.5</v>
      </c>
      <c r="H189" s="36">
        <f t="shared" si="70"/>
        <v>745.05</v>
      </c>
      <c r="I189" s="39">
        <v>59.87</v>
      </c>
      <c r="J189" s="39">
        <f t="shared" si="61"/>
        <v>3288.42</v>
      </c>
      <c r="L189" s="35">
        <v>2483.5</v>
      </c>
      <c r="M189" s="36">
        <f t="shared" si="71"/>
        <v>745.05</v>
      </c>
      <c r="N189" s="36">
        <f t="shared" si="72"/>
        <v>1241.75</v>
      </c>
      <c r="O189" s="39">
        <v>59.87</v>
      </c>
      <c r="P189" s="39">
        <f t="shared" si="62"/>
        <v>4530.17</v>
      </c>
      <c r="S189" s="5">
        <f t="shared" si="73"/>
        <v>9</v>
      </c>
      <c r="T189" s="40">
        <f t="shared" si="63"/>
        <v>111.75749999999999</v>
      </c>
      <c r="U189" s="40">
        <f t="shared" si="64"/>
        <v>223.51499999999999</v>
      </c>
      <c r="V189" s="40">
        <f t="shared" si="65"/>
        <v>223.51499999999999</v>
      </c>
      <c r="W189" s="40">
        <f t="shared" si="66"/>
        <v>1785.9024999999999</v>
      </c>
      <c r="X189" s="40">
        <f t="shared" si="67"/>
        <v>3511.9349999999999</v>
      </c>
      <c r="Y189" s="40">
        <f t="shared" si="68"/>
        <v>4753.6850000000004</v>
      </c>
      <c r="Z189" s="40">
        <f>W189-'[1]UNIF SET-2011'!W189</f>
        <v>40.782600000000002</v>
      </c>
      <c r="AA189" s="45">
        <f>W189/'[1]UNIF SET-2011'!W189-1</f>
        <v>2.3369511745296112E-2</v>
      </c>
      <c r="AB189" s="40">
        <f>X189-'[1]UNIF SET-2011'!X189</f>
        <v>81.579100000000381</v>
      </c>
      <c r="AC189" s="45">
        <f>X189/'[1]UNIF SET-2011'!X189-1</f>
        <v>2.3781526575711975E-2</v>
      </c>
      <c r="AD189" s="40">
        <f>Y189-'[1]UNIF SET-2011'!Y189</f>
        <v>110.92410000000109</v>
      </c>
      <c r="AE189" s="46">
        <f>Y189/'[1]UNIF SET-2011'!Y189-1</f>
        <v>2.3891839874847109E-2</v>
      </c>
    </row>
    <row r="190" spans="1:31" ht="15" customHeight="1" x14ac:dyDescent="0.2">
      <c r="A190" s="61">
        <v>9</v>
      </c>
      <c r="B190" s="35">
        <v>1217.4000000000001</v>
      </c>
      <c r="C190" s="38">
        <f t="shared" si="69"/>
        <v>365.22</v>
      </c>
      <c r="D190" s="37">
        <v>59.87</v>
      </c>
      <c r="E190" s="37">
        <f t="shared" si="60"/>
        <v>1642.49</v>
      </c>
      <c r="G190" s="35">
        <v>2434.8000000000002</v>
      </c>
      <c r="H190" s="36">
        <f t="shared" si="70"/>
        <v>730.44</v>
      </c>
      <c r="I190" s="39">
        <v>59.87</v>
      </c>
      <c r="J190" s="39">
        <f t="shared" si="61"/>
        <v>3225.11</v>
      </c>
      <c r="L190" s="35">
        <v>2434.8000000000002</v>
      </c>
      <c r="M190" s="36">
        <f t="shared" si="71"/>
        <v>730.44</v>
      </c>
      <c r="N190" s="36">
        <f t="shared" si="72"/>
        <v>1217.4000000000001</v>
      </c>
      <c r="O190" s="39">
        <v>59.87</v>
      </c>
      <c r="P190" s="39">
        <f t="shared" si="62"/>
        <v>4442.51</v>
      </c>
      <c r="S190" s="5">
        <v>8</v>
      </c>
      <c r="T190" s="40">
        <f t="shared" si="63"/>
        <v>97.39200000000001</v>
      </c>
      <c r="U190" s="40">
        <f t="shared" si="64"/>
        <v>194.78400000000002</v>
      </c>
      <c r="V190" s="40">
        <f t="shared" si="65"/>
        <v>194.78400000000002</v>
      </c>
      <c r="W190" s="40">
        <f t="shared" si="66"/>
        <v>1739.8820000000001</v>
      </c>
      <c r="X190" s="40">
        <f t="shared" si="67"/>
        <v>3419.8940000000002</v>
      </c>
      <c r="Y190" s="40">
        <f t="shared" si="68"/>
        <v>4637.2939999999999</v>
      </c>
      <c r="Z190" s="40">
        <f>W190-'[1]UNIF SET-2011'!W190</f>
        <v>39.702600000000075</v>
      </c>
      <c r="AA190" s="45">
        <f>W190/'[1]UNIF SET-2011'!W190-1</f>
        <v>2.3352006264750758E-2</v>
      </c>
      <c r="AB190" s="40">
        <f>X190-'[1]UNIF SET-2011'!X190</f>
        <v>79.40520000000015</v>
      </c>
      <c r="AC190" s="45">
        <f>X190/'[1]UNIF SET-2011'!X190-1</f>
        <v>2.3770533222563062E-2</v>
      </c>
      <c r="AD190" s="40">
        <f>Y190-'[1]UNIF SET-2011'!Y190</f>
        <v>108.17519999999968</v>
      </c>
      <c r="AE190" s="46">
        <f>Y190/'[1]UNIF SET-2011'!Y190-1</f>
        <v>2.3884381217820883E-2</v>
      </c>
    </row>
    <row r="191" spans="1:31" ht="15" customHeight="1" x14ac:dyDescent="0.2">
      <c r="A191" s="61">
        <v>8</v>
      </c>
      <c r="B191" s="35">
        <v>1193.53</v>
      </c>
      <c r="C191" s="38">
        <f t="shared" si="69"/>
        <v>358.05899999999997</v>
      </c>
      <c r="D191" s="37">
        <v>59.87</v>
      </c>
      <c r="E191" s="37">
        <f t="shared" si="60"/>
        <v>1611.4589999999998</v>
      </c>
      <c r="G191" s="35">
        <v>2387.0500000000002</v>
      </c>
      <c r="H191" s="36">
        <f t="shared" si="70"/>
        <v>716.11500000000001</v>
      </c>
      <c r="I191" s="39">
        <v>59.87</v>
      </c>
      <c r="J191" s="39">
        <f t="shared" si="61"/>
        <v>3163.0349999999999</v>
      </c>
      <c r="L191" s="35">
        <v>2387.0500000000002</v>
      </c>
      <c r="M191" s="36">
        <f t="shared" si="71"/>
        <v>716.11500000000001</v>
      </c>
      <c r="N191" s="36">
        <f t="shared" si="72"/>
        <v>1193.5250000000001</v>
      </c>
      <c r="O191" s="39">
        <v>59.87</v>
      </c>
      <c r="P191" s="39">
        <f t="shared" si="62"/>
        <v>4356.5600000000004</v>
      </c>
      <c r="S191" s="5">
        <v>7</v>
      </c>
      <c r="T191" s="40">
        <f t="shared" si="63"/>
        <v>83.5471</v>
      </c>
      <c r="U191" s="40">
        <f t="shared" si="64"/>
        <v>167.09350000000003</v>
      </c>
      <c r="V191" s="40">
        <f t="shared" si="65"/>
        <v>167.09350000000003</v>
      </c>
      <c r="W191" s="40">
        <f t="shared" si="66"/>
        <v>1695.0060999999998</v>
      </c>
      <c r="X191" s="40">
        <f t="shared" si="67"/>
        <v>3330.1284999999998</v>
      </c>
      <c r="Y191" s="40">
        <f t="shared" si="68"/>
        <v>4523.6535000000003</v>
      </c>
      <c r="Z191" s="40">
        <f>W191-'[1]UNIF SET-2011'!W191</f>
        <v>38.647699999999986</v>
      </c>
      <c r="AA191" s="45">
        <f>W191/'[1]UNIF SET-2011'!W191-1</f>
        <v>2.3332933258888966E-2</v>
      </c>
      <c r="AB191" s="40">
        <f>X191-'[1]UNIF SET-2011'!X191</f>
        <v>77.281700000000001</v>
      </c>
      <c r="AC191" s="45">
        <f>X191/'[1]UNIF SET-2011'!X191-1</f>
        <v>2.3758173917074688E-2</v>
      </c>
      <c r="AD191" s="40">
        <f>Y191-'[1]UNIF SET-2011'!Y191</f>
        <v>105.48670000000038</v>
      </c>
      <c r="AE191" s="46">
        <f>Y191/'[1]UNIF SET-2011'!Y191-1</f>
        <v>2.387567169261251E-2</v>
      </c>
    </row>
    <row r="192" spans="1:31" ht="15" customHeight="1" x14ac:dyDescent="0.2">
      <c r="A192" s="61">
        <v>7</v>
      </c>
      <c r="B192" s="35">
        <v>1170.1300000000001</v>
      </c>
      <c r="C192" s="38">
        <f t="shared" si="69"/>
        <v>351.03900000000004</v>
      </c>
      <c r="D192" s="37">
        <v>59.87</v>
      </c>
      <c r="E192" s="37">
        <f t="shared" si="60"/>
        <v>1581.039</v>
      </c>
      <c r="G192" s="35">
        <v>2340.2600000000002</v>
      </c>
      <c r="H192" s="36">
        <f t="shared" si="70"/>
        <v>702.07800000000009</v>
      </c>
      <c r="I192" s="39">
        <v>59.87</v>
      </c>
      <c r="J192" s="39">
        <f t="shared" si="61"/>
        <v>3102.2080000000001</v>
      </c>
      <c r="L192" s="35">
        <v>2340.2600000000002</v>
      </c>
      <c r="M192" s="36">
        <f t="shared" si="71"/>
        <v>702.07800000000009</v>
      </c>
      <c r="N192" s="36">
        <f t="shared" si="72"/>
        <v>1170.1300000000001</v>
      </c>
      <c r="O192" s="39">
        <v>59.87</v>
      </c>
      <c r="P192" s="39">
        <f t="shared" si="62"/>
        <v>4272.3380000000006</v>
      </c>
      <c r="S192" s="5">
        <v>6</v>
      </c>
      <c r="T192" s="40">
        <f t="shared" si="63"/>
        <v>70.207800000000006</v>
      </c>
      <c r="U192" s="40">
        <f t="shared" si="64"/>
        <v>140.41560000000001</v>
      </c>
      <c r="V192" s="40">
        <f t="shared" si="65"/>
        <v>140.41560000000001</v>
      </c>
      <c r="W192" s="40">
        <f t="shared" si="66"/>
        <v>1651.2467999999999</v>
      </c>
      <c r="X192" s="40">
        <f t="shared" si="67"/>
        <v>3242.6235999999999</v>
      </c>
      <c r="Y192" s="40">
        <f t="shared" si="68"/>
        <v>4412.7536000000009</v>
      </c>
      <c r="Z192" s="40">
        <f>W192-'[1]UNIF SET-2011'!W192</f>
        <v>37.604000000000042</v>
      </c>
      <c r="AA192" s="45">
        <f>W192/'[1]UNIF SET-2011'!W192-1</f>
        <v>2.3303794371344111E-2</v>
      </c>
      <c r="AB192" s="40">
        <f>X192-'[1]UNIF SET-2011'!X192</f>
        <v>75.221600000000763</v>
      </c>
      <c r="AC192" s="45">
        <f>X192/'[1]UNIF SET-2011'!X192-1</f>
        <v>2.3748674781414181E-2</v>
      </c>
      <c r="AD192" s="40">
        <f>Y192-'[1]UNIF SET-2011'!Y192</f>
        <v>102.87660000000142</v>
      </c>
      <c r="AE192" s="46">
        <f>Y192/'[1]UNIF SET-2011'!Y192-1</f>
        <v>2.3869961950190532E-2</v>
      </c>
    </row>
    <row r="193" spans="1:31" ht="15" customHeight="1" x14ac:dyDescent="0.2">
      <c r="A193" s="61">
        <v>6</v>
      </c>
      <c r="B193" s="35">
        <v>1147.19</v>
      </c>
      <c r="C193" s="38">
        <f t="shared" si="69"/>
        <v>344.15699999999998</v>
      </c>
      <c r="D193" s="37">
        <v>59.87</v>
      </c>
      <c r="E193" s="37">
        <f t="shared" si="60"/>
        <v>1551.2169999999999</v>
      </c>
      <c r="G193" s="35">
        <v>2294.37</v>
      </c>
      <c r="H193" s="36">
        <f t="shared" si="70"/>
        <v>688.31099999999992</v>
      </c>
      <c r="I193" s="39">
        <v>59.87</v>
      </c>
      <c r="J193" s="39">
        <f t="shared" si="61"/>
        <v>3042.5509999999995</v>
      </c>
      <c r="L193" s="35">
        <v>2294.37</v>
      </c>
      <c r="M193" s="36">
        <f t="shared" si="71"/>
        <v>688.31099999999992</v>
      </c>
      <c r="N193" s="36">
        <f t="shared" si="72"/>
        <v>1147.1849999999999</v>
      </c>
      <c r="O193" s="39">
        <v>59.87</v>
      </c>
      <c r="P193" s="39">
        <f t="shared" si="62"/>
        <v>4189.7359999999999</v>
      </c>
      <c r="S193" s="5">
        <v>5</v>
      </c>
      <c r="T193" s="40">
        <f t="shared" si="63"/>
        <v>57.359500000000004</v>
      </c>
      <c r="U193" s="40">
        <f t="shared" si="64"/>
        <v>114.71850000000001</v>
      </c>
      <c r="V193" s="40">
        <f t="shared" si="65"/>
        <v>114.71850000000001</v>
      </c>
      <c r="W193" s="40">
        <f t="shared" si="66"/>
        <v>1608.5764999999999</v>
      </c>
      <c r="X193" s="40">
        <f t="shared" si="67"/>
        <v>3157.2694999999994</v>
      </c>
      <c r="Y193" s="40">
        <f t="shared" si="68"/>
        <v>4304.4544999999998</v>
      </c>
      <c r="Z193" s="40">
        <f>W193-'[1]UNIF SET-2011'!W193</f>
        <v>36.598500000000286</v>
      </c>
      <c r="AA193" s="45">
        <f>W193/'[1]UNIF SET-2011'!W193-1</f>
        <v>2.3281814376537202E-2</v>
      </c>
      <c r="AB193" s="40">
        <f>X193-'[1]UNIF SET-2011'!X193</f>
        <v>73.196999999999207</v>
      </c>
      <c r="AC193" s="45">
        <f>X193/'[1]UNIF SET-2011'!X193-1</f>
        <v>2.3733877851444651E-2</v>
      </c>
      <c r="AD193" s="40">
        <f>Y193-'[1]UNIF SET-2011'!Y193</f>
        <v>100.30699999999979</v>
      </c>
      <c r="AE193" s="46">
        <f>Y193/'[1]UNIF SET-2011'!Y193-1</f>
        <v>2.3859058227619245E-2</v>
      </c>
    </row>
    <row r="194" spans="1:31" ht="15" customHeight="1" x14ac:dyDescent="0.2">
      <c r="A194" s="61">
        <v>5</v>
      </c>
      <c r="B194" s="35">
        <v>1124.69</v>
      </c>
      <c r="C194" s="38">
        <f t="shared" si="69"/>
        <v>337.40699999999998</v>
      </c>
      <c r="D194" s="37">
        <v>59.87</v>
      </c>
      <c r="E194" s="37">
        <f t="shared" si="60"/>
        <v>1521.9669999999999</v>
      </c>
      <c r="G194" s="35">
        <v>2249.38</v>
      </c>
      <c r="H194" s="36">
        <f t="shared" si="70"/>
        <v>674.81399999999996</v>
      </c>
      <c r="I194" s="39">
        <v>59.87</v>
      </c>
      <c r="J194" s="39">
        <f t="shared" si="61"/>
        <v>2984.0639999999999</v>
      </c>
      <c r="L194" s="35">
        <v>2249.38</v>
      </c>
      <c r="M194" s="36">
        <f t="shared" si="71"/>
        <v>674.81399999999996</v>
      </c>
      <c r="N194" s="36">
        <f t="shared" si="72"/>
        <v>1124.69</v>
      </c>
      <c r="O194" s="39">
        <v>59.87</v>
      </c>
      <c r="P194" s="39">
        <f t="shared" si="62"/>
        <v>4108.7539999999999</v>
      </c>
      <c r="S194" s="5">
        <v>4</v>
      </c>
      <c r="T194" s="40">
        <f t="shared" si="63"/>
        <v>44.9876</v>
      </c>
      <c r="U194" s="40">
        <f t="shared" si="64"/>
        <v>89.975200000000001</v>
      </c>
      <c r="V194" s="40">
        <f t="shared" si="65"/>
        <v>89.975200000000001</v>
      </c>
      <c r="W194" s="40">
        <f t="shared" si="66"/>
        <v>1566.9545999999998</v>
      </c>
      <c r="X194" s="40">
        <f t="shared" si="67"/>
        <v>3074.0391999999997</v>
      </c>
      <c r="Y194" s="40">
        <f t="shared" si="68"/>
        <v>4198.7291999999998</v>
      </c>
      <c r="Z194" s="40">
        <f>W194-'[1]UNIF SET-2011'!W194</f>
        <v>35.617199999999912</v>
      </c>
      <c r="AA194" s="45">
        <f>W194/'[1]UNIF SET-2011'!W194-1</f>
        <v>2.3258884684720593E-2</v>
      </c>
      <c r="AB194" s="40">
        <f>X194-'[1]UNIF SET-2011'!X194</f>
        <v>71.234399999999823</v>
      </c>
      <c r="AC194" s="45">
        <f>X194/'[1]UNIF SET-2011'!X194-1</f>
        <v>2.3722620930937577E-2</v>
      </c>
      <c r="AD194" s="40">
        <f>Y194-'[1]UNIF SET-2011'!Y194</f>
        <v>97.814400000000205</v>
      </c>
      <c r="AE194" s="46">
        <f>Y194/'[1]UNIF SET-2011'!Y194-1</f>
        <v>2.3851848860649394E-2</v>
      </c>
    </row>
    <row r="195" spans="1:31" ht="15" customHeight="1" x14ac:dyDescent="0.2">
      <c r="A195" s="61">
        <v>4</v>
      </c>
      <c r="B195" s="35">
        <v>1102.6300000000001</v>
      </c>
      <c r="C195" s="38">
        <f t="shared" si="69"/>
        <v>330.78900000000004</v>
      </c>
      <c r="D195" s="37">
        <v>59.87</v>
      </c>
      <c r="E195" s="37">
        <f t="shared" si="60"/>
        <v>1493.289</v>
      </c>
      <c r="G195" s="35">
        <v>2205.2600000000002</v>
      </c>
      <c r="H195" s="36">
        <f t="shared" si="70"/>
        <v>661.57800000000009</v>
      </c>
      <c r="I195" s="39">
        <v>59.87</v>
      </c>
      <c r="J195" s="39">
        <f t="shared" si="61"/>
        <v>2926.7080000000001</v>
      </c>
      <c r="L195" s="35">
        <v>2205.2600000000002</v>
      </c>
      <c r="M195" s="36">
        <f t="shared" si="71"/>
        <v>661.57800000000009</v>
      </c>
      <c r="N195" s="36">
        <f t="shared" si="72"/>
        <v>1102.6300000000001</v>
      </c>
      <c r="O195" s="39">
        <v>59.87</v>
      </c>
      <c r="P195" s="39">
        <f t="shared" si="62"/>
        <v>4029.3380000000002</v>
      </c>
      <c r="S195" s="5">
        <v>3</v>
      </c>
      <c r="T195" s="40">
        <f t="shared" si="63"/>
        <v>33.078900000000004</v>
      </c>
      <c r="U195" s="40">
        <f t="shared" si="64"/>
        <v>66.157800000000009</v>
      </c>
      <c r="V195" s="40">
        <f t="shared" si="65"/>
        <v>66.157800000000009</v>
      </c>
      <c r="W195" s="40">
        <f t="shared" si="66"/>
        <v>1526.3679</v>
      </c>
      <c r="X195" s="40">
        <f t="shared" si="67"/>
        <v>2992.8658</v>
      </c>
      <c r="Y195" s="40">
        <f t="shared" si="68"/>
        <v>4095.4958000000001</v>
      </c>
      <c r="Z195" s="40">
        <f>W195-'[1]UNIF SET-2011'!W195</f>
        <v>34.659800000000132</v>
      </c>
      <c r="AA195" s="45">
        <f>W195/'[1]UNIF SET-2011'!W195-1</f>
        <v>2.3234974724612778E-2</v>
      </c>
      <c r="AB195" s="40">
        <f>X195-'[1]UNIF SET-2011'!X195</f>
        <v>69.306299999999737</v>
      </c>
      <c r="AC195" s="45">
        <f>X195/'[1]UNIF SET-2011'!X195-1</f>
        <v>2.370613630404983E-2</v>
      </c>
      <c r="AD195" s="40">
        <f>Y195-'[1]UNIF SET-2011'!Y195</f>
        <v>95.361300000000028</v>
      </c>
      <c r="AE195" s="46">
        <f>Y195/'[1]UNIF SET-2011'!Y195-1</f>
        <v>2.3839523396025797E-2</v>
      </c>
    </row>
    <row r="196" spans="1:31" ht="15" customHeight="1" x14ac:dyDescent="0.2">
      <c r="A196" s="62">
        <v>3</v>
      </c>
      <c r="B196" s="35">
        <v>1081.02</v>
      </c>
      <c r="C196" s="38">
        <f t="shared" si="69"/>
        <v>324.30599999999998</v>
      </c>
      <c r="D196" s="66">
        <v>59.87</v>
      </c>
      <c r="E196" s="66">
        <f t="shared" si="60"/>
        <v>1465.1959999999999</v>
      </c>
      <c r="G196" s="35">
        <v>2162.04</v>
      </c>
      <c r="H196" s="36">
        <f t="shared" si="70"/>
        <v>648.61199999999997</v>
      </c>
      <c r="I196" s="47">
        <v>59.87</v>
      </c>
      <c r="J196" s="47">
        <f t="shared" si="61"/>
        <v>2870.5219999999999</v>
      </c>
      <c r="L196" s="35">
        <v>2162.04</v>
      </c>
      <c r="M196" s="36">
        <f t="shared" si="71"/>
        <v>648.61199999999997</v>
      </c>
      <c r="N196" s="36">
        <f t="shared" si="72"/>
        <v>1081.02</v>
      </c>
      <c r="O196" s="47">
        <v>59.87</v>
      </c>
      <c r="P196" s="39">
        <f t="shared" si="62"/>
        <v>3951.5419999999999</v>
      </c>
      <c r="S196" s="5">
        <v>2</v>
      </c>
      <c r="T196" s="40">
        <f t="shared" si="63"/>
        <v>21.6204</v>
      </c>
      <c r="U196" s="40">
        <f t="shared" si="64"/>
        <v>43.2408</v>
      </c>
      <c r="V196" s="40">
        <f t="shared" si="65"/>
        <v>43.2408</v>
      </c>
      <c r="W196" s="40">
        <f t="shared" si="66"/>
        <v>1486.8163999999999</v>
      </c>
      <c r="X196" s="40">
        <f t="shared" si="67"/>
        <v>2913.7628</v>
      </c>
      <c r="Y196" s="40">
        <f t="shared" si="68"/>
        <v>3994.7828</v>
      </c>
      <c r="Z196" s="40">
        <f>W196-'[1]UNIF SET-2011'!W196</f>
        <v>33.725999999999885</v>
      </c>
      <c r="AA196" s="45">
        <f>W196/'[1]UNIF SET-2011'!W196-1</f>
        <v>2.3209842966411376E-2</v>
      </c>
      <c r="AB196" s="40">
        <f>X196-'[1]UNIF SET-2011'!X196</f>
        <v>67.451999999999771</v>
      </c>
      <c r="AC196" s="45">
        <f>X196/'[1]UNIF SET-2011'!X196-1</f>
        <v>2.3698044500270132E-2</v>
      </c>
      <c r="AD196" s="40">
        <f>Y196-'[1]UNIF SET-2011'!Y196</f>
        <v>93.001999999999953</v>
      </c>
      <c r="AE196" s="46">
        <f>Y196/'[1]UNIF SET-2011'!Y196-1</f>
        <v>2.3835782881498568E-2</v>
      </c>
    </row>
    <row r="197" spans="1:31" ht="15" customHeight="1" x14ac:dyDescent="0.2">
      <c r="A197" s="44">
        <v>2</v>
      </c>
      <c r="B197" s="35">
        <v>1059.82</v>
      </c>
      <c r="C197" s="38">
        <f t="shared" si="69"/>
        <v>317.94599999999997</v>
      </c>
      <c r="D197" s="37">
        <v>59.87</v>
      </c>
      <c r="E197" s="37">
        <f t="shared" si="60"/>
        <v>1437.6359999999997</v>
      </c>
      <c r="G197" s="35">
        <v>2119.64</v>
      </c>
      <c r="H197" s="36">
        <f t="shared" si="70"/>
        <v>635.89199999999994</v>
      </c>
      <c r="I197" s="39">
        <v>59.87</v>
      </c>
      <c r="J197" s="39">
        <f t="shared" si="61"/>
        <v>2815.4019999999996</v>
      </c>
      <c r="L197" s="35">
        <v>2119.64</v>
      </c>
      <c r="M197" s="36">
        <f t="shared" si="71"/>
        <v>635.89199999999994</v>
      </c>
      <c r="N197" s="36">
        <f t="shared" si="72"/>
        <v>1059.82</v>
      </c>
      <c r="O197" s="39">
        <v>59.87</v>
      </c>
      <c r="P197" s="39">
        <f t="shared" si="62"/>
        <v>3875.2219999999998</v>
      </c>
      <c r="S197" s="5">
        <v>1</v>
      </c>
      <c r="T197" s="40">
        <f t="shared" si="63"/>
        <v>10.5982</v>
      </c>
      <c r="U197" s="40">
        <f t="shared" si="64"/>
        <v>21.196400000000001</v>
      </c>
      <c r="V197" s="40">
        <f t="shared" si="65"/>
        <v>21.196400000000001</v>
      </c>
      <c r="W197" s="40">
        <f t="shared" si="66"/>
        <v>1448.2341999999996</v>
      </c>
      <c r="X197" s="40">
        <f t="shared" si="67"/>
        <v>2836.5983999999994</v>
      </c>
      <c r="Y197" s="40">
        <f t="shared" si="68"/>
        <v>3896.4183999999996</v>
      </c>
      <c r="Z197" s="40">
        <f>W197-'[1]UNIF SET-2011'!W197</f>
        <v>32.815499999999702</v>
      </c>
      <c r="AA197" s="45">
        <f>W197/'[1]UNIF SET-2011'!W197-1</f>
        <v>2.3184305817069983E-2</v>
      </c>
      <c r="AB197" s="40">
        <f>X197-'[1]UNIF SET-2011'!X197</f>
        <v>65.617899999999736</v>
      </c>
      <c r="AC197" s="45">
        <f>X197/'[1]UNIF SET-2011'!X197-1</f>
        <v>2.3680390388889361E-2</v>
      </c>
      <c r="AD197" s="40">
        <f>Y197-'[1]UNIF SET-2011'!Y197</f>
        <v>90.662899999999809</v>
      </c>
      <c r="AE197" s="46">
        <f>Y197/'[1]UNIF SET-2011'!Y197-1</f>
        <v>2.3822576095600345E-2</v>
      </c>
    </row>
    <row r="198" spans="1:31" ht="15" customHeight="1" x14ac:dyDescent="0.2">
      <c r="A198" s="44">
        <v>1</v>
      </c>
      <c r="B198" s="35">
        <v>1039.04</v>
      </c>
      <c r="C198" s="38">
        <f t="shared" si="69"/>
        <v>311.71199999999999</v>
      </c>
      <c r="D198" s="37">
        <v>59.87</v>
      </c>
      <c r="E198" s="37">
        <f t="shared" si="60"/>
        <v>1410.6219999999998</v>
      </c>
      <c r="G198" s="35">
        <v>2078.08</v>
      </c>
      <c r="H198" s="36">
        <f t="shared" si="70"/>
        <v>623.42399999999998</v>
      </c>
      <c r="I198" s="39">
        <v>59.87</v>
      </c>
      <c r="J198" s="39">
        <f t="shared" si="61"/>
        <v>2761.3739999999998</v>
      </c>
      <c r="L198" s="35">
        <v>2078.08</v>
      </c>
      <c r="M198" s="36">
        <f t="shared" si="71"/>
        <v>623.42399999999998</v>
      </c>
      <c r="N198" s="36">
        <f t="shared" si="72"/>
        <v>1039.04</v>
      </c>
      <c r="O198" s="39">
        <v>59.87</v>
      </c>
      <c r="P198" s="39">
        <f t="shared" si="62"/>
        <v>3800.4139999999998</v>
      </c>
      <c r="S198" s="5">
        <v>0</v>
      </c>
      <c r="T198" s="40">
        <f t="shared" si="63"/>
        <v>0</v>
      </c>
      <c r="U198" s="40">
        <f t="shared" si="64"/>
        <v>0</v>
      </c>
      <c r="V198" s="40">
        <f t="shared" si="65"/>
        <v>0</v>
      </c>
      <c r="W198" s="40">
        <f t="shared" si="66"/>
        <v>1410.6219999999998</v>
      </c>
      <c r="X198" s="40">
        <f t="shared" si="67"/>
        <v>2761.3739999999998</v>
      </c>
      <c r="Y198" s="40">
        <f t="shared" si="68"/>
        <v>3800.4139999999998</v>
      </c>
      <c r="Z198" s="40">
        <f>W198-'[1]UNIF SET-2011'!W198</f>
        <v>31.927999999999884</v>
      </c>
      <c r="AA198" s="45">
        <f>W198/'[1]UNIF SET-2011'!W198-1</f>
        <v>2.315814821853146E-2</v>
      </c>
      <c r="AB198" s="40">
        <f>X198-'[1]UNIF SET-2011'!X198</f>
        <v>63.842999999999847</v>
      </c>
      <c r="AC198" s="45">
        <f>X198/'[1]UNIF SET-2011'!X198-1</f>
        <v>2.3667197893184388E-2</v>
      </c>
      <c r="AD198" s="40">
        <f>Y198-'[1]UNIF SET-2011'!Y198</f>
        <v>88.397999999999683</v>
      </c>
      <c r="AE198" s="46">
        <f>Y198/'[1]UNIF SET-2011'!Y198-1</f>
        <v>2.3814013732699424E-2</v>
      </c>
    </row>
    <row r="199" spans="1:31" ht="15" customHeight="1" x14ac:dyDescent="0.2">
      <c r="S199" s="302" t="s">
        <v>58</v>
      </c>
      <c r="T199" s="303"/>
      <c r="U199" s="303"/>
      <c r="V199" s="303"/>
      <c r="W199" s="303"/>
      <c r="X199" s="303"/>
      <c r="Y199" s="303"/>
      <c r="Z199" s="48">
        <f t="shared" ref="Z199:AE199" si="74">AVERAGE(Z174:Z198)</f>
        <v>44.995732000000018</v>
      </c>
      <c r="AA199" s="49">
        <f t="shared" si="74"/>
        <v>2.3422329663563259E-2</v>
      </c>
      <c r="AB199" s="48">
        <f t="shared" si="74"/>
        <v>89.990492000000103</v>
      </c>
      <c r="AC199" s="49">
        <f t="shared" si="74"/>
        <v>2.3806306435268799E-2</v>
      </c>
      <c r="AD199" s="48">
        <f t="shared" si="74"/>
        <v>121.45009200000023</v>
      </c>
      <c r="AE199" s="50">
        <f t="shared" si="74"/>
        <v>2.3909437807415834E-2</v>
      </c>
    </row>
    <row r="200" spans="1:31" ht="15" customHeight="1" x14ac:dyDescent="0.2"/>
    <row r="201" spans="1:31" ht="15" customHeight="1" x14ac:dyDescent="0.2"/>
    <row r="202" spans="1:31" ht="15" customHeight="1" x14ac:dyDescent="0.2"/>
    <row r="203" spans="1:31" ht="15" customHeight="1" x14ac:dyDescent="0.2"/>
    <row r="204" spans="1:31" ht="15" customHeight="1" x14ac:dyDescent="0.2"/>
    <row r="205" spans="1:31" ht="20.25" customHeight="1" x14ac:dyDescent="0.2">
      <c r="A205" s="322" t="s">
        <v>37</v>
      </c>
      <c r="B205" s="322"/>
      <c r="C205" s="322"/>
      <c r="D205" s="322"/>
      <c r="E205" s="322"/>
      <c r="F205" s="322"/>
      <c r="G205" s="322"/>
      <c r="H205" s="322"/>
      <c r="I205" s="322"/>
      <c r="J205" s="322"/>
      <c r="K205" s="322"/>
      <c r="L205" s="322"/>
      <c r="M205" s="322"/>
      <c r="N205" s="322"/>
      <c r="O205" s="322"/>
      <c r="P205" s="322"/>
    </row>
    <row r="206" spans="1:31" ht="15" customHeight="1" x14ac:dyDescent="0.2">
      <c r="A206" s="63" t="s">
        <v>63</v>
      </c>
      <c r="B206" s="63"/>
      <c r="C206" s="63"/>
      <c r="D206" s="63"/>
      <c r="E206" s="63"/>
    </row>
    <row r="207" spans="1:31" ht="15" customHeight="1" x14ac:dyDescent="0.2">
      <c r="A207" s="17" t="s">
        <v>65</v>
      </c>
      <c r="B207" s="15"/>
      <c r="C207" s="15"/>
      <c r="D207" s="15"/>
      <c r="E207" s="15"/>
    </row>
    <row r="208" spans="1:31" ht="15" customHeight="1" x14ac:dyDescent="0.2">
      <c r="A208" s="17" t="s">
        <v>40</v>
      </c>
      <c r="B208" s="63"/>
      <c r="C208" s="63"/>
      <c r="D208" s="63"/>
      <c r="E208" s="63"/>
    </row>
    <row r="209" spans="1:31" ht="15" customHeight="1" x14ac:dyDescent="0.2">
      <c r="A209" s="17" t="s">
        <v>587</v>
      </c>
      <c r="B209" s="63"/>
      <c r="C209" s="63"/>
      <c r="D209" s="63"/>
      <c r="E209" s="63"/>
    </row>
    <row r="210" spans="1:31" ht="15" customHeight="1" x14ac:dyDescent="0.2">
      <c r="A210" s="65" t="s">
        <v>41</v>
      </c>
      <c r="B210" s="63"/>
      <c r="C210" s="63"/>
      <c r="D210" s="63"/>
      <c r="E210" s="63"/>
      <c r="S210" s="307" t="s">
        <v>588</v>
      </c>
      <c r="T210" s="308"/>
      <c r="U210" s="308"/>
      <c r="V210" s="308"/>
      <c r="W210" s="308"/>
      <c r="X210" s="308"/>
      <c r="Y210" s="308"/>
      <c r="Z210" s="308"/>
      <c r="AA210" s="308"/>
      <c r="AB210" s="308"/>
      <c r="AC210" s="308"/>
      <c r="AD210" s="308"/>
      <c r="AE210" s="309"/>
    </row>
    <row r="211" spans="1:31" ht="15" customHeight="1" x14ac:dyDescent="0.2">
      <c r="A211" s="313" t="s">
        <v>42</v>
      </c>
      <c r="B211" s="314"/>
      <c r="C211" s="314"/>
      <c r="D211" s="314"/>
      <c r="E211" s="313"/>
      <c r="F211" s="8"/>
      <c r="G211" s="313" t="s">
        <v>43</v>
      </c>
      <c r="H211" s="313"/>
      <c r="I211" s="313"/>
      <c r="J211" s="313"/>
      <c r="L211" s="313" t="s">
        <v>44</v>
      </c>
      <c r="M211" s="313"/>
      <c r="N211" s="313"/>
      <c r="O211" s="313"/>
      <c r="P211" s="313"/>
      <c r="S211" s="310"/>
      <c r="T211" s="311"/>
      <c r="U211" s="311"/>
      <c r="V211" s="311"/>
      <c r="W211" s="311"/>
      <c r="X211" s="311"/>
      <c r="Y211" s="311"/>
      <c r="Z211" s="311"/>
      <c r="AA211" s="311"/>
      <c r="AB211" s="311"/>
      <c r="AC211" s="311"/>
      <c r="AD211" s="311"/>
      <c r="AE211" s="312"/>
    </row>
    <row r="212" spans="1:31" ht="15" customHeight="1" x14ac:dyDescent="0.2">
      <c r="A212" s="315" t="s">
        <v>45</v>
      </c>
      <c r="B212" s="19" t="s">
        <v>46</v>
      </c>
      <c r="C212" s="25" t="s">
        <v>47</v>
      </c>
      <c r="D212" s="19" t="s">
        <v>10</v>
      </c>
      <c r="E212" s="317" t="s">
        <v>48</v>
      </c>
      <c r="G212" s="19" t="s">
        <v>46</v>
      </c>
      <c r="H212" s="19" t="s">
        <v>47</v>
      </c>
      <c r="I212" s="19" t="s">
        <v>49</v>
      </c>
      <c r="J212" s="319" t="s">
        <v>48</v>
      </c>
      <c r="L212" s="19" t="s">
        <v>46</v>
      </c>
      <c r="M212" s="19" t="s">
        <v>47</v>
      </c>
      <c r="N212" s="19" t="s">
        <v>50</v>
      </c>
      <c r="O212" s="19" t="s">
        <v>10</v>
      </c>
      <c r="P212" s="320" t="s">
        <v>48</v>
      </c>
      <c r="S212" s="20" t="s">
        <v>5</v>
      </c>
      <c r="T212" s="21" t="s">
        <v>6</v>
      </c>
      <c r="U212" s="21" t="s">
        <v>6</v>
      </c>
      <c r="V212" s="21" t="s">
        <v>6</v>
      </c>
      <c r="W212" s="21" t="s">
        <v>4</v>
      </c>
      <c r="X212" s="21" t="s">
        <v>51</v>
      </c>
      <c r="Y212" s="21" t="s">
        <v>4</v>
      </c>
      <c r="Z212" s="21" t="s">
        <v>52</v>
      </c>
      <c r="AA212" s="21" t="s">
        <v>53</v>
      </c>
      <c r="AB212" s="22" t="s">
        <v>52</v>
      </c>
      <c r="AC212" s="23" t="s">
        <v>53</v>
      </c>
      <c r="AD212" s="21" t="s">
        <v>52</v>
      </c>
      <c r="AE212" s="24" t="s">
        <v>53</v>
      </c>
    </row>
    <row r="213" spans="1:31" ht="15" customHeight="1" x14ac:dyDescent="0.2">
      <c r="A213" s="315"/>
      <c r="B213" s="69" t="s">
        <v>7</v>
      </c>
      <c r="C213" s="67">
        <v>0.3</v>
      </c>
      <c r="D213" s="69" t="s">
        <v>54</v>
      </c>
      <c r="E213" s="317"/>
      <c r="G213" s="69" t="s">
        <v>7</v>
      </c>
      <c r="H213" s="68">
        <v>0.3</v>
      </c>
      <c r="I213" s="69" t="s">
        <v>55</v>
      </c>
      <c r="J213" s="319"/>
      <c r="L213" s="69" t="s">
        <v>7</v>
      </c>
      <c r="M213" s="68">
        <v>0.3</v>
      </c>
      <c r="N213" s="68">
        <v>0.5</v>
      </c>
      <c r="O213" s="69" t="s">
        <v>54</v>
      </c>
      <c r="P213" s="323"/>
      <c r="S213" s="29" t="s">
        <v>8</v>
      </c>
      <c r="T213" s="30" t="s">
        <v>56</v>
      </c>
      <c r="U213" s="30" t="s">
        <v>9</v>
      </c>
      <c r="V213" s="30" t="s">
        <v>57</v>
      </c>
      <c r="W213" s="30" t="s">
        <v>56</v>
      </c>
      <c r="X213" s="30" t="s">
        <v>9</v>
      </c>
      <c r="Y213" s="30" t="s">
        <v>57</v>
      </c>
      <c r="Z213" s="30" t="s">
        <v>56</v>
      </c>
      <c r="AA213" s="30" t="s">
        <v>56</v>
      </c>
      <c r="AB213" s="31" t="s">
        <v>9</v>
      </c>
      <c r="AC213" s="32" t="s">
        <v>9</v>
      </c>
      <c r="AD213" s="30" t="s">
        <v>57</v>
      </c>
      <c r="AE213" s="33" t="s">
        <v>57</v>
      </c>
    </row>
    <row r="214" spans="1:31" ht="15" customHeight="1" x14ac:dyDescent="0.2">
      <c r="A214" s="70">
        <v>25</v>
      </c>
      <c r="B214" s="35">
        <v>1771.51</v>
      </c>
      <c r="C214" s="71">
        <f>B214*C$213</f>
        <v>531.45299999999997</v>
      </c>
      <c r="D214" s="56">
        <v>59.87</v>
      </c>
      <c r="E214" s="56">
        <f t="shared" ref="E214:E235" si="75">B214+C214+D214</f>
        <v>2362.8329999999996</v>
      </c>
      <c r="F214" s="12"/>
      <c r="G214" s="35">
        <v>3543.01</v>
      </c>
      <c r="H214" s="55">
        <f>G214*H$213</f>
        <v>1062.903</v>
      </c>
      <c r="I214" s="56">
        <v>59.87</v>
      </c>
      <c r="J214" s="56">
        <f t="shared" ref="J214:J235" si="76">G214+H214+I214</f>
        <v>4665.7830000000004</v>
      </c>
      <c r="K214" s="12"/>
      <c r="L214" s="35">
        <v>3543.01</v>
      </c>
      <c r="M214" s="55">
        <f>L214*M$213</f>
        <v>1062.903</v>
      </c>
      <c r="N214" s="55">
        <f>L214*N$213</f>
        <v>1771.5050000000001</v>
      </c>
      <c r="O214" s="56">
        <v>59.87</v>
      </c>
      <c r="P214" s="56">
        <f t="shared" ref="P214:P235" si="77">L214+M214+N214+O214</f>
        <v>6437.2880000000005</v>
      </c>
      <c r="S214" s="5">
        <v>24</v>
      </c>
      <c r="T214" s="40">
        <f t="shared" ref="T214:T235" si="78">B214*S214%</f>
        <v>425.16239999999999</v>
      </c>
      <c r="U214" s="40">
        <f t="shared" ref="U214:U235" si="79">G214*S214%</f>
        <v>850.32240000000002</v>
      </c>
      <c r="V214" s="40">
        <f t="shared" ref="V214:V235" si="80">L214*S214%</f>
        <v>850.32240000000002</v>
      </c>
      <c r="W214" s="40">
        <f t="shared" ref="W214:W235" si="81">E214+T214</f>
        <v>2787.9953999999998</v>
      </c>
      <c r="X214" s="40">
        <f t="shared" ref="X214:X235" si="82">J214+U214</f>
        <v>5516.1054000000004</v>
      </c>
      <c r="Y214" s="40">
        <f t="shared" ref="Y214:Y235" si="83">P214+V214</f>
        <v>7287.6104000000005</v>
      </c>
      <c r="Z214" s="40">
        <f>W214-'[1]UNIF SET-2011'!W214</f>
        <v>64.479799999999614</v>
      </c>
      <c r="AA214" s="41">
        <f>W214/'[1]UNIF SET-2011'!W214-1</f>
        <v>2.3675208616392496E-2</v>
      </c>
      <c r="AB214" s="42">
        <f>X214-'[1]UNIF SET-2011'!X214</f>
        <v>128.92880000000059</v>
      </c>
      <c r="AC214" s="41">
        <f>X214/'[1]UNIF SET-2011'!X214-1</f>
        <v>2.3932536386499947E-2</v>
      </c>
      <c r="AD214" s="42">
        <f>Y214-'[1]UNIF SET-2011'!Y214</f>
        <v>170.78880000000117</v>
      </c>
      <c r="AE214" s="43">
        <f>Y214/'[1]UNIF SET-2011'!Y214-1</f>
        <v>2.3997903783340657E-2</v>
      </c>
    </row>
    <row r="215" spans="1:31" ht="15" customHeight="1" x14ac:dyDescent="0.2">
      <c r="A215" s="60">
        <v>24</v>
      </c>
      <c r="B215" s="35">
        <v>1736.77</v>
      </c>
      <c r="C215" s="71">
        <f t="shared" ref="C215:C235" si="84">B215*C$213</f>
        <v>521.03099999999995</v>
      </c>
      <c r="D215" s="72">
        <v>59.87</v>
      </c>
      <c r="E215" s="72">
        <f t="shared" si="75"/>
        <v>2317.6709999999998</v>
      </c>
      <c r="F215" s="12"/>
      <c r="G215" s="35">
        <v>3473.54</v>
      </c>
      <c r="H215" s="55">
        <f t="shared" ref="H215:H235" si="85">G215*H$213</f>
        <v>1042.0619999999999</v>
      </c>
      <c r="I215" s="56">
        <v>59.87</v>
      </c>
      <c r="J215" s="56">
        <f>G215+H215+I215</f>
        <v>4575.4719999999998</v>
      </c>
      <c r="K215" s="12"/>
      <c r="L215" s="35">
        <v>3473.54</v>
      </c>
      <c r="M215" s="55">
        <f t="shared" ref="M215:M235" si="86">L215*M$213</f>
        <v>1042.0619999999999</v>
      </c>
      <c r="N215" s="55">
        <f t="shared" ref="N215:N235" si="87">L215*N$213</f>
        <v>1736.77</v>
      </c>
      <c r="O215" s="56">
        <v>59.87</v>
      </c>
      <c r="P215" s="56">
        <f>L215+M215+N215+O215</f>
        <v>6312.2419999999993</v>
      </c>
      <c r="S215" s="5">
        <v>23</v>
      </c>
      <c r="T215" s="40">
        <f t="shared" si="78"/>
        <v>399.45710000000003</v>
      </c>
      <c r="U215" s="40">
        <f t="shared" si="79"/>
        <v>798.91420000000005</v>
      </c>
      <c r="V215" s="40">
        <f t="shared" si="80"/>
        <v>798.91420000000005</v>
      </c>
      <c r="W215" s="40">
        <f t="shared" si="81"/>
        <v>2717.1280999999999</v>
      </c>
      <c r="X215" s="40">
        <f t="shared" si="82"/>
        <v>5374.3861999999999</v>
      </c>
      <c r="Y215" s="40">
        <f t="shared" si="83"/>
        <v>7111.1561999999994</v>
      </c>
      <c r="Z215" s="40">
        <f>W215-'[1]UNIF SET-2011'!W215</f>
        <v>62.791200000000117</v>
      </c>
      <c r="AA215" s="45">
        <f>W215/'[1]UNIF SET-2011'!W215-1</f>
        <v>2.3656077719448554E-2</v>
      </c>
      <c r="AB215" s="40">
        <f>X215-'[1]UNIF SET-2011'!X215</f>
        <v>125.58240000000023</v>
      </c>
      <c r="AC215" s="45">
        <f>X215/'[1]UNIF SET-2011'!X215-1</f>
        <v>2.3925908604166102E-2</v>
      </c>
      <c r="AD215" s="40">
        <f>Y215-'[1]UNIF SET-2011'!Y215</f>
        <v>166.62239999999929</v>
      </c>
      <c r="AE215" s="46">
        <f>Y215/'[1]UNIF SET-2011'!Y215-1</f>
        <v>2.3993316873192949E-2</v>
      </c>
    </row>
    <row r="216" spans="1:31" ht="15" customHeight="1" x14ac:dyDescent="0.2">
      <c r="A216" s="60">
        <v>23</v>
      </c>
      <c r="B216" s="35">
        <v>1702.71</v>
      </c>
      <c r="C216" s="71">
        <f t="shared" si="84"/>
        <v>510.81299999999999</v>
      </c>
      <c r="D216" s="72">
        <v>59.87</v>
      </c>
      <c r="E216" s="72">
        <f t="shared" si="75"/>
        <v>2273.393</v>
      </c>
      <c r="F216" s="12"/>
      <c r="G216" s="35">
        <v>3405.43</v>
      </c>
      <c r="H216" s="55">
        <f t="shared" si="85"/>
        <v>1021.6289999999999</v>
      </c>
      <c r="I216" s="56">
        <v>59.87</v>
      </c>
      <c r="J216" s="56">
        <f t="shared" si="76"/>
        <v>4486.9289999999992</v>
      </c>
      <c r="K216" s="12"/>
      <c r="L216" s="35">
        <v>3405.43</v>
      </c>
      <c r="M216" s="55">
        <f t="shared" si="86"/>
        <v>1021.6289999999999</v>
      </c>
      <c r="N216" s="55">
        <f t="shared" si="87"/>
        <v>1702.7149999999999</v>
      </c>
      <c r="O216" s="56">
        <v>59.87</v>
      </c>
      <c r="P216" s="56">
        <f t="shared" si="77"/>
        <v>6189.6439999999993</v>
      </c>
      <c r="S216" s="5">
        <v>22</v>
      </c>
      <c r="T216" s="40">
        <f t="shared" si="78"/>
        <v>374.59620000000001</v>
      </c>
      <c r="U216" s="40">
        <f t="shared" si="79"/>
        <v>749.19459999999992</v>
      </c>
      <c r="V216" s="40">
        <f t="shared" si="80"/>
        <v>749.19459999999992</v>
      </c>
      <c r="W216" s="40">
        <f t="shared" si="81"/>
        <v>2647.9892</v>
      </c>
      <c r="X216" s="40">
        <f t="shared" si="82"/>
        <v>5236.123599999999</v>
      </c>
      <c r="Y216" s="40">
        <f t="shared" si="83"/>
        <v>6938.8385999999991</v>
      </c>
      <c r="Z216" s="40">
        <f>W216-'[1]UNIF SET-2011'!W216</f>
        <v>61.149599999999737</v>
      </c>
      <c r="AA216" s="45">
        <f>W216/'[1]UNIF SET-2011'!W216-1</f>
        <v>2.3638728895289729E-2</v>
      </c>
      <c r="AB216" s="40">
        <f>X216-'[1]UNIF SET-2011'!X216</f>
        <v>122.32960000000003</v>
      </c>
      <c r="AC216" s="45">
        <f>X216/'[1]UNIF SET-2011'!X216-1</f>
        <v>2.3921495468921972E-2</v>
      </c>
      <c r="AD216" s="40">
        <f>Y216-'[1]UNIF SET-2011'!Y216</f>
        <v>162.56959999999981</v>
      </c>
      <c r="AE216" s="46">
        <f>Y216/'[1]UNIF SET-2011'!Y216-1</f>
        <v>2.3991019246726975E-2</v>
      </c>
    </row>
    <row r="217" spans="1:31" ht="15" customHeight="1" x14ac:dyDescent="0.2">
      <c r="A217" s="60">
        <v>22</v>
      </c>
      <c r="B217" s="35">
        <v>1669.33</v>
      </c>
      <c r="C217" s="73">
        <f t="shared" si="84"/>
        <v>500.79899999999998</v>
      </c>
      <c r="D217" s="74">
        <v>59.87</v>
      </c>
      <c r="E217" s="74">
        <f t="shared" si="75"/>
        <v>2229.9989999999998</v>
      </c>
      <c r="F217" s="12"/>
      <c r="G217" s="35">
        <v>3338.65</v>
      </c>
      <c r="H217" s="53">
        <f t="shared" si="85"/>
        <v>1001.595</v>
      </c>
      <c r="I217" s="54">
        <v>59.87</v>
      </c>
      <c r="J217" s="54">
        <f t="shared" si="76"/>
        <v>4400.1149999999998</v>
      </c>
      <c r="K217" s="12"/>
      <c r="L217" s="35">
        <v>3338.65</v>
      </c>
      <c r="M217" s="53">
        <f t="shared" si="86"/>
        <v>1001.595</v>
      </c>
      <c r="N217" s="53">
        <f t="shared" si="87"/>
        <v>1669.325</v>
      </c>
      <c r="O217" s="54">
        <v>59.87</v>
      </c>
      <c r="P217" s="54">
        <f t="shared" si="77"/>
        <v>6069.44</v>
      </c>
      <c r="S217" s="5">
        <v>21</v>
      </c>
      <c r="T217" s="40">
        <f t="shared" si="78"/>
        <v>350.55929999999995</v>
      </c>
      <c r="U217" s="40">
        <f t="shared" si="79"/>
        <v>701.11649999999997</v>
      </c>
      <c r="V217" s="40">
        <f t="shared" si="80"/>
        <v>701.11649999999997</v>
      </c>
      <c r="W217" s="40">
        <f t="shared" si="81"/>
        <v>2580.5582999999997</v>
      </c>
      <c r="X217" s="40">
        <f t="shared" si="82"/>
        <v>5101.2314999999999</v>
      </c>
      <c r="Y217" s="40">
        <f t="shared" si="83"/>
        <v>6770.5564999999997</v>
      </c>
      <c r="Z217" s="40">
        <f>W217-'[1]UNIF SET-2011'!W217</f>
        <v>59.569499999999607</v>
      </c>
      <c r="AA217" s="45">
        <f>W217/'[1]UNIF SET-2011'!W217-1</f>
        <v>2.362941874236002E-2</v>
      </c>
      <c r="AB217" s="40">
        <f>X217-'[1]UNIF SET-2011'!X217</f>
        <v>119.12389999999959</v>
      </c>
      <c r="AC217" s="45">
        <f>X217/'[1]UNIF SET-2011'!X217-1</f>
        <v>2.3910342683084451E-2</v>
      </c>
      <c r="AD217" s="40">
        <f>Y217-'[1]UNIF SET-2011'!Y217</f>
        <v>158.5688999999993</v>
      </c>
      <c r="AE217" s="46">
        <f>Y217/'[1]UNIF SET-2011'!Y217-1</f>
        <v>2.3982032271203879E-2</v>
      </c>
    </row>
    <row r="218" spans="1:31" ht="15" customHeight="1" x14ac:dyDescent="0.2">
      <c r="A218" s="60">
        <v>21</v>
      </c>
      <c r="B218" s="35">
        <v>1636.6</v>
      </c>
      <c r="C218" s="73">
        <f t="shared" si="84"/>
        <v>490.97999999999996</v>
      </c>
      <c r="D218" s="74">
        <v>59.87</v>
      </c>
      <c r="E218" s="74">
        <f t="shared" si="75"/>
        <v>2187.4499999999998</v>
      </c>
      <c r="F218" s="12"/>
      <c r="G218" s="35">
        <v>3273.19</v>
      </c>
      <c r="H218" s="53">
        <f t="shared" si="85"/>
        <v>981.95699999999999</v>
      </c>
      <c r="I218" s="54">
        <v>59.87</v>
      </c>
      <c r="J218" s="54">
        <f t="shared" si="76"/>
        <v>4315.0169999999998</v>
      </c>
      <c r="K218" s="12"/>
      <c r="L218" s="35">
        <v>3273.19</v>
      </c>
      <c r="M218" s="53">
        <f t="shared" si="86"/>
        <v>981.95699999999999</v>
      </c>
      <c r="N218" s="53">
        <f t="shared" si="87"/>
        <v>1636.595</v>
      </c>
      <c r="O218" s="54">
        <v>59.87</v>
      </c>
      <c r="P218" s="54">
        <f t="shared" si="77"/>
        <v>5951.6120000000001</v>
      </c>
      <c r="S218" s="5">
        <v>20</v>
      </c>
      <c r="T218" s="40">
        <f t="shared" si="78"/>
        <v>327.32</v>
      </c>
      <c r="U218" s="40">
        <f t="shared" si="79"/>
        <v>654.63800000000003</v>
      </c>
      <c r="V218" s="40">
        <f t="shared" si="80"/>
        <v>654.63800000000003</v>
      </c>
      <c r="W218" s="40">
        <f t="shared" si="81"/>
        <v>2514.77</v>
      </c>
      <c r="X218" s="40">
        <f t="shared" si="82"/>
        <v>4969.6549999999997</v>
      </c>
      <c r="Y218" s="40">
        <f t="shared" si="83"/>
        <v>6606.25</v>
      </c>
      <c r="Z218" s="40">
        <f>W218-'[1]UNIF SET-2011'!W218</f>
        <v>58.019999999999982</v>
      </c>
      <c r="AA218" s="45">
        <f>W218/'[1]UNIF SET-2011'!W218-1</f>
        <v>2.3616566602218336E-2</v>
      </c>
      <c r="AB218" s="40">
        <f>X218-'[1]UNIF SET-2011'!X218</f>
        <v>116.02499999999873</v>
      </c>
      <c r="AC218" s="45">
        <f>X218/'[1]UNIF SET-2011'!X218-1</f>
        <v>2.3904788786948794E-2</v>
      </c>
      <c r="AD218" s="40">
        <f>Y218-'[1]UNIF SET-2011'!Y218</f>
        <v>154.69999999999891</v>
      </c>
      <c r="AE218" s="46">
        <f>Y218/'[1]UNIF SET-2011'!Y218-1</f>
        <v>2.397873379265425E-2</v>
      </c>
    </row>
    <row r="219" spans="1:31" ht="15" customHeight="1" x14ac:dyDescent="0.2">
      <c r="A219" s="75">
        <v>20</v>
      </c>
      <c r="B219" s="35">
        <v>1604.51</v>
      </c>
      <c r="C219" s="73">
        <f t="shared" si="84"/>
        <v>481.35299999999995</v>
      </c>
      <c r="D219" s="74">
        <v>59.87</v>
      </c>
      <c r="E219" s="74">
        <f t="shared" si="75"/>
        <v>2145.7329999999997</v>
      </c>
      <c r="F219" s="12"/>
      <c r="G219" s="35">
        <v>3209.01</v>
      </c>
      <c r="H219" s="53">
        <f t="shared" si="85"/>
        <v>962.70299999999997</v>
      </c>
      <c r="I219" s="54">
        <v>59.87</v>
      </c>
      <c r="J219" s="54">
        <f t="shared" si="76"/>
        <v>4231.5829999999996</v>
      </c>
      <c r="K219" s="12"/>
      <c r="L219" s="35">
        <v>3209.01</v>
      </c>
      <c r="M219" s="53">
        <f t="shared" si="86"/>
        <v>962.70299999999997</v>
      </c>
      <c r="N219" s="53">
        <f t="shared" si="87"/>
        <v>1604.5050000000001</v>
      </c>
      <c r="O219" s="54">
        <v>59.87</v>
      </c>
      <c r="P219" s="54">
        <f t="shared" si="77"/>
        <v>5836.0879999999997</v>
      </c>
      <c r="S219" s="5">
        <v>19</v>
      </c>
      <c r="T219" s="40">
        <f t="shared" si="78"/>
        <v>304.8569</v>
      </c>
      <c r="U219" s="40">
        <f t="shared" si="79"/>
        <v>609.71190000000001</v>
      </c>
      <c r="V219" s="40">
        <f t="shared" si="80"/>
        <v>609.71190000000001</v>
      </c>
      <c r="W219" s="40">
        <f t="shared" si="81"/>
        <v>2450.5898999999999</v>
      </c>
      <c r="X219" s="40">
        <f t="shared" si="82"/>
        <v>4841.2948999999999</v>
      </c>
      <c r="Y219" s="40">
        <f t="shared" si="83"/>
        <v>6445.7999</v>
      </c>
      <c r="Z219" s="40">
        <f>W219-'[1]UNIF SET-2011'!W219</f>
        <v>56.500800000000254</v>
      </c>
      <c r="AA219" s="45">
        <f>W219/'[1]UNIF SET-2011'!W219-1</f>
        <v>2.3600124155780167E-2</v>
      </c>
      <c r="AB219" s="40">
        <f>X219-'[1]UNIF SET-2011'!X219</f>
        <v>112.98670000000038</v>
      </c>
      <c r="AC219" s="45">
        <f>X219/'[1]UNIF SET-2011'!X219-1</f>
        <v>2.3895798501459842E-2</v>
      </c>
      <c r="AD219" s="40">
        <f>Y219-'[1]UNIF SET-2011'!Y219</f>
        <v>150.90170000000035</v>
      </c>
      <c r="AE219" s="46">
        <f>Y219/'[1]UNIF SET-2011'!Y219-1</f>
        <v>2.397206359905879E-2</v>
      </c>
    </row>
    <row r="220" spans="1:31" ht="15" customHeight="1" x14ac:dyDescent="0.2">
      <c r="A220" s="75">
        <v>19</v>
      </c>
      <c r="B220" s="35">
        <v>1573.05</v>
      </c>
      <c r="C220" s="73">
        <f t="shared" si="84"/>
        <v>471.91499999999996</v>
      </c>
      <c r="D220" s="74">
        <v>59.87</v>
      </c>
      <c r="E220" s="74">
        <f t="shared" si="75"/>
        <v>2104.835</v>
      </c>
      <c r="F220" s="12"/>
      <c r="G220" s="35">
        <v>3146.09</v>
      </c>
      <c r="H220" s="53">
        <f t="shared" si="85"/>
        <v>943.827</v>
      </c>
      <c r="I220" s="54">
        <v>59.87</v>
      </c>
      <c r="J220" s="54">
        <f t="shared" si="76"/>
        <v>4149.7870000000003</v>
      </c>
      <c r="K220" s="12"/>
      <c r="L220" s="35">
        <v>3146.09</v>
      </c>
      <c r="M220" s="53">
        <f t="shared" si="86"/>
        <v>943.827</v>
      </c>
      <c r="N220" s="53">
        <f t="shared" si="87"/>
        <v>1573.0450000000001</v>
      </c>
      <c r="O220" s="54">
        <v>59.87</v>
      </c>
      <c r="P220" s="54">
        <f t="shared" si="77"/>
        <v>5722.8320000000003</v>
      </c>
      <c r="S220" s="5">
        <v>18</v>
      </c>
      <c r="T220" s="40">
        <f t="shared" si="78"/>
        <v>283.149</v>
      </c>
      <c r="U220" s="40">
        <f t="shared" si="79"/>
        <v>566.2962</v>
      </c>
      <c r="V220" s="40">
        <f t="shared" si="80"/>
        <v>566.2962</v>
      </c>
      <c r="W220" s="40">
        <f t="shared" si="81"/>
        <v>2387.9839999999999</v>
      </c>
      <c r="X220" s="40">
        <f t="shared" si="82"/>
        <v>4716.0832</v>
      </c>
      <c r="Y220" s="40">
        <f t="shared" si="83"/>
        <v>6289.1282000000001</v>
      </c>
      <c r="Z220" s="40">
        <f>W220-'[1]UNIF SET-2011'!W220</f>
        <v>55.026400000000194</v>
      </c>
      <c r="AA220" s="45">
        <f>W220/'[1]UNIF SET-2011'!W220-1</f>
        <v>2.3586540964139369E-2</v>
      </c>
      <c r="AB220" s="40">
        <f>X220-'[1]UNIF SET-2011'!X220</f>
        <v>110.02320000000054</v>
      </c>
      <c r="AC220" s="45">
        <f>X220/'[1]UNIF SET-2011'!X220-1</f>
        <v>2.3886618932450032E-2</v>
      </c>
      <c r="AD220" s="40">
        <f>Y220-'[1]UNIF SET-2011'!Y220</f>
        <v>147.19320000000062</v>
      </c>
      <c r="AE220" s="46">
        <f>Y220/'[1]UNIF SET-2011'!Y220-1</f>
        <v>2.3965281299785923E-2</v>
      </c>
    </row>
    <row r="221" spans="1:31" ht="15" customHeight="1" x14ac:dyDescent="0.2">
      <c r="A221" s="75">
        <v>18</v>
      </c>
      <c r="B221" s="35">
        <v>1542.2</v>
      </c>
      <c r="C221" s="73">
        <f t="shared" si="84"/>
        <v>462.65999999999997</v>
      </c>
      <c r="D221" s="74">
        <v>59.87</v>
      </c>
      <c r="E221" s="74">
        <f t="shared" si="75"/>
        <v>2064.73</v>
      </c>
      <c r="F221" s="12"/>
      <c r="G221" s="35">
        <v>3084.39</v>
      </c>
      <c r="H221" s="53">
        <f t="shared" si="85"/>
        <v>925.31699999999989</v>
      </c>
      <c r="I221" s="54">
        <v>59.87</v>
      </c>
      <c r="J221" s="54">
        <f t="shared" si="76"/>
        <v>4069.5769999999998</v>
      </c>
      <c r="K221" s="12"/>
      <c r="L221" s="35">
        <v>3084.39</v>
      </c>
      <c r="M221" s="53">
        <f t="shared" si="86"/>
        <v>925.31699999999989</v>
      </c>
      <c r="N221" s="53">
        <f t="shared" si="87"/>
        <v>1542.1949999999999</v>
      </c>
      <c r="O221" s="54">
        <v>59.87</v>
      </c>
      <c r="P221" s="54">
        <f t="shared" si="77"/>
        <v>5611.7719999999999</v>
      </c>
      <c r="S221" s="5">
        <f>S220-1</f>
        <v>17</v>
      </c>
      <c r="T221" s="40">
        <f t="shared" si="78"/>
        <v>262.17400000000004</v>
      </c>
      <c r="U221" s="40">
        <f t="shared" si="79"/>
        <v>524.34630000000004</v>
      </c>
      <c r="V221" s="40">
        <f t="shared" si="80"/>
        <v>524.34630000000004</v>
      </c>
      <c r="W221" s="40">
        <f t="shared" si="81"/>
        <v>2326.904</v>
      </c>
      <c r="X221" s="40">
        <f t="shared" si="82"/>
        <v>4593.9232999999995</v>
      </c>
      <c r="Y221" s="40">
        <f t="shared" si="83"/>
        <v>6136.1183000000001</v>
      </c>
      <c r="Z221" s="40">
        <f>W221-'[1]UNIF SET-2011'!W221</f>
        <v>53.581500000000233</v>
      </c>
      <c r="AA221" s="45">
        <f>W221/'[1]UNIF SET-2011'!W221-1</f>
        <v>2.3569687098948799E-2</v>
      </c>
      <c r="AB221" s="40">
        <f>X221-'[1]UNIF SET-2011'!X221</f>
        <v>107.14829999999984</v>
      </c>
      <c r="AC221" s="45">
        <f>X221/'[1]UNIF SET-2011'!X221-1</f>
        <v>2.3880916694061893E-2</v>
      </c>
      <c r="AD221" s="40">
        <f>Y221-'[1]UNIF SET-2011'!Y221</f>
        <v>143.59330000000045</v>
      </c>
      <c r="AE221" s="46">
        <f>Y221/'[1]UNIF SET-2011'!Y221-1</f>
        <v>2.3962069411475273E-2</v>
      </c>
    </row>
    <row r="222" spans="1:31" ht="15" customHeight="1" x14ac:dyDescent="0.2">
      <c r="A222" s="75">
        <v>17</v>
      </c>
      <c r="B222" s="35">
        <v>1511.96</v>
      </c>
      <c r="C222" s="73">
        <f t="shared" si="84"/>
        <v>453.58800000000002</v>
      </c>
      <c r="D222" s="74">
        <v>59.87</v>
      </c>
      <c r="E222" s="74">
        <f t="shared" si="75"/>
        <v>2025.4179999999999</v>
      </c>
      <c r="F222" s="12"/>
      <c r="G222" s="35">
        <v>3023.92</v>
      </c>
      <c r="H222" s="53">
        <f t="shared" si="85"/>
        <v>907.17600000000004</v>
      </c>
      <c r="I222" s="54">
        <v>59.87</v>
      </c>
      <c r="J222" s="54">
        <f t="shared" si="76"/>
        <v>3990.9659999999999</v>
      </c>
      <c r="K222" s="12"/>
      <c r="L222" s="35">
        <v>3023.92</v>
      </c>
      <c r="M222" s="53">
        <f t="shared" si="86"/>
        <v>907.17600000000004</v>
      </c>
      <c r="N222" s="53">
        <f t="shared" si="87"/>
        <v>1511.96</v>
      </c>
      <c r="O222" s="54">
        <v>59.87</v>
      </c>
      <c r="P222" s="54">
        <f t="shared" si="77"/>
        <v>5502.9260000000004</v>
      </c>
      <c r="S222" s="5">
        <f t="shared" ref="S222:S229" si="88">S221-1</f>
        <v>16</v>
      </c>
      <c r="T222" s="40">
        <f t="shared" si="78"/>
        <v>241.9136</v>
      </c>
      <c r="U222" s="40">
        <f t="shared" si="79"/>
        <v>483.8272</v>
      </c>
      <c r="V222" s="40">
        <f t="shared" si="80"/>
        <v>483.8272</v>
      </c>
      <c r="W222" s="40">
        <f t="shared" si="81"/>
        <v>2267.3316</v>
      </c>
      <c r="X222" s="40">
        <f t="shared" si="82"/>
        <v>4474.7932000000001</v>
      </c>
      <c r="Y222" s="40">
        <f t="shared" si="83"/>
        <v>5986.7532000000001</v>
      </c>
      <c r="Z222" s="40">
        <f>W222-'[1]UNIF SET-2011'!W222</f>
        <v>52.165800000000218</v>
      </c>
      <c r="AA222" s="45">
        <f>W222/'[1]UNIF SET-2011'!W222-1</f>
        <v>2.3549388492726031E-2</v>
      </c>
      <c r="AB222" s="40">
        <f>X222-'[1]UNIF SET-2011'!X222</f>
        <v>104.33160000000044</v>
      </c>
      <c r="AC222" s="45">
        <f>X222/'[1]UNIF SET-2011'!X222-1</f>
        <v>2.3871986428161351E-2</v>
      </c>
      <c r="AD222" s="40">
        <f>Y222-'[1]UNIF SET-2011'!Y222</f>
        <v>140.0616</v>
      </c>
      <c r="AE222" s="46">
        <f>Y222/'[1]UNIF SET-2011'!Y222-1</f>
        <v>2.395570171684791E-2</v>
      </c>
    </row>
    <row r="223" spans="1:31" ht="15" customHeight="1" x14ac:dyDescent="0.2">
      <c r="A223" s="75">
        <v>16</v>
      </c>
      <c r="B223" s="35">
        <v>1482.32</v>
      </c>
      <c r="C223" s="73">
        <f t="shared" si="84"/>
        <v>444.69599999999997</v>
      </c>
      <c r="D223" s="74">
        <v>59.87</v>
      </c>
      <c r="E223" s="74">
        <f t="shared" si="75"/>
        <v>1986.8859999999997</v>
      </c>
      <c r="F223" s="12"/>
      <c r="G223" s="35">
        <v>2964.63</v>
      </c>
      <c r="H223" s="53">
        <f t="shared" si="85"/>
        <v>889.38900000000001</v>
      </c>
      <c r="I223" s="54">
        <v>59.87</v>
      </c>
      <c r="J223" s="54">
        <f t="shared" si="76"/>
        <v>3913.8890000000001</v>
      </c>
      <c r="K223" s="12"/>
      <c r="L223" s="35">
        <v>2964.63</v>
      </c>
      <c r="M223" s="53">
        <f t="shared" si="86"/>
        <v>889.38900000000001</v>
      </c>
      <c r="N223" s="53">
        <f t="shared" si="87"/>
        <v>1482.3150000000001</v>
      </c>
      <c r="O223" s="54">
        <v>59.87</v>
      </c>
      <c r="P223" s="54">
        <f t="shared" si="77"/>
        <v>5396.2040000000006</v>
      </c>
      <c r="S223" s="5">
        <f t="shared" si="88"/>
        <v>15</v>
      </c>
      <c r="T223" s="40">
        <f t="shared" si="78"/>
        <v>222.34799999999998</v>
      </c>
      <c r="U223" s="40">
        <f t="shared" si="79"/>
        <v>444.69450000000001</v>
      </c>
      <c r="V223" s="40">
        <f t="shared" si="80"/>
        <v>444.69450000000001</v>
      </c>
      <c r="W223" s="40">
        <f t="shared" si="81"/>
        <v>2209.2339999999999</v>
      </c>
      <c r="X223" s="40">
        <f t="shared" si="82"/>
        <v>4358.5834999999997</v>
      </c>
      <c r="Y223" s="40">
        <f t="shared" si="83"/>
        <v>5840.8985000000002</v>
      </c>
      <c r="Z223" s="40">
        <f>W223-'[1]UNIF SET-2011'!W223</f>
        <v>50.793500000000222</v>
      </c>
      <c r="AA223" s="45">
        <f>W223/'[1]UNIF SET-2011'!W223-1</f>
        <v>2.3532499506009108E-2</v>
      </c>
      <c r="AB223" s="40">
        <f>X223-'[1]UNIF SET-2011'!X223</f>
        <v>101.58699999999953</v>
      </c>
      <c r="AC223" s="45">
        <f>X223/'[1]UNIF SET-2011'!X223-1</f>
        <v>2.3863538530040973E-2</v>
      </c>
      <c r="AD223" s="40">
        <f>Y223-'[1]UNIF SET-2011'!Y223</f>
        <v>136.61700000000019</v>
      </c>
      <c r="AE223" s="46">
        <f>Y223/'[1]UNIF SET-2011'!Y223-1</f>
        <v>2.3949904996799276E-2</v>
      </c>
    </row>
    <row r="224" spans="1:31" ht="15" customHeight="1" x14ac:dyDescent="0.2">
      <c r="A224" s="75">
        <v>15</v>
      </c>
      <c r="B224" s="35">
        <v>1453.25</v>
      </c>
      <c r="C224" s="73">
        <f t="shared" si="84"/>
        <v>435.97499999999997</v>
      </c>
      <c r="D224" s="74">
        <v>59.87</v>
      </c>
      <c r="E224" s="74">
        <f t="shared" si="75"/>
        <v>1949.0949999999998</v>
      </c>
      <c r="F224" s="12"/>
      <c r="G224" s="35">
        <v>2906.5</v>
      </c>
      <c r="H224" s="53">
        <f t="shared" si="85"/>
        <v>871.94999999999993</v>
      </c>
      <c r="I224" s="54">
        <v>59.87</v>
      </c>
      <c r="J224" s="54">
        <f t="shared" si="76"/>
        <v>3838.3199999999997</v>
      </c>
      <c r="K224" s="12"/>
      <c r="L224" s="35">
        <v>2906.5</v>
      </c>
      <c r="M224" s="53">
        <f t="shared" si="86"/>
        <v>871.94999999999993</v>
      </c>
      <c r="N224" s="53">
        <f t="shared" si="87"/>
        <v>1453.25</v>
      </c>
      <c r="O224" s="54">
        <v>59.87</v>
      </c>
      <c r="P224" s="54">
        <f t="shared" si="77"/>
        <v>5291.57</v>
      </c>
      <c r="S224" s="5">
        <f t="shared" si="88"/>
        <v>14</v>
      </c>
      <c r="T224" s="40">
        <f t="shared" si="78"/>
        <v>203.45500000000001</v>
      </c>
      <c r="U224" s="40">
        <f t="shared" si="79"/>
        <v>406.91</v>
      </c>
      <c r="V224" s="40">
        <f t="shared" si="80"/>
        <v>406.91</v>
      </c>
      <c r="W224" s="40">
        <f t="shared" si="81"/>
        <v>2152.5499999999997</v>
      </c>
      <c r="X224" s="40">
        <f t="shared" si="82"/>
        <v>4245.2299999999996</v>
      </c>
      <c r="Y224" s="40">
        <f t="shared" si="83"/>
        <v>5698.48</v>
      </c>
      <c r="Z224" s="40">
        <f>W224-'[1]UNIF SET-2011'!W224</f>
        <v>49.449599999999919</v>
      </c>
      <c r="AA224" s="45">
        <f>W224/'[1]UNIF SET-2011'!W224-1</f>
        <v>2.35127148470895E-2</v>
      </c>
      <c r="AB224" s="40">
        <f>X224-'[1]UNIF SET-2011'!X224</f>
        <v>98.91359999999986</v>
      </c>
      <c r="AC224" s="45">
        <f>X224/'[1]UNIF SET-2011'!X224-1</f>
        <v>2.385577714233289E-2</v>
      </c>
      <c r="AD224" s="40">
        <f>Y224-'[1]UNIF SET-2011'!Y224</f>
        <v>133.25859999999921</v>
      </c>
      <c r="AE224" s="46">
        <f>Y224/'[1]UNIF SET-2011'!Y224-1</f>
        <v>2.3944887439698137E-2</v>
      </c>
    </row>
    <row r="225" spans="1:31" ht="15" customHeight="1" x14ac:dyDescent="0.2">
      <c r="A225" s="75">
        <v>14</v>
      </c>
      <c r="B225" s="35">
        <v>1424.75</v>
      </c>
      <c r="C225" s="73">
        <f t="shared" si="84"/>
        <v>427.42500000000001</v>
      </c>
      <c r="D225" s="74">
        <v>59.87</v>
      </c>
      <c r="E225" s="74">
        <f t="shared" si="75"/>
        <v>1912.0449999999998</v>
      </c>
      <c r="F225" s="12"/>
      <c r="G225" s="35">
        <v>2849.51</v>
      </c>
      <c r="H225" s="53">
        <f t="shared" si="85"/>
        <v>854.85300000000007</v>
      </c>
      <c r="I225" s="54">
        <v>59.87</v>
      </c>
      <c r="J225" s="54">
        <f t="shared" si="76"/>
        <v>3764.2330000000002</v>
      </c>
      <c r="K225" s="12"/>
      <c r="L225" s="35">
        <v>2849.51</v>
      </c>
      <c r="M225" s="53">
        <f t="shared" si="86"/>
        <v>854.85300000000007</v>
      </c>
      <c r="N225" s="53">
        <f t="shared" si="87"/>
        <v>1424.7550000000001</v>
      </c>
      <c r="O225" s="54">
        <v>59.87</v>
      </c>
      <c r="P225" s="54">
        <f t="shared" si="77"/>
        <v>5188.9880000000003</v>
      </c>
      <c r="S225" s="5">
        <f t="shared" si="88"/>
        <v>13</v>
      </c>
      <c r="T225" s="40">
        <f t="shared" si="78"/>
        <v>185.2175</v>
      </c>
      <c r="U225" s="40">
        <f t="shared" si="79"/>
        <v>370.43630000000002</v>
      </c>
      <c r="V225" s="40">
        <f t="shared" si="80"/>
        <v>370.43630000000002</v>
      </c>
      <c r="W225" s="40">
        <f t="shared" si="81"/>
        <v>2097.2624999999998</v>
      </c>
      <c r="X225" s="40">
        <f t="shared" si="82"/>
        <v>4134.6693000000005</v>
      </c>
      <c r="Y225" s="40">
        <f t="shared" si="83"/>
        <v>5559.4243000000006</v>
      </c>
      <c r="Z225" s="40">
        <f>W225-'[1]UNIF SET-2011'!W225</f>
        <v>48.148099999999886</v>
      </c>
      <c r="AA225" s="45">
        <f>W225/'[1]UNIF SET-2011'!W225-1</f>
        <v>2.3497028765206984E-2</v>
      </c>
      <c r="AB225" s="40">
        <f>X225-'[1]UNIF SET-2011'!X225</f>
        <v>96.296200000000681</v>
      </c>
      <c r="AC225" s="45">
        <f>X225/'[1]UNIF SET-2011'!X225-1</f>
        <v>2.3845295522595622E-2</v>
      </c>
      <c r="AD225" s="40">
        <f>Y225-'[1]UNIF SET-2011'!Y225</f>
        <v>129.96620000000075</v>
      </c>
      <c r="AE225" s="46">
        <f>Y225/'[1]UNIF SET-2011'!Y225-1</f>
        <v>2.3937232336317393E-2</v>
      </c>
    </row>
    <row r="226" spans="1:31" ht="15" customHeight="1" x14ac:dyDescent="0.2">
      <c r="A226" s="75">
        <v>13</v>
      </c>
      <c r="B226" s="35">
        <v>1396.82</v>
      </c>
      <c r="C226" s="73">
        <f t="shared" si="84"/>
        <v>419.04599999999999</v>
      </c>
      <c r="D226" s="74">
        <v>59.87</v>
      </c>
      <c r="E226" s="74">
        <f t="shared" si="75"/>
        <v>1875.7359999999999</v>
      </c>
      <c r="F226" s="12"/>
      <c r="G226" s="35">
        <v>2793.64</v>
      </c>
      <c r="H226" s="53">
        <f t="shared" si="85"/>
        <v>838.09199999999998</v>
      </c>
      <c r="I226" s="54">
        <v>59.87</v>
      </c>
      <c r="J226" s="54">
        <f t="shared" si="76"/>
        <v>3691.6019999999999</v>
      </c>
      <c r="K226" s="12"/>
      <c r="L226" s="35">
        <v>2793.64</v>
      </c>
      <c r="M226" s="53">
        <f t="shared" si="86"/>
        <v>838.09199999999998</v>
      </c>
      <c r="N226" s="53">
        <f t="shared" si="87"/>
        <v>1396.82</v>
      </c>
      <c r="O226" s="54">
        <v>59.87</v>
      </c>
      <c r="P226" s="54">
        <f t="shared" si="77"/>
        <v>5088.4219999999996</v>
      </c>
      <c r="S226" s="5">
        <f t="shared" si="88"/>
        <v>12</v>
      </c>
      <c r="T226" s="40">
        <f t="shared" si="78"/>
        <v>167.61839999999998</v>
      </c>
      <c r="U226" s="40">
        <f t="shared" si="79"/>
        <v>335.23679999999996</v>
      </c>
      <c r="V226" s="40">
        <f t="shared" si="80"/>
        <v>335.23679999999996</v>
      </c>
      <c r="W226" s="40">
        <f t="shared" si="81"/>
        <v>2043.3543999999999</v>
      </c>
      <c r="X226" s="40">
        <f t="shared" si="82"/>
        <v>4026.8388</v>
      </c>
      <c r="Y226" s="40">
        <f t="shared" si="83"/>
        <v>5423.6587999999992</v>
      </c>
      <c r="Z226" s="40">
        <f>W226-'[1]UNIF SET-2011'!W226</f>
        <v>46.874199999999973</v>
      </c>
      <c r="AA226" s="45">
        <f>W226/'[1]UNIF SET-2011'!W226-1</f>
        <v>2.3478419670778683E-2</v>
      </c>
      <c r="AB226" s="40">
        <f>X226-'[1]UNIF SET-2011'!X226</f>
        <v>93.748399999999947</v>
      </c>
      <c r="AC226" s="45">
        <f>X226/'[1]UNIF SET-2011'!X226-1</f>
        <v>2.3835811147386865E-2</v>
      </c>
      <c r="AD226" s="40">
        <f>Y226-'[1]UNIF SET-2011'!Y226</f>
        <v>126.7583999999988</v>
      </c>
      <c r="AE226" s="46">
        <f>Y226/'[1]UNIF SET-2011'!Y226-1</f>
        <v>2.3930674626239767E-2</v>
      </c>
    </row>
    <row r="227" spans="1:31" ht="15" customHeight="1" x14ac:dyDescent="0.2">
      <c r="A227" s="75">
        <v>12</v>
      </c>
      <c r="B227" s="35">
        <v>1369.43</v>
      </c>
      <c r="C227" s="73">
        <f t="shared" si="84"/>
        <v>410.82900000000001</v>
      </c>
      <c r="D227" s="74">
        <v>59.87</v>
      </c>
      <c r="E227" s="74">
        <f t="shared" si="75"/>
        <v>1840.1289999999999</v>
      </c>
      <c r="F227" s="12"/>
      <c r="G227" s="35">
        <v>2738.87</v>
      </c>
      <c r="H227" s="53">
        <f t="shared" si="85"/>
        <v>821.66099999999994</v>
      </c>
      <c r="I227" s="54">
        <v>59.87</v>
      </c>
      <c r="J227" s="54">
        <f t="shared" si="76"/>
        <v>3620.4009999999998</v>
      </c>
      <c r="K227" s="12"/>
      <c r="L227" s="35">
        <v>2738.87</v>
      </c>
      <c r="M227" s="53">
        <f t="shared" si="86"/>
        <v>821.66099999999994</v>
      </c>
      <c r="N227" s="53">
        <f t="shared" si="87"/>
        <v>1369.4349999999999</v>
      </c>
      <c r="O227" s="54">
        <v>59.87</v>
      </c>
      <c r="P227" s="54">
        <f t="shared" si="77"/>
        <v>4989.8360000000002</v>
      </c>
      <c r="S227" s="5">
        <f t="shared" si="88"/>
        <v>11</v>
      </c>
      <c r="T227" s="40">
        <f t="shared" si="78"/>
        <v>150.63730000000001</v>
      </c>
      <c r="U227" s="40">
        <f t="shared" si="79"/>
        <v>301.27569999999997</v>
      </c>
      <c r="V227" s="40">
        <f t="shared" si="80"/>
        <v>301.27569999999997</v>
      </c>
      <c r="W227" s="40">
        <f t="shared" si="81"/>
        <v>1990.7663</v>
      </c>
      <c r="X227" s="40">
        <f t="shared" si="82"/>
        <v>3921.6767</v>
      </c>
      <c r="Y227" s="40">
        <f t="shared" si="83"/>
        <v>5291.1117000000004</v>
      </c>
      <c r="Z227" s="40">
        <f>W227-'[1]UNIF SET-2011'!W227</f>
        <v>45.627600000000257</v>
      </c>
      <c r="AA227" s="45">
        <f>W227/'[1]UNIF SET-2011'!W227-1</f>
        <v>2.3457247547437277E-2</v>
      </c>
      <c r="AB227" s="40">
        <f>X227-'[1]UNIF SET-2011'!X227</f>
        <v>91.269300000000385</v>
      </c>
      <c r="AC227" s="45">
        <f>X227/'[1]UNIF SET-2011'!X227-1</f>
        <v>2.3827569881992305E-2</v>
      </c>
      <c r="AD227" s="40">
        <f>Y227-'[1]UNIF SET-2011'!Y227</f>
        <v>123.63430000000153</v>
      </c>
      <c r="AE227" s="46">
        <f>Y227/'[1]UNIF SET-2011'!Y227-1</f>
        <v>2.3925465063475926E-2</v>
      </c>
    </row>
    <row r="228" spans="1:31" ht="15" customHeight="1" x14ac:dyDescent="0.2">
      <c r="A228" s="75">
        <v>11</v>
      </c>
      <c r="B228" s="35">
        <v>1342.58</v>
      </c>
      <c r="C228" s="73">
        <f t="shared" si="84"/>
        <v>402.77399999999994</v>
      </c>
      <c r="D228" s="74">
        <v>59.87</v>
      </c>
      <c r="E228" s="74">
        <f t="shared" si="75"/>
        <v>1805.2239999999997</v>
      </c>
      <c r="F228" s="12"/>
      <c r="G228" s="35">
        <v>2685.17</v>
      </c>
      <c r="H228" s="53">
        <f t="shared" si="85"/>
        <v>805.55100000000004</v>
      </c>
      <c r="I228" s="54">
        <v>59.87</v>
      </c>
      <c r="J228" s="54">
        <f t="shared" si="76"/>
        <v>3550.5909999999999</v>
      </c>
      <c r="K228" s="12"/>
      <c r="L228" s="35">
        <v>2685.17</v>
      </c>
      <c r="M228" s="53">
        <f t="shared" si="86"/>
        <v>805.55100000000004</v>
      </c>
      <c r="N228" s="53">
        <f t="shared" si="87"/>
        <v>1342.585</v>
      </c>
      <c r="O228" s="54">
        <v>59.87</v>
      </c>
      <c r="P228" s="54">
        <f t="shared" si="77"/>
        <v>4893.1760000000004</v>
      </c>
      <c r="S228" s="5">
        <f t="shared" si="88"/>
        <v>10</v>
      </c>
      <c r="T228" s="40">
        <f t="shared" si="78"/>
        <v>134.25800000000001</v>
      </c>
      <c r="U228" s="40">
        <f t="shared" si="79"/>
        <v>268.517</v>
      </c>
      <c r="V228" s="40">
        <f t="shared" si="80"/>
        <v>268.517</v>
      </c>
      <c r="W228" s="40">
        <f t="shared" si="81"/>
        <v>1939.4819999999997</v>
      </c>
      <c r="X228" s="40">
        <f t="shared" si="82"/>
        <v>3819.1079999999997</v>
      </c>
      <c r="Y228" s="40">
        <f t="shared" si="83"/>
        <v>5161.6930000000002</v>
      </c>
      <c r="Z228" s="40">
        <f>W228-'[1]UNIF SET-2011'!W228</f>
        <v>44.407999999999902</v>
      </c>
      <c r="AA228" s="45">
        <f>W228/'[1]UNIF SET-2011'!W228-1</f>
        <v>2.3433385714753063E-2</v>
      </c>
      <c r="AB228" s="40">
        <f>X228-'[1]UNIF SET-2011'!X228</f>
        <v>88.844000000000051</v>
      </c>
      <c r="AC228" s="45">
        <f>X228/'[1]UNIF SET-2011'!X228-1</f>
        <v>2.3817081043057575E-2</v>
      </c>
      <c r="AD228" s="40">
        <f>Y228-'[1]UNIF SET-2011'!Y228</f>
        <v>120.57400000000052</v>
      </c>
      <c r="AE228" s="46">
        <f>Y228/'[1]UNIF SET-2011'!Y228-1</f>
        <v>2.391810231022129E-2</v>
      </c>
    </row>
    <row r="229" spans="1:31" ht="15" customHeight="1" x14ac:dyDescent="0.2">
      <c r="A229" s="75">
        <v>10</v>
      </c>
      <c r="B229" s="35">
        <v>1316.25</v>
      </c>
      <c r="C229" s="73">
        <f t="shared" si="84"/>
        <v>394.875</v>
      </c>
      <c r="D229" s="74">
        <v>59.87</v>
      </c>
      <c r="E229" s="74">
        <f t="shared" si="75"/>
        <v>1770.9949999999999</v>
      </c>
      <c r="F229" s="12"/>
      <c r="G229" s="35">
        <v>2632.5</v>
      </c>
      <c r="H229" s="53">
        <f t="shared" si="85"/>
        <v>789.75</v>
      </c>
      <c r="I229" s="54">
        <v>59.87</v>
      </c>
      <c r="J229" s="54">
        <f t="shared" si="76"/>
        <v>3482.12</v>
      </c>
      <c r="K229" s="12"/>
      <c r="L229" s="35">
        <v>2632.5</v>
      </c>
      <c r="M229" s="53">
        <f t="shared" si="86"/>
        <v>789.75</v>
      </c>
      <c r="N229" s="53">
        <f t="shared" si="87"/>
        <v>1316.25</v>
      </c>
      <c r="O229" s="54">
        <v>59.87</v>
      </c>
      <c r="P229" s="54">
        <f t="shared" si="77"/>
        <v>4798.37</v>
      </c>
      <c r="S229" s="5">
        <f t="shared" si="88"/>
        <v>9</v>
      </c>
      <c r="T229" s="40">
        <f t="shared" si="78"/>
        <v>118.46249999999999</v>
      </c>
      <c r="U229" s="40">
        <f t="shared" si="79"/>
        <v>236.92499999999998</v>
      </c>
      <c r="V229" s="40">
        <f t="shared" si="80"/>
        <v>236.92499999999998</v>
      </c>
      <c r="W229" s="40">
        <f t="shared" si="81"/>
        <v>1889.4575</v>
      </c>
      <c r="X229" s="40">
        <f t="shared" si="82"/>
        <v>3719.0450000000001</v>
      </c>
      <c r="Y229" s="40">
        <f t="shared" si="83"/>
        <v>5035.2950000000001</v>
      </c>
      <c r="Z229" s="40">
        <f>W229-'[1]UNIF SET-2011'!W229</f>
        <v>43.242899999999736</v>
      </c>
      <c r="AA229" s="45">
        <f>W229/'[1]UNIF SET-2011'!W229-1</f>
        <v>2.3422466705657952E-2</v>
      </c>
      <c r="AB229" s="40">
        <f>X229-'[1]UNIF SET-2011'!X229</f>
        <v>86.47190000000046</v>
      </c>
      <c r="AC229" s="45">
        <f>X229/'[1]UNIF SET-2011'!X229-1</f>
        <v>2.380458634129079E-2</v>
      </c>
      <c r="AD229" s="40">
        <f>Y229-'[1]UNIF SET-2011'!Y229</f>
        <v>117.57690000000002</v>
      </c>
      <c r="AE229" s="46">
        <f>Y229/'[1]UNIF SET-2011'!Y229-1</f>
        <v>2.3908832838547722E-2</v>
      </c>
    </row>
    <row r="230" spans="1:31" ht="15" customHeight="1" x14ac:dyDescent="0.2">
      <c r="A230" s="75">
        <v>9</v>
      </c>
      <c r="B230" s="35">
        <v>1290.44</v>
      </c>
      <c r="C230" s="73">
        <f t="shared" si="84"/>
        <v>387.13200000000001</v>
      </c>
      <c r="D230" s="74">
        <v>59.87</v>
      </c>
      <c r="E230" s="74">
        <f t="shared" si="75"/>
        <v>1737.442</v>
      </c>
      <c r="F230" s="12"/>
      <c r="G230" s="35">
        <v>2580.89</v>
      </c>
      <c r="H230" s="53">
        <f t="shared" si="85"/>
        <v>774.26699999999994</v>
      </c>
      <c r="I230" s="54">
        <v>59.87</v>
      </c>
      <c r="J230" s="54">
        <f t="shared" si="76"/>
        <v>3415.0269999999996</v>
      </c>
      <c r="K230" s="12"/>
      <c r="L230" s="35">
        <v>2580.89</v>
      </c>
      <c r="M230" s="53">
        <f t="shared" si="86"/>
        <v>774.26699999999994</v>
      </c>
      <c r="N230" s="53">
        <f t="shared" si="87"/>
        <v>1290.4449999999999</v>
      </c>
      <c r="O230" s="54">
        <v>59.87</v>
      </c>
      <c r="P230" s="54">
        <f t="shared" si="77"/>
        <v>4705.4719999999998</v>
      </c>
      <c r="S230" s="5">
        <v>8</v>
      </c>
      <c r="T230" s="40">
        <f t="shared" si="78"/>
        <v>103.23520000000001</v>
      </c>
      <c r="U230" s="40">
        <f t="shared" si="79"/>
        <v>206.47119999999998</v>
      </c>
      <c r="V230" s="40">
        <f t="shared" si="80"/>
        <v>206.47119999999998</v>
      </c>
      <c r="W230" s="40">
        <f t="shared" si="81"/>
        <v>1840.6772000000001</v>
      </c>
      <c r="X230" s="40">
        <f t="shared" si="82"/>
        <v>3621.4981999999995</v>
      </c>
      <c r="Y230" s="40">
        <f t="shared" si="83"/>
        <v>4911.9431999999997</v>
      </c>
      <c r="Z230" s="40">
        <f>W230-'[1]UNIF SET-2011'!W230</f>
        <v>42.076200000000199</v>
      </c>
      <c r="AA230" s="45">
        <f>W230/'[1]UNIF SET-2011'!W230-1</f>
        <v>2.339384888588425E-2</v>
      </c>
      <c r="AB230" s="40">
        <f>X230-'[1]UNIF SET-2011'!X230</f>
        <v>84.166199999999662</v>
      </c>
      <c r="AC230" s="45">
        <f>X230/'[1]UNIF SET-2011'!X230-1</f>
        <v>2.3793695361362666E-2</v>
      </c>
      <c r="AD230" s="40">
        <f>Y230-'[1]UNIF SET-2011'!Y230</f>
        <v>114.66120000000046</v>
      </c>
      <c r="AE230" s="46">
        <f>Y230/'[1]UNIF SET-2011'!Y230-1</f>
        <v>2.3901284102122888E-2</v>
      </c>
    </row>
    <row r="231" spans="1:31" ht="15" customHeight="1" x14ac:dyDescent="0.2">
      <c r="A231" s="75">
        <v>8</v>
      </c>
      <c r="B231" s="35">
        <v>1265.1400000000001</v>
      </c>
      <c r="C231" s="73">
        <f t="shared" si="84"/>
        <v>379.54200000000003</v>
      </c>
      <c r="D231" s="74">
        <v>59.87</v>
      </c>
      <c r="E231" s="74">
        <f t="shared" si="75"/>
        <v>1704.5520000000001</v>
      </c>
      <c r="F231" s="12"/>
      <c r="G231" s="35">
        <v>2530.2800000000002</v>
      </c>
      <c r="H231" s="53">
        <f t="shared" si="85"/>
        <v>759.08400000000006</v>
      </c>
      <c r="I231" s="54">
        <v>59.87</v>
      </c>
      <c r="J231" s="54">
        <f t="shared" si="76"/>
        <v>3349.2340000000004</v>
      </c>
      <c r="K231" s="12"/>
      <c r="L231" s="35">
        <v>2530.2800000000002</v>
      </c>
      <c r="M231" s="53">
        <f t="shared" si="86"/>
        <v>759.08400000000006</v>
      </c>
      <c r="N231" s="53">
        <f t="shared" si="87"/>
        <v>1265.1400000000001</v>
      </c>
      <c r="O231" s="54">
        <v>59.87</v>
      </c>
      <c r="P231" s="54">
        <f t="shared" si="77"/>
        <v>4614.3740000000007</v>
      </c>
      <c r="S231" s="5">
        <v>7</v>
      </c>
      <c r="T231" s="40">
        <f t="shared" si="78"/>
        <v>88.55980000000001</v>
      </c>
      <c r="U231" s="40">
        <f t="shared" si="79"/>
        <v>177.11960000000002</v>
      </c>
      <c r="V231" s="40">
        <f t="shared" si="80"/>
        <v>177.11960000000002</v>
      </c>
      <c r="W231" s="40">
        <f t="shared" si="81"/>
        <v>1793.1118000000001</v>
      </c>
      <c r="X231" s="40">
        <f t="shared" si="82"/>
        <v>3526.3536000000004</v>
      </c>
      <c r="Y231" s="40">
        <f t="shared" si="83"/>
        <v>4791.4936000000007</v>
      </c>
      <c r="Z231" s="40">
        <f>W231-'[1]UNIF SET-2011'!W231</f>
        <v>40.96300000000042</v>
      </c>
      <c r="AA231" s="45">
        <f>W231/'[1]UNIF SET-2011'!W231-1</f>
        <v>2.3378722172455069E-2</v>
      </c>
      <c r="AB231" s="40">
        <f>X231-'[1]UNIF SET-2011'!X231</f>
        <v>81.912300000000869</v>
      </c>
      <c r="AC231" s="45">
        <f>X231/'[1]UNIF SET-2011'!X231-1</f>
        <v>2.3781012032343396E-2</v>
      </c>
      <c r="AD231" s="40">
        <f>Y231-'[1]UNIF SET-2011'!Y231</f>
        <v>111.80730000000131</v>
      </c>
      <c r="AE231" s="46">
        <f>Y231/'[1]UNIF SET-2011'!Y231-1</f>
        <v>2.3892050200031933E-2</v>
      </c>
    </row>
    <row r="232" spans="1:31" ht="15" customHeight="1" x14ac:dyDescent="0.2">
      <c r="A232" s="75">
        <v>7</v>
      </c>
      <c r="B232" s="35">
        <v>1240.3399999999999</v>
      </c>
      <c r="C232" s="73">
        <f t="shared" si="84"/>
        <v>372.10199999999998</v>
      </c>
      <c r="D232" s="74">
        <v>59.87</v>
      </c>
      <c r="E232" s="74">
        <f t="shared" si="75"/>
        <v>1672.3119999999999</v>
      </c>
      <c r="F232" s="12"/>
      <c r="G232" s="35">
        <v>2480.67</v>
      </c>
      <c r="H232" s="53">
        <f t="shared" si="85"/>
        <v>744.20100000000002</v>
      </c>
      <c r="I232" s="54">
        <v>59.87</v>
      </c>
      <c r="J232" s="54">
        <f t="shared" si="76"/>
        <v>3284.741</v>
      </c>
      <c r="K232" s="12"/>
      <c r="L232" s="35">
        <v>2480.67</v>
      </c>
      <c r="M232" s="53">
        <f t="shared" si="86"/>
        <v>744.20100000000002</v>
      </c>
      <c r="N232" s="53">
        <f t="shared" si="87"/>
        <v>1240.335</v>
      </c>
      <c r="O232" s="54">
        <v>59.87</v>
      </c>
      <c r="P232" s="54">
        <f t="shared" si="77"/>
        <v>4525.076</v>
      </c>
      <c r="S232" s="5">
        <v>6</v>
      </c>
      <c r="T232" s="40">
        <f t="shared" si="78"/>
        <v>74.420399999999987</v>
      </c>
      <c r="U232" s="40">
        <f t="shared" si="79"/>
        <v>148.84020000000001</v>
      </c>
      <c r="V232" s="40">
        <f t="shared" si="80"/>
        <v>148.84020000000001</v>
      </c>
      <c r="W232" s="40">
        <f t="shared" si="81"/>
        <v>1746.7323999999999</v>
      </c>
      <c r="X232" s="40">
        <f t="shared" si="82"/>
        <v>3433.5812000000001</v>
      </c>
      <c r="Y232" s="40">
        <f t="shared" si="83"/>
        <v>4673.9161999999997</v>
      </c>
      <c r="Z232" s="40">
        <f>W232-'[1]UNIF SET-2011'!W232</f>
        <v>39.87519999999995</v>
      </c>
      <c r="AA232" s="45">
        <f>W232/'[1]UNIF SET-2011'!W232-1</f>
        <v>2.3361766877744605E-2</v>
      </c>
      <c r="AB232" s="40">
        <f>X232-'[1]UNIF SET-2011'!X232</f>
        <v>79.723200000000361</v>
      </c>
      <c r="AC232" s="45">
        <f>X232/'[1]UNIF SET-2011'!X232-1</f>
        <v>2.3770594938724354E-2</v>
      </c>
      <c r="AD232" s="40">
        <f>Y232-'[1]UNIF SET-2011'!Y232</f>
        <v>109.03319999999894</v>
      </c>
      <c r="AE232" s="46">
        <f>Y232/'[1]UNIF SET-2011'!Y232-1</f>
        <v>2.3885212392080746E-2</v>
      </c>
    </row>
    <row r="233" spans="1:31" ht="15" customHeight="1" x14ac:dyDescent="0.2">
      <c r="A233" s="75">
        <v>6</v>
      </c>
      <c r="B233" s="35">
        <v>1216.01</v>
      </c>
      <c r="C233" s="73">
        <f t="shared" si="84"/>
        <v>364.803</v>
      </c>
      <c r="D233" s="74">
        <v>59.87</v>
      </c>
      <c r="E233" s="74">
        <f t="shared" si="75"/>
        <v>1640.683</v>
      </c>
      <c r="F233" s="12"/>
      <c r="G233" s="35">
        <v>2432.02</v>
      </c>
      <c r="H233" s="53">
        <f t="shared" si="85"/>
        <v>729.60599999999999</v>
      </c>
      <c r="I233" s="54">
        <v>59.87</v>
      </c>
      <c r="J233" s="54">
        <f t="shared" si="76"/>
        <v>3221.4960000000001</v>
      </c>
      <c r="K233" s="12"/>
      <c r="L233" s="35">
        <v>2432.02</v>
      </c>
      <c r="M233" s="53">
        <f t="shared" si="86"/>
        <v>729.60599999999999</v>
      </c>
      <c r="N233" s="53">
        <f t="shared" si="87"/>
        <v>1216.01</v>
      </c>
      <c r="O233" s="54">
        <v>59.87</v>
      </c>
      <c r="P233" s="54">
        <f t="shared" si="77"/>
        <v>4437.5060000000003</v>
      </c>
      <c r="S233" s="5">
        <v>5</v>
      </c>
      <c r="T233" s="40">
        <f t="shared" si="78"/>
        <v>60.8005</v>
      </c>
      <c r="U233" s="40">
        <f t="shared" si="79"/>
        <v>121.601</v>
      </c>
      <c r="V233" s="40">
        <f t="shared" si="80"/>
        <v>121.601</v>
      </c>
      <c r="W233" s="40">
        <f t="shared" si="81"/>
        <v>1701.4835</v>
      </c>
      <c r="X233" s="40">
        <f t="shared" si="82"/>
        <v>3343.0970000000002</v>
      </c>
      <c r="Y233" s="40">
        <f t="shared" si="83"/>
        <v>4559.107</v>
      </c>
      <c r="Z233" s="40">
        <f>W233-'[1]UNIF SET-2011'!W233</f>
        <v>38.799000000000206</v>
      </c>
      <c r="AA233" s="45">
        <f>W233/'[1]UNIF SET-2011'!W233-1</f>
        <v>2.3335154685089288E-2</v>
      </c>
      <c r="AB233" s="40">
        <f>X233-'[1]UNIF SET-2011'!X233</f>
        <v>77.584500000000389</v>
      </c>
      <c r="AC233" s="45">
        <f>X233/'[1]UNIF SET-2011'!X233-1</f>
        <v>2.3758751497659381E-2</v>
      </c>
      <c r="AD233" s="40">
        <f>Y233-'[1]UNIF SET-2011'!Y233</f>
        <v>106.31949999999961</v>
      </c>
      <c r="AE233" s="46">
        <f>Y233/'[1]UNIF SET-2011'!Y233-1</f>
        <v>2.3877065770598671E-2</v>
      </c>
    </row>
    <row r="234" spans="1:31" ht="15" customHeight="1" x14ac:dyDescent="0.2">
      <c r="A234" s="75">
        <v>5</v>
      </c>
      <c r="B234" s="35">
        <v>1192.17</v>
      </c>
      <c r="C234" s="73">
        <f t="shared" si="84"/>
        <v>357.65100000000001</v>
      </c>
      <c r="D234" s="74">
        <v>59.87</v>
      </c>
      <c r="E234" s="74">
        <f t="shared" si="75"/>
        <v>1609.691</v>
      </c>
      <c r="F234" s="12"/>
      <c r="G234" s="35">
        <v>2384.35</v>
      </c>
      <c r="H234" s="53">
        <f t="shared" si="85"/>
        <v>715.30499999999995</v>
      </c>
      <c r="I234" s="54">
        <v>59.87</v>
      </c>
      <c r="J234" s="54">
        <f t="shared" si="76"/>
        <v>3159.5249999999996</v>
      </c>
      <c r="K234" s="12"/>
      <c r="L234" s="35">
        <v>2384.35</v>
      </c>
      <c r="M234" s="53">
        <f t="shared" si="86"/>
        <v>715.30499999999995</v>
      </c>
      <c r="N234" s="53">
        <f t="shared" si="87"/>
        <v>1192.175</v>
      </c>
      <c r="O234" s="54">
        <v>59.87</v>
      </c>
      <c r="P234" s="54">
        <f t="shared" si="77"/>
        <v>4351.7</v>
      </c>
      <c r="S234" s="5">
        <v>4</v>
      </c>
      <c r="T234" s="40">
        <f t="shared" si="78"/>
        <v>47.686800000000005</v>
      </c>
      <c r="U234" s="40">
        <f t="shared" si="79"/>
        <v>95.373999999999995</v>
      </c>
      <c r="V234" s="40">
        <f t="shared" si="80"/>
        <v>95.373999999999995</v>
      </c>
      <c r="W234" s="40">
        <f t="shared" si="81"/>
        <v>1657.3778</v>
      </c>
      <c r="X234" s="40">
        <f t="shared" si="82"/>
        <v>3254.8989999999994</v>
      </c>
      <c r="Y234" s="40">
        <f t="shared" si="83"/>
        <v>4447.0739999999996</v>
      </c>
      <c r="Z234" s="40">
        <f>W234-'[1]UNIF SET-2011'!W234</f>
        <v>37.747800000000097</v>
      </c>
      <c r="AA234" s="45">
        <f>W234/'[1]UNIF SET-2011'!W234-1</f>
        <v>2.3306434185585756E-2</v>
      </c>
      <c r="AB234" s="40">
        <f>X234-'[1]UNIF SET-2011'!X234</f>
        <v>75.50899999999956</v>
      </c>
      <c r="AC234" s="45">
        <f>X234/'[1]UNIF SET-2011'!X234-1</f>
        <v>2.3749524279814471E-2</v>
      </c>
      <c r="AD234" s="40">
        <f>Y234-'[1]UNIF SET-2011'!Y234</f>
        <v>103.6840000000002</v>
      </c>
      <c r="AE234" s="46">
        <f>Y234/'[1]UNIF SET-2011'!Y234-1</f>
        <v>2.3871676271299602E-2</v>
      </c>
    </row>
    <row r="235" spans="1:31" ht="15" customHeight="1" x14ac:dyDescent="0.2">
      <c r="A235" s="75">
        <v>4</v>
      </c>
      <c r="B235" s="35">
        <v>1168.79</v>
      </c>
      <c r="C235" s="73">
        <f t="shared" si="84"/>
        <v>350.637</v>
      </c>
      <c r="D235" s="74">
        <v>59.87</v>
      </c>
      <c r="E235" s="74">
        <f t="shared" si="75"/>
        <v>1579.2969999999998</v>
      </c>
      <c r="F235" s="12"/>
      <c r="G235" s="35">
        <v>2337.59</v>
      </c>
      <c r="H235" s="53">
        <f t="shared" si="85"/>
        <v>701.27700000000004</v>
      </c>
      <c r="I235" s="54">
        <v>59.87</v>
      </c>
      <c r="J235" s="54">
        <f t="shared" si="76"/>
        <v>3098.7370000000001</v>
      </c>
      <c r="K235" s="12"/>
      <c r="L235" s="35">
        <v>2337.59</v>
      </c>
      <c r="M235" s="53">
        <f t="shared" si="86"/>
        <v>701.27700000000004</v>
      </c>
      <c r="N235" s="53">
        <f t="shared" si="87"/>
        <v>1168.7950000000001</v>
      </c>
      <c r="O235" s="54">
        <v>59.87</v>
      </c>
      <c r="P235" s="54">
        <f t="shared" si="77"/>
        <v>4267.5320000000002</v>
      </c>
      <c r="S235" s="5">
        <v>3</v>
      </c>
      <c r="T235" s="40">
        <f t="shared" si="78"/>
        <v>35.063699999999997</v>
      </c>
      <c r="U235" s="40">
        <f t="shared" si="79"/>
        <v>70.127700000000004</v>
      </c>
      <c r="V235" s="40">
        <f t="shared" si="80"/>
        <v>70.127700000000004</v>
      </c>
      <c r="W235" s="40">
        <f t="shared" si="81"/>
        <v>1614.3606999999997</v>
      </c>
      <c r="X235" s="40">
        <f t="shared" si="82"/>
        <v>3168.8647000000001</v>
      </c>
      <c r="Y235" s="40">
        <f t="shared" si="83"/>
        <v>4337.6597000000002</v>
      </c>
      <c r="Z235" s="40">
        <f>W235-'[1]UNIF SET-2011'!W235</f>
        <v>36.734599999999546</v>
      </c>
      <c r="AA235" s="45">
        <f>W235/'[1]UNIF SET-2011'!W235-1</f>
        <v>2.3284731407523962E-2</v>
      </c>
      <c r="AB235" s="40">
        <f>X235-'[1]UNIF SET-2011'!X235</f>
        <v>73.469200000000455</v>
      </c>
      <c r="AC235" s="45">
        <f>X235/'[1]UNIF SET-2011'!X235-1</f>
        <v>2.373499606108509E-2</v>
      </c>
      <c r="AD235" s="40">
        <f>Y235-'[1]UNIF SET-2011'!Y235</f>
        <v>101.08920000000035</v>
      </c>
      <c r="AE235" s="46">
        <f>Y235/'[1]UNIF SET-2011'!Y235-1</f>
        <v>2.3861092362324809E-2</v>
      </c>
    </row>
    <row r="236" spans="1:31" ht="15" customHeight="1" x14ac:dyDescent="0.2">
      <c r="A236" s="76">
        <v>3</v>
      </c>
      <c r="B236" s="35" t="s">
        <v>60</v>
      </c>
      <c r="C236" s="57" t="s">
        <v>60</v>
      </c>
      <c r="D236" s="58" t="s">
        <v>60</v>
      </c>
      <c r="E236" s="58" t="s">
        <v>60</v>
      </c>
      <c r="F236" s="12"/>
      <c r="G236" s="35" t="s">
        <v>60</v>
      </c>
      <c r="H236" s="57" t="s">
        <v>60</v>
      </c>
      <c r="I236" s="58" t="s">
        <v>60</v>
      </c>
      <c r="J236" s="58" t="s">
        <v>60</v>
      </c>
      <c r="K236" s="12"/>
      <c r="L236" s="35" t="s">
        <v>60</v>
      </c>
      <c r="M236" s="58" t="s">
        <v>60</v>
      </c>
      <c r="N236" s="57" t="s">
        <v>60</v>
      </c>
      <c r="O236" s="58" t="s">
        <v>60</v>
      </c>
      <c r="P236" s="57" t="s">
        <v>60</v>
      </c>
      <c r="S236" s="5">
        <v>2</v>
      </c>
      <c r="T236" s="40">
        <v>0</v>
      </c>
      <c r="U236" s="40">
        <v>0</v>
      </c>
      <c r="V236" s="40">
        <v>0</v>
      </c>
      <c r="W236" s="40">
        <v>0</v>
      </c>
      <c r="X236" s="40">
        <v>0</v>
      </c>
      <c r="Y236" s="40">
        <v>0</v>
      </c>
      <c r="Z236" s="40">
        <v>0</v>
      </c>
      <c r="AA236" s="45">
        <v>0</v>
      </c>
      <c r="AB236" s="40">
        <v>0</v>
      </c>
      <c r="AC236" s="45">
        <v>0</v>
      </c>
      <c r="AD236" s="40">
        <v>0</v>
      </c>
      <c r="AE236" s="46">
        <v>0</v>
      </c>
    </row>
    <row r="237" spans="1:31" ht="15" customHeight="1" x14ac:dyDescent="0.2">
      <c r="A237" s="44">
        <v>2</v>
      </c>
      <c r="B237" s="35" t="s">
        <v>60</v>
      </c>
      <c r="C237" s="57" t="s">
        <v>60</v>
      </c>
      <c r="D237" s="57" t="s">
        <v>60</v>
      </c>
      <c r="E237" s="57" t="s">
        <v>60</v>
      </c>
      <c r="F237" s="12"/>
      <c r="G237" s="35" t="s">
        <v>60</v>
      </c>
      <c r="H237" s="57" t="s">
        <v>60</v>
      </c>
      <c r="I237" s="57" t="s">
        <v>60</v>
      </c>
      <c r="J237" s="57" t="s">
        <v>60</v>
      </c>
      <c r="K237" s="12"/>
      <c r="L237" s="35" t="s">
        <v>60</v>
      </c>
      <c r="M237" s="57" t="s">
        <v>60</v>
      </c>
      <c r="N237" s="57" t="s">
        <v>60</v>
      </c>
      <c r="O237" s="57" t="s">
        <v>60</v>
      </c>
      <c r="P237" s="57" t="s">
        <v>60</v>
      </c>
      <c r="S237" s="5">
        <v>1</v>
      </c>
      <c r="T237" s="40">
        <v>0</v>
      </c>
      <c r="U237" s="40">
        <v>0</v>
      </c>
      <c r="V237" s="40">
        <v>0</v>
      </c>
      <c r="W237" s="40">
        <v>0</v>
      </c>
      <c r="X237" s="40">
        <v>0</v>
      </c>
      <c r="Y237" s="40">
        <v>0</v>
      </c>
      <c r="Z237" s="40">
        <v>0</v>
      </c>
      <c r="AA237" s="45">
        <v>0</v>
      </c>
      <c r="AB237" s="40">
        <v>0</v>
      </c>
      <c r="AC237" s="45">
        <v>0</v>
      </c>
      <c r="AD237" s="40">
        <v>0</v>
      </c>
      <c r="AE237" s="46">
        <v>0</v>
      </c>
    </row>
    <row r="238" spans="1:31" ht="15" customHeight="1" thickBot="1" x14ac:dyDescent="0.25">
      <c r="A238" s="77">
        <v>1</v>
      </c>
      <c r="B238" s="78" t="s">
        <v>60</v>
      </c>
      <c r="C238" s="79" t="s">
        <v>60</v>
      </c>
      <c r="D238" s="79" t="s">
        <v>60</v>
      </c>
      <c r="E238" s="79" t="s">
        <v>60</v>
      </c>
      <c r="F238" s="12"/>
      <c r="G238" s="35" t="s">
        <v>60</v>
      </c>
      <c r="H238" s="79" t="s">
        <v>60</v>
      </c>
      <c r="I238" s="79" t="s">
        <v>60</v>
      </c>
      <c r="J238" s="79" t="s">
        <v>60</v>
      </c>
      <c r="K238" s="12"/>
      <c r="L238" s="35" t="s">
        <v>60</v>
      </c>
      <c r="M238" s="79" t="s">
        <v>60</v>
      </c>
      <c r="N238" s="79" t="s">
        <v>60</v>
      </c>
      <c r="O238" s="79" t="s">
        <v>60</v>
      </c>
      <c r="P238" s="79" t="s">
        <v>60</v>
      </c>
      <c r="S238" s="5">
        <v>0</v>
      </c>
      <c r="T238" s="40">
        <v>0</v>
      </c>
      <c r="U238" s="40">
        <v>0</v>
      </c>
      <c r="V238" s="40">
        <v>0</v>
      </c>
      <c r="W238" s="40">
        <v>0</v>
      </c>
      <c r="X238" s="40">
        <v>0</v>
      </c>
      <c r="Y238" s="40">
        <v>0</v>
      </c>
      <c r="Z238" s="40">
        <v>0</v>
      </c>
      <c r="AA238" s="45">
        <v>0</v>
      </c>
      <c r="AB238" s="40">
        <v>0</v>
      </c>
      <c r="AC238" s="45">
        <v>0</v>
      </c>
      <c r="AD238" s="40">
        <v>0</v>
      </c>
      <c r="AE238" s="46">
        <v>0</v>
      </c>
    </row>
    <row r="239" spans="1:31" ht="15" customHeight="1" x14ac:dyDescent="0.2">
      <c r="S239" s="302" t="s">
        <v>58</v>
      </c>
      <c r="T239" s="303"/>
      <c r="U239" s="303"/>
      <c r="V239" s="303"/>
      <c r="W239" s="303"/>
      <c r="X239" s="303"/>
      <c r="Y239" s="303"/>
      <c r="Z239" s="48">
        <f t="shared" ref="Z239:AE239" si="89">AVERAGE(Z214:Z235)</f>
        <v>49.455650000000013</v>
      </c>
      <c r="AA239" s="49">
        <f t="shared" si="89"/>
        <v>2.3496189193569047E-2</v>
      </c>
      <c r="AB239" s="48">
        <f t="shared" si="89"/>
        <v>98.907922727272847</v>
      </c>
      <c r="AC239" s="49">
        <f t="shared" si="89"/>
        <v>2.3844028466610944E-2</v>
      </c>
      <c r="AD239" s="48">
        <f t="shared" si="89"/>
        <v>133.18087727272734</v>
      </c>
      <c r="AE239" s="50">
        <f t="shared" si="89"/>
        <v>2.3936436486547488E-2</v>
      </c>
    </row>
    <row r="240" spans="1:31" ht="15" customHeight="1" x14ac:dyDescent="0.2"/>
    <row r="241" spans="1:31" ht="15" customHeight="1" x14ac:dyDescent="0.2"/>
    <row r="242" spans="1:31" ht="15" customHeight="1" x14ac:dyDescent="0.2"/>
    <row r="243" spans="1:31" ht="15" customHeight="1" x14ac:dyDescent="0.2"/>
    <row r="244" spans="1:31" ht="15" customHeight="1" x14ac:dyDescent="0.2"/>
    <row r="245" spans="1:31" ht="15" customHeight="1" x14ac:dyDescent="0.2"/>
    <row r="246" spans="1:31" ht="19.5" customHeight="1" x14ac:dyDescent="0.2">
      <c r="A246" s="322" t="s">
        <v>37</v>
      </c>
      <c r="B246" s="322"/>
      <c r="C246" s="322"/>
      <c r="D246" s="322"/>
      <c r="E246" s="322"/>
      <c r="F246" s="322"/>
      <c r="G246" s="322"/>
      <c r="H246" s="322"/>
      <c r="I246" s="322"/>
      <c r="J246" s="322"/>
      <c r="K246" s="322"/>
      <c r="L246" s="322"/>
      <c r="M246" s="322"/>
      <c r="N246" s="322"/>
      <c r="O246" s="322"/>
      <c r="P246" s="322"/>
    </row>
    <row r="247" spans="1:31" ht="15" customHeight="1" x14ac:dyDescent="0.2">
      <c r="A247" s="63" t="s">
        <v>63</v>
      </c>
      <c r="B247" s="63"/>
      <c r="C247" s="63"/>
      <c r="D247" s="63"/>
      <c r="E247" s="63"/>
    </row>
    <row r="248" spans="1:31" ht="15" customHeight="1" x14ac:dyDescent="0.2">
      <c r="A248" s="17" t="s">
        <v>66</v>
      </c>
      <c r="B248" s="17"/>
      <c r="C248" s="17"/>
      <c r="D248" s="17"/>
      <c r="E248" s="17"/>
    </row>
    <row r="249" spans="1:31" ht="15" customHeight="1" x14ac:dyDescent="0.2">
      <c r="A249" s="17" t="s">
        <v>40</v>
      </c>
      <c r="B249" s="65"/>
      <c r="C249" s="65"/>
      <c r="D249" s="65"/>
      <c r="E249" s="65"/>
    </row>
    <row r="250" spans="1:31" ht="15" customHeight="1" x14ac:dyDescent="0.2">
      <c r="A250" s="17" t="s">
        <v>587</v>
      </c>
      <c r="B250" s="65"/>
      <c r="C250" s="65"/>
      <c r="D250" s="65"/>
      <c r="E250" s="65"/>
    </row>
    <row r="251" spans="1:31" ht="15" customHeight="1" x14ac:dyDescent="0.2">
      <c r="A251" s="65" t="s">
        <v>41</v>
      </c>
      <c r="B251" s="63"/>
      <c r="C251" s="63"/>
      <c r="D251" s="63"/>
      <c r="E251" s="63"/>
      <c r="S251" s="307" t="s">
        <v>588</v>
      </c>
      <c r="T251" s="308"/>
      <c r="U251" s="308"/>
      <c r="V251" s="308"/>
      <c r="W251" s="308"/>
      <c r="X251" s="308"/>
      <c r="Y251" s="308"/>
      <c r="Z251" s="308"/>
      <c r="AA251" s="308"/>
      <c r="AB251" s="308"/>
      <c r="AC251" s="308"/>
      <c r="AD251" s="308"/>
      <c r="AE251" s="309"/>
    </row>
    <row r="252" spans="1:31" ht="15" customHeight="1" x14ac:dyDescent="0.2">
      <c r="A252" s="313" t="s">
        <v>42</v>
      </c>
      <c r="B252" s="314"/>
      <c r="C252" s="314"/>
      <c r="D252" s="314"/>
      <c r="E252" s="313"/>
      <c r="F252" s="8"/>
      <c r="G252" s="313" t="s">
        <v>43</v>
      </c>
      <c r="H252" s="313"/>
      <c r="I252" s="313"/>
      <c r="J252" s="313"/>
      <c r="L252" s="313" t="s">
        <v>44</v>
      </c>
      <c r="M252" s="313"/>
      <c r="N252" s="313"/>
      <c r="O252" s="313"/>
      <c r="P252" s="313"/>
      <c r="S252" s="310"/>
      <c r="T252" s="311"/>
      <c r="U252" s="311"/>
      <c r="V252" s="311"/>
      <c r="W252" s="311"/>
      <c r="X252" s="311"/>
      <c r="Y252" s="311"/>
      <c r="Z252" s="311"/>
      <c r="AA252" s="311"/>
      <c r="AB252" s="311"/>
      <c r="AC252" s="311"/>
      <c r="AD252" s="311"/>
      <c r="AE252" s="312"/>
    </row>
    <row r="253" spans="1:31" ht="15" customHeight="1" x14ac:dyDescent="0.2">
      <c r="A253" s="315" t="s">
        <v>45</v>
      </c>
      <c r="B253" s="19" t="s">
        <v>46</v>
      </c>
      <c r="C253" s="25" t="s">
        <v>47</v>
      </c>
      <c r="D253" s="19" t="s">
        <v>10</v>
      </c>
      <c r="E253" s="317" t="s">
        <v>48</v>
      </c>
      <c r="G253" s="19" t="s">
        <v>46</v>
      </c>
      <c r="H253" s="19" t="s">
        <v>47</v>
      </c>
      <c r="I253" s="19" t="s">
        <v>49</v>
      </c>
      <c r="J253" s="319" t="s">
        <v>48</v>
      </c>
      <c r="L253" s="19" t="s">
        <v>46</v>
      </c>
      <c r="M253" s="19" t="s">
        <v>47</v>
      </c>
      <c r="N253" s="19" t="s">
        <v>50</v>
      </c>
      <c r="O253" s="19" t="s">
        <v>10</v>
      </c>
      <c r="P253" s="320" t="s">
        <v>48</v>
      </c>
      <c r="S253" s="20" t="s">
        <v>5</v>
      </c>
      <c r="T253" s="21" t="s">
        <v>6</v>
      </c>
      <c r="U253" s="21" t="s">
        <v>6</v>
      </c>
      <c r="V253" s="21" t="s">
        <v>6</v>
      </c>
      <c r="W253" s="21" t="s">
        <v>4</v>
      </c>
      <c r="X253" s="21" t="s">
        <v>51</v>
      </c>
      <c r="Y253" s="21" t="s">
        <v>4</v>
      </c>
      <c r="Z253" s="21" t="s">
        <v>52</v>
      </c>
      <c r="AA253" s="21" t="s">
        <v>53</v>
      </c>
      <c r="AB253" s="22" t="s">
        <v>52</v>
      </c>
      <c r="AC253" s="23" t="s">
        <v>53</v>
      </c>
      <c r="AD253" s="21" t="s">
        <v>52</v>
      </c>
      <c r="AE253" s="24" t="s">
        <v>53</v>
      </c>
    </row>
    <row r="254" spans="1:31" ht="15" customHeight="1" x14ac:dyDescent="0.2">
      <c r="A254" s="316"/>
      <c r="B254" s="28" t="s">
        <v>7</v>
      </c>
      <c r="C254" s="26">
        <v>0.3</v>
      </c>
      <c r="D254" s="28" t="s">
        <v>54</v>
      </c>
      <c r="E254" s="318"/>
      <c r="G254" s="28" t="s">
        <v>7</v>
      </c>
      <c r="H254" s="27">
        <v>0.3</v>
      </c>
      <c r="I254" s="28" t="s">
        <v>55</v>
      </c>
      <c r="J254" s="320"/>
      <c r="L254" s="28" t="s">
        <v>7</v>
      </c>
      <c r="M254" s="27">
        <v>0.3</v>
      </c>
      <c r="N254" s="27">
        <v>0.5</v>
      </c>
      <c r="O254" s="28" t="s">
        <v>54</v>
      </c>
      <c r="P254" s="321"/>
      <c r="S254" s="29" t="s">
        <v>8</v>
      </c>
      <c r="T254" s="30" t="s">
        <v>56</v>
      </c>
      <c r="U254" s="30" t="s">
        <v>9</v>
      </c>
      <c r="V254" s="30" t="s">
        <v>57</v>
      </c>
      <c r="W254" s="30" t="s">
        <v>56</v>
      </c>
      <c r="X254" s="30" t="s">
        <v>9</v>
      </c>
      <c r="Y254" s="30" t="s">
        <v>57</v>
      </c>
      <c r="Z254" s="30" t="s">
        <v>56</v>
      </c>
      <c r="AA254" s="30" t="s">
        <v>56</v>
      </c>
      <c r="AB254" s="31" t="s">
        <v>9</v>
      </c>
      <c r="AC254" s="32" t="s">
        <v>9</v>
      </c>
      <c r="AD254" s="30" t="s">
        <v>57</v>
      </c>
      <c r="AE254" s="33" t="s">
        <v>57</v>
      </c>
    </row>
    <row r="255" spans="1:31" ht="15" customHeight="1" x14ac:dyDescent="0.2">
      <c r="A255" s="34">
        <v>25</v>
      </c>
      <c r="B255" s="35">
        <v>1877.79</v>
      </c>
      <c r="C255" s="73">
        <f>B255*C$254</f>
        <v>563.33699999999999</v>
      </c>
      <c r="D255" s="54">
        <v>59.87</v>
      </c>
      <c r="E255" s="54">
        <f t="shared" ref="E255:E276" si="90">B255+C255+D255</f>
        <v>2500.9969999999998</v>
      </c>
      <c r="F255" s="12"/>
      <c r="G255" s="35">
        <v>3755.59</v>
      </c>
      <c r="H255" s="53">
        <f>G255*H$254</f>
        <v>1126.6769999999999</v>
      </c>
      <c r="I255" s="54">
        <v>59.87</v>
      </c>
      <c r="J255" s="54">
        <f t="shared" ref="J255:J276" si="91">G255+H255+I255</f>
        <v>4942.1369999999997</v>
      </c>
      <c r="K255" s="12"/>
      <c r="L255" s="35">
        <v>3755.59</v>
      </c>
      <c r="M255" s="53">
        <f>L255*M$254</f>
        <v>1126.6769999999999</v>
      </c>
      <c r="N255" s="53">
        <f>L255*N$254</f>
        <v>1877.7950000000001</v>
      </c>
      <c r="O255" s="54">
        <v>59.87</v>
      </c>
      <c r="P255" s="54">
        <f t="shared" ref="P255:P276" si="92">L255+M255+N255+O255</f>
        <v>6819.9319999999998</v>
      </c>
      <c r="S255" s="7">
        <v>24</v>
      </c>
      <c r="T255" s="42">
        <f t="shared" ref="T255:T276" si="93">B255*S255%</f>
        <v>450.6696</v>
      </c>
      <c r="U255" s="42">
        <f t="shared" ref="U255:U276" si="94">G255*S255%</f>
        <v>901.34159999999997</v>
      </c>
      <c r="V255" s="42">
        <f t="shared" ref="V255:V276" si="95">L255*S255%</f>
        <v>901.34159999999997</v>
      </c>
      <c r="W255" s="42">
        <f t="shared" ref="W255:W276" si="96">E255+T255</f>
        <v>2951.6666</v>
      </c>
      <c r="X255" s="42">
        <f t="shared" ref="X255:X276" si="97">J255+U255</f>
        <v>5843.4785999999995</v>
      </c>
      <c r="Y255" s="42">
        <f t="shared" ref="Y255:Y276" si="98">P255+V255</f>
        <v>7721.2735999999995</v>
      </c>
      <c r="Z255" s="42">
        <f>W255-'[1]UNIF SET-2011'!W255</f>
        <v>68.329799999999977</v>
      </c>
      <c r="AA255" s="41">
        <f>W255/'[1]UNIF SET-2011'!W255-1</f>
        <v>2.3698168039196776E-2</v>
      </c>
      <c r="AB255" s="42">
        <f>X255-'[1]UNIF SET-2011'!X255</f>
        <v>136.67500000000018</v>
      </c>
      <c r="AC255" s="41">
        <f>X255/'[1]UNIF SET-2011'!X255-1</f>
        <v>2.3949483735518751E-2</v>
      </c>
      <c r="AD255" s="42">
        <f>Y255-'[1]UNIF SET-2011'!Y255</f>
        <v>181.05000000000018</v>
      </c>
      <c r="AE255" s="43">
        <f>Y255/'[1]UNIF SET-2011'!Y255-1</f>
        <v>2.4011224282526555E-2</v>
      </c>
    </row>
    <row r="256" spans="1:31" ht="15" customHeight="1" x14ac:dyDescent="0.2">
      <c r="A256" s="44">
        <v>24</v>
      </c>
      <c r="B256" s="35">
        <v>1840.97</v>
      </c>
      <c r="C256" s="73">
        <f t="shared" ref="C256:C276" si="99">B256*C$254</f>
        <v>552.29099999999994</v>
      </c>
      <c r="D256" s="74">
        <v>59.87</v>
      </c>
      <c r="E256" s="74">
        <f t="shared" si="90"/>
        <v>2453.1309999999999</v>
      </c>
      <c r="F256" s="12"/>
      <c r="G256" s="35">
        <v>3681.95</v>
      </c>
      <c r="H256" s="53">
        <f t="shared" ref="H256:H276" si="100">G256*H$254</f>
        <v>1104.5849999999998</v>
      </c>
      <c r="I256" s="54">
        <v>59.87</v>
      </c>
      <c r="J256" s="54">
        <f t="shared" si="91"/>
        <v>4846.4049999999997</v>
      </c>
      <c r="K256" s="12"/>
      <c r="L256" s="35">
        <v>3681.95</v>
      </c>
      <c r="M256" s="53">
        <f t="shared" ref="M256:M276" si="101">L256*M$254</f>
        <v>1104.5849999999998</v>
      </c>
      <c r="N256" s="53">
        <f t="shared" ref="N256:N276" si="102">L256*N$254</f>
        <v>1840.9749999999999</v>
      </c>
      <c r="O256" s="54">
        <v>59.87</v>
      </c>
      <c r="P256" s="54">
        <f t="shared" si="92"/>
        <v>6687.38</v>
      </c>
      <c r="S256" s="5">
        <v>23</v>
      </c>
      <c r="T256" s="40">
        <f t="shared" si="93"/>
        <v>423.42310000000003</v>
      </c>
      <c r="U256" s="40">
        <f t="shared" si="94"/>
        <v>846.84849999999994</v>
      </c>
      <c r="V256" s="40">
        <f t="shared" si="95"/>
        <v>846.84849999999994</v>
      </c>
      <c r="W256" s="40">
        <f t="shared" si="96"/>
        <v>2876.5540999999998</v>
      </c>
      <c r="X256" s="40">
        <f t="shared" si="97"/>
        <v>5693.2534999999998</v>
      </c>
      <c r="Y256" s="40">
        <f t="shared" si="98"/>
        <v>7534.2285000000002</v>
      </c>
      <c r="Z256" s="40">
        <f>W256-'[1]UNIF SET-2011'!W256</f>
        <v>66.554999999999836</v>
      </c>
      <c r="AA256" s="45">
        <f>W256/'[1]UNIF SET-2011'!W256-1</f>
        <v>2.3685060966745386E-2</v>
      </c>
      <c r="AB256" s="40">
        <f>X256-'[1]UNIF SET-2011'!X256</f>
        <v>133.1252999999997</v>
      </c>
      <c r="AC256" s="45">
        <f>X256/'[1]UNIF SET-2011'!X256-1</f>
        <v>2.3942847217083951E-2</v>
      </c>
      <c r="AD256" s="40">
        <f>Y256-'[1]UNIF SET-2011'!Y256</f>
        <v>176.63029999999981</v>
      </c>
      <c r="AE256" s="46">
        <f>Y256/'[1]UNIF SET-2011'!Y256-1</f>
        <v>2.4006516148163737E-2</v>
      </c>
    </row>
    <row r="257" spans="1:31" ht="15" customHeight="1" x14ac:dyDescent="0.2">
      <c r="A257" s="44">
        <v>23</v>
      </c>
      <c r="B257" s="35">
        <v>1804.88</v>
      </c>
      <c r="C257" s="73">
        <f t="shared" si="99"/>
        <v>541.46400000000006</v>
      </c>
      <c r="D257" s="74">
        <v>59.87</v>
      </c>
      <c r="E257" s="74">
        <f t="shared" si="90"/>
        <v>2406.2139999999999</v>
      </c>
      <c r="F257" s="12"/>
      <c r="G257" s="35">
        <v>3609.76</v>
      </c>
      <c r="H257" s="53">
        <f t="shared" si="100"/>
        <v>1082.9280000000001</v>
      </c>
      <c r="I257" s="54">
        <v>59.87</v>
      </c>
      <c r="J257" s="54">
        <f t="shared" si="91"/>
        <v>4752.558</v>
      </c>
      <c r="K257" s="12"/>
      <c r="L257" s="35">
        <v>3609.76</v>
      </c>
      <c r="M257" s="53">
        <f t="shared" si="101"/>
        <v>1082.9280000000001</v>
      </c>
      <c r="N257" s="53">
        <f t="shared" si="102"/>
        <v>1804.88</v>
      </c>
      <c r="O257" s="54">
        <v>59.87</v>
      </c>
      <c r="P257" s="54">
        <f t="shared" si="92"/>
        <v>6557.4380000000001</v>
      </c>
      <c r="S257" s="5">
        <v>22</v>
      </c>
      <c r="T257" s="40">
        <f t="shared" si="93"/>
        <v>397.0736</v>
      </c>
      <c r="U257" s="40">
        <f t="shared" si="94"/>
        <v>794.1472</v>
      </c>
      <c r="V257" s="40">
        <f t="shared" si="95"/>
        <v>794.1472</v>
      </c>
      <c r="W257" s="40">
        <f t="shared" si="96"/>
        <v>2803.2876000000001</v>
      </c>
      <c r="X257" s="40">
        <f t="shared" si="97"/>
        <v>5546.7052000000003</v>
      </c>
      <c r="Y257" s="40">
        <f t="shared" si="98"/>
        <v>7351.5852000000004</v>
      </c>
      <c r="Z257" s="40">
        <f>W257-'[1]UNIF SET-2011'!W257</f>
        <v>64.828000000000429</v>
      </c>
      <c r="AA257" s="45">
        <f>W257/'[1]UNIF SET-2011'!W257-1</f>
        <v>2.3673162824823235E-2</v>
      </c>
      <c r="AB257" s="40">
        <f>X257-'[1]UNIF SET-2011'!X257</f>
        <v>129.65600000000086</v>
      </c>
      <c r="AC257" s="45">
        <f>X257/'[1]UNIF SET-2011'!X257-1</f>
        <v>2.3934801995152855E-2</v>
      </c>
      <c r="AD257" s="40">
        <f>Y257-'[1]UNIF SET-2011'!Y257</f>
        <v>172.30600000000049</v>
      </c>
      <c r="AE257" s="46">
        <f>Y257/'[1]UNIF SET-2011'!Y257-1</f>
        <v>2.4000459544740949E-2</v>
      </c>
    </row>
    <row r="258" spans="1:31" ht="15" customHeight="1" x14ac:dyDescent="0.2">
      <c r="A258" s="44">
        <v>22</v>
      </c>
      <c r="B258" s="35">
        <v>1769.49</v>
      </c>
      <c r="C258" s="73">
        <f t="shared" si="99"/>
        <v>530.84699999999998</v>
      </c>
      <c r="D258" s="74">
        <v>59.87</v>
      </c>
      <c r="E258" s="74">
        <f t="shared" si="90"/>
        <v>2360.2069999999999</v>
      </c>
      <c r="F258" s="12"/>
      <c r="G258" s="35">
        <v>3538.98</v>
      </c>
      <c r="H258" s="53">
        <f t="shared" si="100"/>
        <v>1061.694</v>
      </c>
      <c r="I258" s="54">
        <v>59.87</v>
      </c>
      <c r="J258" s="54">
        <f t="shared" si="91"/>
        <v>4660.5439999999999</v>
      </c>
      <c r="K258" s="12"/>
      <c r="L258" s="35">
        <v>3538.98</v>
      </c>
      <c r="M258" s="53">
        <f t="shared" si="101"/>
        <v>1061.694</v>
      </c>
      <c r="N258" s="53">
        <f t="shared" si="102"/>
        <v>1769.49</v>
      </c>
      <c r="O258" s="54">
        <v>59.87</v>
      </c>
      <c r="P258" s="54">
        <f t="shared" si="92"/>
        <v>6430.0339999999997</v>
      </c>
      <c r="S258" s="5">
        <v>21</v>
      </c>
      <c r="T258" s="40">
        <f t="shared" si="93"/>
        <v>371.59289999999999</v>
      </c>
      <c r="U258" s="40">
        <f t="shared" si="94"/>
        <v>743.18579999999997</v>
      </c>
      <c r="V258" s="40">
        <f t="shared" si="95"/>
        <v>743.18579999999997</v>
      </c>
      <c r="W258" s="40">
        <f t="shared" si="96"/>
        <v>2731.7999</v>
      </c>
      <c r="X258" s="40">
        <f t="shared" si="97"/>
        <v>5403.7298000000001</v>
      </c>
      <c r="Y258" s="40">
        <f t="shared" si="98"/>
        <v>7173.2197999999999</v>
      </c>
      <c r="Z258" s="40">
        <f>W258-'[1]UNIF SET-2011'!W258</f>
        <v>63.148200000000088</v>
      </c>
      <c r="AA258" s="45">
        <f>W258/'[1]UNIF SET-2011'!W258-1</f>
        <v>2.3662960587925497E-2</v>
      </c>
      <c r="AB258" s="40">
        <f>X258-'[1]UNIF SET-2011'!X258</f>
        <v>126.28130000000056</v>
      </c>
      <c r="AC258" s="45">
        <f>X258/'[1]UNIF SET-2011'!X258-1</f>
        <v>2.3928476042921254E-2</v>
      </c>
      <c r="AD258" s="40">
        <f>Y258-'[1]UNIF SET-2011'!Y258</f>
        <v>168.09630000000016</v>
      </c>
      <c r="AE258" s="46">
        <f>Y258/'[1]UNIF SET-2011'!Y258-1</f>
        <v>2.3996193643124331E-2</v>
      </c>
    </row>
    <row r="259" spans="1:31" ht="15" customHeight="1" x14ac:dyDescent="0.2">
      <c r="A259" s="44">
        <v>21</v>
      </c>
      <c r="B259" s="35">
        <v>1734.79</v>
      </c>
      <c r="C259" s="73">
        <f t="shared" si="99"/>
        <v>520.43700000000001</v>
      </c>
      <c r="D259" s="74">
        <v>59.87</v>
      </c>
      <c r="E259" s="74">
        <f t="shared" si="90"/>
        <v>2315.0969999999998</v>
      </c>
      <c r="F259" s="12"/>
      <c r="G259" s="35">
        <v>3469.59</v>
      </c>
      <c r="H259" s="53">
        <f t="shared" si="100"/>
        <v>1040.877</v>
      </c>
      <c r="I259" s="54">
        <v>59.87</v>
      </c>
      <c r="J259" s="54">
        <f t="shared" si="91"/>
        <v>4570.3370000000004</v>
      </c>
      <c r="K259" s="12"/>
      <c r="L259" s="35">
        <v>3469.59</v>
      </c>
      <c r="M259" s="53">
        <f t="shared" si="101"/>
        <v>1040.877</v>
      </c>
      <c r="N259" s="53">
        <f t="shared" si="102"/>
        <v>1734.7950000000001</v>
      </c>
      <c r="O259" s="54">
        <v>59.87</v>
      </c>
      <c r="P259" s="54">
        <f t="shared" si="92"/>
        <v>6305.1320000000005</v>
      </c>
      <c r="S259" s="5">
        <v>20</v>
      </c>
      <c r="T259" s="40">
        <f t="shared" si="93"/>
        <v>346.95800000000003</v>
      </c>
      <c r="U259" s="40">
        <f t="shared" si="94"/>
        <v>693.91800000000012</v>
      </c>
      <c r="V259" s="40">
        <f t="shared" si="95"/>
        <v>693.91800000000012</v>
      </c>
      <c r="W259" s="40">
        <f t="shared" si="96"/>
        <v>2662.0549999999998</v>
      </c>
      <c r="X259" s="40">
        <f t="shared" si="97"/>
        <v>5264.255000000001</v>
      </c>
      <c r="Y259" s="40">
        <f t="shared" si="98"/>
        <v>6999.0500000000011</v>
      </c>
      <c r="Z259" s="40">
        <f>W259-'[1]UNIF SET-2011'!W259</f>
        <v>61.485000000000127</v>
      </c>
      <c r="AA259" s="45">
        <f>W259/'[1]UNIF SET-2011'!W259-1</f>
        <v>2.3642893673310184E-2</v>
      </c>
      <c r="AB259" s="40">
        <f>X259-'[1]UNIF SET-2011'!X259</f>
        <v>123.00000000000091</v>
      </c>
      <c r="AC259" s="45">
        <f>X259/'[1]UNIF SET-2011'!X259-1</f>
        <v>2.3924119694510582E-2</v>
      </c>
      <c r="AD259" s="40">
        <f>Y259-'[1]UNIF SET-2011'!Y259</f>
        <v>164.00000000000091</v>
      </c>
      <c r="AE259" s="46">
        <f>Y259/'[1]UNIF SET-2011'!Y259-1</f>
        <v>2.3993972245996975E-2</v>
      </c>
    </row>
    <row r="260" spans="1:31" ht="15" customHeight="1" x14ac:dyDescent="0.2">
      <c r="A260" s="44">
        <v>20</v>
      </c>
      <c r="B260" s="35">
        <v>1700.78</v>
      </c>
      <c r="C260" s="73">
        <f t="shared" si="99"/>
        <v>510.23399999999998</v>
      </c>
      <c r="D260" s="74">
        <v>59.87</v>
      </c>
      <c r="E260" s="74">
        <f t="shared" si="90"/>
        <v>2270.884</v>
      </c>
      <c r="F260" s="12"/>
      <c r="G260" s="35">
        <v>3401.56</v>
      </c>
      <c r="H260" s="53">
        <f t="shared" si="100"/>
        <v>1020.468</v>
      </c>
      <c r="I260" s="54">
        <v>59.87</v>
      </c>
      <c r="J260" s="54">
        <f t="shared" si="91"/>
        <v>4481.8980000000001</v>
      </c>
      <c r="K260" s="12"/>
      <c r="L260" s="35">
        <v>3401.56</v>
      </c>
      <c r="M260" s="53">
        <f t="shared" si="101"/>
        <v>1020.468</v>
      </c>
      <c r="N260" s="53">
        <f t="shared" si="102"/>
        <v>1700.78</v>
      </c>
      <c r="O260" s="54">
        <v>59.87</v>
      </c>
      <c r="P260" s="54">
        <f t="shared" si="92"/>
        <v>6182.6779999999999</v>
      </c>
      <c r="S260" s="5">
        <v>19</v>
      </c>
      <c r="T260" s="40">
        <f t="shared" si="93"/>
        <v>323.14819999999997</v>
      </c>
      <c r="U260" s="40">
        <f t="shared" si="94"/>
        <v>646.29639999999995</v>
      </c>
      <c r="V260" s="40">
        <f t="shared" si="95"/>
        <v>646.29639999999995</v>
      </c>
      <c r="W260" s="40">
        <f t="shared" si="96"/>
        <v>2594.0322000000001</v>
      </c>
      <c r="X260" s="40">
        <f t="shared" si="97"/>
        <v>5128.1944000000003</v>
      </c>
      <c r="Y260" s="40">
        <f t="shared" si="98"/>
        <v>6828.9744000000001</v>
      </c>
      <c r="Z260" s="40">
        <f>W260-'[1]UNIF SET-2011'!W260</f>
        <v>59.883100000000468</v>
      </c>
      <c r="AA260" s="45">
        <f>W260/'[1]UNIF SET-2011'!W260-1</f>
        <v>2.3630456471563033E-2</v>
      </c>
      <c r="AB260" s="40">
        <f>X260-'[1]UNIF SET-2011'!X260</f>
        <v>119.78110000000106</v>
      </c>
      <c r="AC260" s="45">
        <f>X260/'[1]UNIF SET-2011'!X260-1</f>
        <v>2.391597754123076E-2</v>
      </c>
      <c r="AD260" s="40">
        <f>Y260-'[1]UNIF SET-2011'!Y260</f>
        <v>159.97610000000077</v>
      </c>
      <c r="AE260" s="46">
        <f>Y260/'[1]UNIF SET-2011'!Y260-1</f>
        <v>2.3988025308088634E-2</v>
      </c>
    </row>
    <row r="261" spans="1:31" ht="15" customHeight="1" x14ac:dyDescent="0.2">
      <c r="A261" s="44">
        <v>19</v>
      </c>
      <c r="B261" s="35">
        <v>1667.43</v>
      </c>
      <c r="C261" s="73">
        <f t="shared" si="99"/>
        <v>500.22899999999998</v>
      </c>
      <c r="D261" s="74">
        <v>59.87</v>
      </c>
      <c r="E261" s="74">
        <f t="shared" si="90"/>
        <v>2227.529</v>
      </c>
      <c r="F261" s="12"/>
      <c r="G261" s="35">
        <v>3334.86</v>
      </c>
      <c r="H261" s="53">
        <f t="shared" si="100"/>
        <v>1000.458</v>
      </c>
      <c r="I261" s="54">
        <v>59.87</v>
      </c>
      <c r="J261" s="54">
        <f t="shared" si="91"/>
        <v>4395.1880000000001</v>
      </c>
      <c r="K261" s="12"/>
      <c r="L261" s="35">
        <v>3334.86</v>
      </c>
      <c r="M261" s="53">
        <f t="shared" si="101"/>
        <v>1000.458</v>
      </c>
      <c r="N261" s="53">
        <f t="shared" si="102"/>
        <v>1667.43</v>
      </c>
      <c r="O261" s="54">
        <v>59.87</v>
      </c>
      <c r="P261" s="54">
        <f t="shared" si="92"/>
        <v>6062.6180000000004</v>
      </c>
      <c r="S261" s="5">
        <v>18</v>
      </c>
      <c r="T261" s="40">
        <f t="shared" si="93"/>
        <v>300.13740000000001</v>
      </c>
      <c r="U261" s="40">
        <f t="shared" si="94"/>
        <v>600.27480000000003</v>
      </c>
      <c r="V261" s="40">
        <f t="shared" si="95"/>
        <v>600.27480000000003</v>
      </c>
      <c r="W261" s="40">
        <f t="shared" si="96"/>
        <v>2527.6664000000001</v>
      </c>
      <c r="X261" s="40">
        <f t="shared" si="97"/>
        <v>4995.4628000000002</v>
      </c>
      <c r="Y261" s="40">
        <f t="shared" si="98"/>
        <v>6662.8928000000005</v>
      </c>
      <c r="Z261" s="40">
        <f>W261-'[1]UNIF SET-2011'!W261</f>
        <v>58.326800000000276</v>
      </c>
      <c r="AA261" s="45">
        <f>W261/'[1]UNIF SET-2011'!W261-1</f>
        <v>2.3620404419060215E-2</v>
      </c>
      <c r="AB261" s="40">
        <f>X261-'[1]UNIF SET-2011'!X261</f>
        <v>116.63880000000063</v>
      </c>
      <c r="AC261" s="45">
        <f>X261/'[1]UNIF SET-2011'!X261-1</f>
        <v>2.390715467497917E-2</v>
      </c>
      <c r="AD261" s="40">
        <f>Y261-'[1]UNIF SET-2011'!Y261</f>
        <v>156.04380000000128</v>
      </c>
      <c r="AE261" s="46">
        <f>Y261/'[1]UNIF SET-2011'!Y261-1</f>
        <v>2.3981469371734399E-2</v>
      </c>
    </row>
    <row r="262" spans="1:31" ht="15" customHeight="1" x14ac:dyDescent="0.2">
      <c r="A262" s="44">
        <v>18</v>
      </c>
      <c r="B262" s="35">
        <v>1634.74</v>
      </c>
      <c r="C262" s="73">
        <f t="shared" si="99"/>
        <v>490.42199999999997</v>
      </c>
      <c r="D262" s="74">
        <v>59.87</v>
      </c>
      <c r="E262" s="74">
        <f t="shared" si="90"/>
        <v>2185.0319999999997</v>
      </c>
      <c r="F262" s="12"/>
      <c r="G262" s="35">
        <v>3269.47</v>
      </c>
      <c r="H262" s="53">
        <f t="shared" si="100"/>
        <v>980.84099999999989</v>
      </c>
      <c r="I262" s="54">
        <v>59.87</v>
      </c>
      <c r="J262" s="54">
        <f t="shared" si="91"/>
        <v>4310.1809999999996</v>
      </c>
      <c r="K262" s="12"/>
      <c r="L262" s="35">
        <v>3269.47</v>
      </c>
      <c r="M262" s="53">
        <f t="shared" si="101"/>
        <v>980.84099999999989</v>
      </c>
      <c r="N262" s="53">
        <f t="shared" si="102"/>
        <v>1634.7349999999999</v>
      </c>
      <c r="O262" s="54">
        <v>59.87</v>
      </c>
      <c r="P262" s="54">
        <f t="shared" si="92"/>
        <v>5944.9159999999993</v>
      </c>
      <c r="S262" s="5">
        <f>S261-1</f>
        <v>17</v>
      </c>
      <c r="T262" s="40">
        <f t="shared" si="93"/>
        <v>277.9058</v>
      </c>
      <c r="U262" s="40">
        <f t="shared" si="94"/>
        <v>555.80989999999997</v>
      </c>
      <c r="V262" s="40">
        <f t="shared" si="95"/>
        <v>555.80989999999997</v>
      </c>
      <c r="W262" s="40">
        <f t="shared" si="96"/>
        <v>2462.9377999999997</v>
      </c>
      <c r="X262" s="40">
        <f t="shared" si="97"/>
        <v>4865.9908999999998</v>
      </c>
      <c r="Y262" s="40">
        <f t="shared" si="98"/>
        <v>6500.7258999999995</v>
      </c>
      <c r="Z262" s="40">
        <f>W262-'[1]UNIF SET-2011'!W262</f>
        <v>56.800799999999981</v>
      </c>
      <c r="AA262" s="45">
        <f>W262/'[1]UNIF SET-2011'!W262-1</f>
        <v>2.3606635864873882E-2</v>
      </c>
      <c r="AB262" s="40">
        <f>X262-'[1]UNIF SET-2011'!X262</f>
        <v>113.57220000000052</v>
      </c>
      <c r="AC262" s="45">
        <f>X262/'[1]UNIF SET-2011'!X262-1</f>
        <v>2.3897768098589678E-2</v>
      </c>
      <c r="AD262" s="40">
        <f>Y262-'[1]UNIF SET-2011'!Y262</f>
        <v>152.20220000000063</v>
      </c>
      <c r="AE262" s="46">
        <f>Y262/'[1]UNIF SET-2011'!Y262-1</f>
        <v>2.3974424164156627E-2</v>
      </c>
    </row>
    <row r="263" spans="1:31" ht="15" customHeight="1" x14ac:dyDescent="0.2">
      <c r="A263" s="44">
        <v>17</v>
      </c>
      <c r="B263" s="35">
        <v>1602.68</v>
      </c>
      <c r="C263" s="73">
        <f t="shared" si="99"/>
        <v>480.80399999999997</v>
      </c>
      <c r="D263" s="74">
        <v>59.87</v>
      </c>
      <c r="E263" s="74">
        <f t="shared" si="90"/>
        <v>2143.3539999999998</v>
      </c>
      <c r="F263" s="12"/>
      <c r="G263" s="35">
        <v>3205.35</v>
      </c>
      <c r="H263" s="53">
        <f t="shared" si="100"/>
        <v>961.6049999999999</v>
      </c>
      <c r="I263" s="54">
        <v>59.87</v>
      </c>
      <c r="J263" s="54">
        <f t="shared" si="91"/>
        <v>4226.8249999999998</v>
      </c>
      <c r="K263" s="12"/>
      <c r="L263" s="35">
        <v>3205.35</v>
      </c>
      <c r="M263" s="53">
        <f t="shared" si="101"/>
        <v>961.6049999999999</v>
      </c>
      <c r="N263" s="53">
        <f t="shared" si="102"/>
        <v>1602.675</v>
      </c>
      <c r="O263" s="54">
        <v>59.87</v>
      </c>
      <c r="P263" s="54">
        <f t="shared" si="92"/>
        <v>5829.5</v>
      </c>
      <c r="S263" s="5">
        <f t="shared" ref="S263:S270" si="103">S262-1</f>
        <v>16</v>
      </c>
      <c r="T263" s="40">
        <f t="shared" si="93"/>
        <v>256.42880000000002</v>
      </c>
      <c r="U263" s="40">
        <f t="shared" si="94"/>
        <v>512.85599999999999</v>
      </c>
      <c r="V263" s="40">
        <f t="shared" si="95"/>
        <v>512.85599999999999</v>
      </c>
      <c r="W263" s="40">
        <f t="shared" si="96"/>
        <v>2399.7828</v>
      </c>
      <c r="X263" s="40">
        <f t="shared" si="97"/>
        <v>4739.6809999999996</v>
      </c>
      <c r="Y263" s="40">
        <f t="shared" si="98"/>
        <v>6342.3559999999998</v>
      </c>
      <c r="Z263" s="40">
        <f>W263-'[1]UNIF SET-2011'!W263</f>
        <v>55.304800000000341</v>
      </c>
      <c r="AA263" s="45">
        <f>W263/'[1]UNIF SET-2011'!W263-1</f>
        <v>2.3589387488387681E-2</v>
      </c>
      <c r="AB263" s="40">
        <f>X263-'[1]UNIF SET-2011'!X263</f>
        <v>110.58039999999892</v>
      </c>
      <c r="AC263" s="45">
        <f>X263/'[1]UNIF SET-2011'!X263-1</f>
        <v>2.3888096102296696E-2</v>
      </c>
      <c r="AD263" s="40">
        <f>Y263-'[1]UNIF SET-2011'!Y263</f>
        <v>148.45039999999881</v>
      </c>
      <c r="AE263" s="46">
        <f>Y263/'[1]UNIF SET-2011'!Y263-1</f>
        <v>2.396717186002939E-2</v>
      </c>
    </row>
    <row r="264" spans="1:31" ht="15" customHeight="1" x14ac:dyDescent="0.2">
      <c r="A264" s="44">
        <v>16</v>
      </c>
      <c r="B264" s="35">
        <v>1571.26</v>
      </c>
      <c r="C264" s="73">
        <f t="shared" si="99"/>
        <v>471.37799999999999</v>
      </c>
      <c r="D264" s="74">
        <v>59.87</v>
      </c>
      <c r="E264" s="74">
        <f t="shared" si="90"/>
        <v>2102.5079999999998</v>
      </c>
      <c r="F264" s="12"/>
      <c r="G264" s="35">
        <v>3142.51</v>
      </c>
      <c r="H264" s="53">
        <f t="shared" si="100"/>
        <v>942.75300000000004</v>
      </c>
      <c r="I264" s="54">
        <v>59.87</v>
      </c>
      <c r="J264" s="54">
        <f t="shared" si="91"/>
        <v>4145.1330000000007</v>
      </c>
      <c r="K264" s="12"/>
      <c r="L264" s="35">
        <v>3142.51</v>
      </c>
      <c r="M264" s="53">
        <f t="shared" si="101"/>
        <v>942.75300000000004</v>
      </c>
      <c r="N264" s="53">
        <f t="shared" si="102"/>
        <v>1571.2550000000001</v>
      </c>
      <c r="O264" s="54">
        <v>59.87</v>
      </c>
      <c r="P264" s="54">
        <f t="shared" si="92"/>
        <v>5716.3879999999999</v>
      </c>
      <c r="S264" s="5">
        <f t="shared" si="103"/>
        <v>15</v>
      </c>
      <c r="T264" s="40">
        <f t="shared" si="93"/>
        <v>235.68899999999999</v>
      </c>
      <c r="U264" s="40">
        <f t="shared" si="94"/>
        <v>471.37650000000002</v>
      </c>
      <c r="V264" s="40">
        <f t="shared" si="95"/>
        <v>471.37650000000002</v>
      </c>
      <c r="W264" s="40">
        <f t="shared" si="96"/>
        <v>2338.1969999999997</v>
      </c>
      <c r="X264" s="40">
        <f t="shared" si="97"/>
        <v>4616.509500000001</v>
      </c>
      <c r="Y264" s="40">
        <f t="shared" si="98"/>
        <v>6187.7645000000002</v>
      </c>
      <c r="Z264" s="40">
        <f>W264-'[1]UNIF SET-2011'!W264</f>
        <v>53.853000000000065</v>
      </c>
      <c r="AA264" s="45">
        <f>W264/'[1]UNIF SET-2011'!W264-1</f>
        <v>2.357482060495264E-2</v>
      </c>
      <c r="AB264" s="40">
        <f>X264-'[1]UNIF SET-2011'!X264</f>
        <v>107.6770000000015</v>
      </c>
      <c r="AC264" s="45">
        <f>X264/'[1]UNIF SET-2011'!X264-1</f>
        <v>2.3881348442196915E-2</v>
      </c>
      <c r="AD264" s="40">
        <f>Y264-'[1]UNIF SET-2011'!Y264</f>
        <v>144.80699999999979</v>
      </c>
      <c r="AE264" s="46">
        <f>Y264/'[1]UNIF SET-2011'!Y264-1</f>
        <v>2.3962935367326299E-2</v>
      </c>
    </row>
    <row r="265" spans="1:31" ht="15" customHeight="1" x14ac:dyDescent="0.2">
      <c r="A265" s="44">
        <v>15</v>
      </c>
      <c r="B265" s="35">
        <v>1540.45</v>
      </c>
      <c r="C265" s="73">
        <f t="shared" si="99"/>
        <v>462.13499999999999</v>
      </c>
      <c r="D265" s="74">
        <v>59.87</v>
      </c>
      <c r="E265" s="74">
        <f t="shared" si="90"/>
        <v>2062.4549999999999</v>
      </c>
      <c r="F265" s="12"/>
      <c r="G265" s="35">
        <v>3080.9</v>
      </c>
      <c r="H265" s="53">
        <f t="shared" si="100"/>
        <v>924.27</v>
      </c>
      <c r="I265" s="54">
        <v>59.87</v>
      </c>
      <c r="J265" s="54">
        <f t="shared" si="91"/>
        <v>4065.04</v>
      </c>
      <c r="K265" s="12"/>
      <c r="L265" s="35">
        <v>3080.9</v>
      </c>
      <c r="M265" s="53">
        <f t="shared" si="101"/>
        <v>924.27</v>
      </c>
      <c r="N265" s="53">
        <f t="shared" si="102"/>
        <v>1540.45</v>
      </c>
      <c r="O265" s="54">
        <v>59.87</v>
      </c>
      <c r="P265" s="54">
        <f t="shared" si="92"/>
        <v>5605.49</v>
      </c>
      <c r="S265" s="5">
        <f t="shared" si="103"/>
        <v>14</v>
      </c>
      <c r="T265" s="40">
        <f t="shared" si="93"/>
        <v>215.66300000000004</v>
      </c>
      <c r="U265" s="40">
        <f t="shared" si="94"/>
        <v>431.32600000000008</v>
      </c>
      <c r="V265" s="40">
        <f t="shared" si="95"/>
        <v>431.32600000000008</v>
      </c>
      <c r="W265" s="40">
        <f t="shared" si="96"/>
        <v>2278.1179999999999</v>
      </c>
      <c r="X265" s="40">
        <f t="shared" si="97"/>
        <v>4496.366</v>
      </c>
      <c r="Y265" s="40">
        <f t="shared" si="98"/>
        <v>6036.8159999999998</v>
      </c>
      <c r="Z265" s="40">
        <f>W265-'[1]UNIF SET-2011'!W265</f>
        <v>52.430400000000191</v>
      </c>
      <c r="AA265" s="45">
        <f>W265/'[1]UNIF SET-2011'!W265-1</f>
        <v>2.355694482909465E-2</v>
      </c>
      <c r="AB265" s="40">
        <f>X265-'[1]UNIF SET-2011'!X265</f>
        <v>104.84639999999945</v>
      </c>
      <c r="AC265" s="45">
        <f>X265/'[1]UNIF SET-2011'!X265-1</f>
        <v>2.3874742583410047E-2</v>
      </c>
      <c r="AD265" s="40">
        <f>Y265-'[1]UNIF SET-2011'!Y265</f>
        <v>141.2514000000001</v>
      </c>
      <c r="AE265" s="46">
        <f>Y265/'[1]UNIF SET-2011'!Y265-1</f>
        <v>2.3958926681933113E-2</v>
      </c>
    </row>
    <row r="266" spans="1:31" ht="15" customHeight="1" x14ac:dyDescent="0.2">
      <c r="A266" s="44">
        <v>14</v>
      </c>
      <c r="B266" s="35">
        <v>1510.24</v>
      </c>
      <c r="C266" s="73">
        <f t="shared" si="99"/>
        <v>453.072</v>
      </c>
      <c r="D266" s="74">
        <v>59.87</v>
      </c>
      <c r="E266" s="74">
        <f t="shared" si="90"/>
        <v>2023.1819999999998</v>
      </c>
      <c r="F266" s="12"/>
      <c r="G266" s="35">
        <v>3020.47</v>
      </c>
      <c r="H266" s="53">
        <f t="shared" si="100"/>
        <v>906.14099999999996</v>
      </c>
      <c r="I266" s="54">
        <v>59.87</v>
      </c>
      <c r="J266" s="54">
        <f t="shared" si="91"/>
        <v>3986.4809999999998</v>
      </c>
      <c r="K266" s="12"/>
      <c r="L266" s="35">
        <v>3020.47</v>
      </c>
      <c r="M266" s="53">
        <f t="shared" si="101"/>
        <v>906.14099999999996</v>
      </c>
      <c r="N266" s="53">
        <f t="shared" si="102"/>
        <v>1510.2349999999999</v>
      </c>
      <c r="O266" s="54">
        <v>59.87</v>
      </c>
      <c r="P266" s="54">
        <f t="shared" si="92"/>
        <v>5496.7159999999994</v>
      </c>
      <c r="S266" s="5">
        <f t="shared" si="103"/>
        <v>13</v>
      </c>
      <c r="T266" s="40">
        <f t="shared" si="93"/>
        <v>196.3312</v>
      </c>
      <c r="U266" s="40">
        <f t="shared" si="94"/>
        <v>392.66109999999998</v>
      </c>
      <c r="V266" s="40">
        <f t="shared" si="95"/>
        <v>392.66109999999998</v>
      </c>
      <c r="W266" s="40">
        <f t="shared" si="96"/>
        <v>2219.5131999999999</v>
      </c>
      <c r="X266" s="40">
        <f t="shared" si="97"/>
        <v>4379.1421</v>
      </c>
      <c r="Y266" s="40">
        <f t="shared" si="98"/>
        <v>5889.3770999999997</v>
      </c>
      <c r="Z266" s="40">
        <f>W266-'[1]UNIF SET-2011'!W266</f>
        <v>51.03670000000011</v>
      </c>
      <c r="AA266" s="45">
        <f>W266/'[1]UNIF SET-2011'!W266-1</f>
        <v>2.3535740414987183E-2</v>
      </c>
      <c r="AB266" s="40">
        <f>X266-'[1]UNIF SET-2011'!X266</f>
        <v>102.07340000000022</v>
      </c>
      <c r="AC266" s="45">
        <f>X266/'[1]UNIF SET-2011'!X266-1</f>
        <v>2.3865270155702722E-2</v>
      </c>
      <c r="AD266" s="40">
        <f>Y266-'[1]UNIF SET-2011'!Y266</f>
        <v>137.76339999999982</v>
      </c>
      <c r="AE266" s="46">
        <f>Y266/'[1]UNIF SET-2011'!Y266-1</f>
        <v>2.3952130164791807E-2</v>
      </c>
    </row>
    <row r="267" spans="1:31" ht="15" customHeight="1" x14ac:dyDescent="0.2">
      <c r="A267" s="44">
        <v>13</v>
      </c>
      <c r="B267" s="35">
        <v>1480.62</v>
      </c>
      <c r="C267" s="73">
        <f t="shared" si="99"/>
        <v>444.18599999999998</v>
      </c>
      <c r="D267" s="74">
        <v>59.87</v>
      </c>
      <c r="E267" s="74">
        <f t="shared" si="90"/>
        <v>1984.6759999999997</v>
      </c>
      <c r="F267" s="12"/>
      <c r="G267" s="35">
        <v>2961.25</v>
      </c>
      <c r="H267" s="53">
        <f t="shared" si="100"/>
        <v>888.375</v>
      </c>
      <c r="I267" s="54">
        <v>59.87</v>
      </c>
      <c r="J267" s="54">
        <f t="shared" si="91"/>
        <v>3909.4949999999999</v>
      </c>
      <c r="K267" s="12"/>
      <c r="L267" s="35">
        <v>2961.25</v>
      </c>
      <c r="M267" s="53">
        <f t="shared" si="101"/>
        <v>888.375</v>
      </c>
      <c r="N267" s="53">
        <f t="shared" si="102"/>
        <v>1480.625</v>
      </c>
      <c r="O267" s="54">
        <v>59.87</v>
      </c>
      <c r="P267" s="54">
        <f t="shared" si="92"/>
        <v>5390.12</v>
      </c>
      <c r="S267" s="5">
        <f t="shared" si="103"/>
        <v>12</v>
      </c>
      <c r="T267" s="40">
        <f t="shared" si="93"/>
        <v>177.67439999999999</v>
      </c>
      <c r="U267" s="40">
        <f t="shared" si="94"/>
        <v>355.34999999999997</v>
      </c>
      <c r="V267" s="40">
        <f t="shared" si="95"/>
        <v>355.34999999999997</v>
      </c>
      <c r="W267" s="40">
        <f t="shared" si="96"/>
        <v>2162.3503999999998</v>
      </c>
      <c r="X267" s="40">
        <f t="shared" si="97"/>
        <v>4264.8450000000003</v>
      </c>
      <c r="Y267" s="40">
        <f t="shared" si="98"/>
        <v>5745.47</v>
      </c>
      <c r="Z267" s="40">
        <f>W267-'[1]UNIF SET-2011'!W267</f>
        <v>49.671599999999671</v>
      </c>
      <c r="AA267" s="45">
        <f>W267/'[1]UNIF SET-2011'!W267-1</f>
        <v>2.3511193466796643E-2</v>
      </c>
      <c r="AB267" s="40">
        <f>X267-'[1]UNIF SET-2011'!X267</f>
        <v>99.371600000000399</v>
      </c>
      <c r="AC267" s="45">
        <f>X267/'[1]UNIF SET-2011'!X267-1</f>
        <v>2.3856015981280843E-2</v>
      </c>
      <c r="AD267" s="40">
        <f>Y267-'[1]UNIF SET-2011'!Y267</f>
        <v>134.36160000000018</v>
      </c>
      <c r="AE267" s="46">
        <f>Y267/'[1]UNIF SET-2011'!Y267-1</f>
        <v>2.3945643252944571E-2</v>
      </c>
    </row>
    <row r="268" spans="1:31" ht="15" customHeight="1" x14ac:dyDescent="0.2">
      <c r="A268" s="44">
        <v>12</v>
      </c>
      <c r="B268" s="35">
        <v>1451.6</v>
      </c>
      <c r="C268" s="73">
        <f t="shared" si="99"/>
        <v>435.47999999999996</v>
      </c>
      <c r="D268" s="74">
        <v>59.87</v>
      </c>
      <c r="E268" s="74">
        <f t="shared" si="90"/>
        <v>1946.9499999999998</v>
      </c>
      <c r="F268" s="12"/>
      <c r="G268" s="35">
        <v>2903.2</v>
      </c>
      <c r="H268" s="53">
        <f t="shared" si="100"/>
        <v>870.95999999999992</v>
      </c>
      <c r="I268" s="54">
        <v>59.87</v>
      </c>
      <c r="J268" s="54">
        <f t="shared" si="91"/>
        <v>3834.0299999999997</v>
      </c>
      <c r="K268" s="12"/>
      <c r="L268" s="35">
        <v>2903.2</v>
      </c>
      <c r="M268" s="53">
        <f t="shared" si="101"/>
        <v>870.95999999999992</v>
      </c>
      <c r="N268" s="53">
        <f t="shared" si="102"/>
        <v>1451.6</v>
      </c>
      <c r="O268" s="54">
        <v>59.87</v>
      </c>
      <c r="P268" s="54">
        <f t="shared" si="92"/>
        <v>5285.63</v>
      </c>
      <c r="S268" s="5">
        <f t="shared" si="103"/>
        <v>11</v>
      </c>
      <c r="T268" s="40">
        <f t="shared" si="93"/>
        <v>159.67599999999999</v>
      </c>
      <c r="U268" s="40">
        <f t="shared" si="94"/>
        <v>319.35199999999998</v>
      </c>
      <c r="V268" s="40">
        <f t="shared" si="95"/>
        <v>319.35199999999998</v>
      </c>
      <c r="W268" s="40">
        <f t="shared" si="96"/>
        <v>2106.6259999999997</v>
      </c>
      <c r="X268" s="40">
        <f t="shared" si="97"/>
        <v>4153.3819999999996</v>
      </c>
      <c r="Y268" s="40">
        <f t="shared" si="98"/>
        <v>5604.982</v>
      </c>
      <c r="Z268" s="40">
        <f>W268-'[1]UNIF SET-2011'!W268</f>
        <v>48.362999999999829</v>
      </c>
      <c r="AA268" s="45">
        <f>W268/'[1]UNIF SET-2011'!W268-1</f>
        <v>2.3496997225330274E-2</v>
      </c>
      <c r="AB268" s="40">
        <f>X268-'[1]UNIF SET-2011'!X268</f>
        <v>96.725999999999658</v>
      </c>
      <c r="AC268" s="45">
        <f>X268/'[1]UNIF SET-2011'!X268-1</f>
        <v>2.3843776746167222E-2</v>
      </c>
      <c r="AD268" s="40">
        <f>Y268-'[1]UNIF SET-2011'!Y268</f>
        <v>131.02600000000075</v>
      </c>
      <c r="AE268" s="46">
        <f>Y268/'[1]UNIF SET-2011'!Y268-1</f>
        <v>2.3936253780629801E-2</v>
      </c>
    </row>
    <row r="269" spans="1:31" ht="15" customHeight="1" x14ac:dyDescent="0.2">
      <c r="A269" s="44">
        <v>11</v>
      </c>
      <c r="B269" s="35">
        <v>1423.13</v>
      </c>
      <c r="C269" s="73">
        <f t="shared" si="99"/>
        <v>426.93900000000002</v>
      </c>
      <c r="D269" s="74">
        <v>59.87</v>
      </c>
      <c r="E269" s="74">
        <f t="shared" si="90"/>
        <v>1909.9390000000001</v>
      </c>
      <c r="F269" s="12"/>
      <c r="G269" s="35">
        <v>2846.26</v>
      </c>
      <c r="H269" s="53">
        <f t="shared" si="100"/>
        <v>853.87800000000004</v>
      </c>
      <c r="I269" s="54">
        <v>59.87</v>
      </c>
      <c r="J269" s="54">
        <f t="shared" si="91"/>
        <v>3760.0080000000003</v>
      </c>
      <c r="K269" s="12"/>
      <c r="L269" s="35">
        <v>2846.26</v>
      </c>
      <c r="M269" s="53">
        <f t="shared" si="101"/>
        <v>853.87800000000004</v>
      </c>
      <c r="N269" s="53">
        <f t="shared" si="102"/>
        <v>1423.13</v>
      </c>
      <c r="O269" s="54">
        <v>59.87</v>
      </c>
      <c r="P269" s="54">
        <f t="shared" si="92"/>
        <v>5183.1379999999999</v>
      </c>
      <c r="S269" s="5">
        <f t="shared" si="103"/>
        <v>10</v>
      </c>
      <c r="T269" s="40">
        <f t="shared" si="93"/>
        <v>142.31300000000002</v>
      </c>
      <c r="U269" s="40">
        <f t="shared" si="94"/>
        <v>284.62600000000003</v>
      </c>
      <c r="V269" s="40">
        <f t="shared" si="95"/>
        <v>284.62600000000003</v>
      </c>
      <c r="W269" s="40">
        <f t="shared" si="96"/>
        <v>2052.252</v>
      </c>
      <c r="X269" s="40">
        <f t="shared" si="97"/>
        <v>4044.6340000000005</v>
      </c>
      <c r="Y269" s="40">
        <f t="shared" si="98"/>
        <v>5467.7640000000001</v>
      </c>
      <c r="Z269" s="40">
        <f>W269-'[1]UNIF SET-2011'!W269</f>
        <v>47.082000000000107</v>
      </c>
      <c r="AA269" s="45">
        <f>W269/'[1]UNIF SET-2011'!W269-1</f>
        <v>2.3480303415670534E-2</v>
      </c>
      <c r="AB269" s="40">
        <f>X269-'[1]UNIF SET-2011'!X269</f>
        <v>94.164000000000669</v>
      </c>
      <c r="AC269" s="45">
        <f>X269/'[1]UNIF SET-2011'!X269-1</f>
        <v>2.3836151141509943E-2</v>
      </c>
      <c r="AD269" s="40">
        <f>Y269-'[1]UNIF SET-2011'!Y269</f>
        <v>127.79400000000078</v>
      </c>
      <c r="AE269" s="46">
        <f>Y269/'[1]UNIF SET-2011'!Y269-1</f>
        <v>2.3931595121321037E-2</v>
      </c>
    </row>
    <row r="270" spans="1:31" ht="15" customHeight="1" x14ac:dyDescent="0.2">
      <c r="A270" s="44">
        <v>10</v>
      </c>
      <c r="B270" s="35">
        <v>1395.23</v>
      </c>
      <c r="C270" s="73">
        <f t="shared" si="99"/>
        <v>418.56900000000002</v>
      </c>
      <c r="D270" s="74">
        <v>59.87</v>
      </c>
      <c r="E270" s="74">
        <f t="shared" si="90"/>
        <v>1873.6689999999999</v>
      </c>
      <c r="F270" s="12"/>
      <c r="G270" s="35">
        <v>2790.46</v>
      </c>
      <c r="H270" s="53">
        <f t="shared" si="100"/>
        <v>837.13800000000003</v>
      </c>
      <c r="I270" s="54">
        <v>59.87</v>
      </c>
      <c r="J270" s="54">
        <f t="shared" si="91"/>
        <v>3687.4679999999998</v>
      </c>
      <c r="K270" s="12"/>
      <c r="L270" s="35">
        <v>2790.46</v>
      </c>
      <c r="M270" s="53">
        <f t="shared" si="101"/>
        <v>837.13800000000003</v>
      </c>
      <c r="N270" s="53">
        <f t="shared" si="102"/>
        <v>1395.23</v>
      </c>
      <c r="O270" s="54">
        <v>59.87</v>
      </c>
      <c r="P270" s="54">
        <f t="shared" si="92"/>
        <v>5082.6979999999994</v>
      </c>
      <c r="S270" s="5">
        <f t="shared" si="103"/>
        <v>9</v>
      </c>
      <c r="T270" s="40">
        <f t="shared" si="93"/>
        <v>125.5707</v>
      </c>
      <c r="U270" s="40">
        <f t="shared" si="94"/>
        <v>251.1414</v>
      </c>
      <c r="V270" s="40">
        <f t="shared" si="95"/>
        <v>251.1414</v>
      </c>
      <c r="W270" s="40">
        <f t="shared" si="96"/>
        <v>1999.2396999999999</v>
      </c>
      <c r="X270" s="40">
        <f t="shared" si="97"/>
        <v>3938.6093999999998</v>
      </c>
      <c r="Y270" s="40">
        <f t="shared" si="98"/>
        <v>5333.8393999999998</v>
      </c>
      <c r="Z270" s="40">
        <f>W270-'[1]UNIF SET-2011'!W270</f>
        <v>45.828299999999899</v>
      </c>
      <c r="AA270" s="45">
        <f>W270/'[1]UNIF SET-2011'!W270-1</f>
        <v>2.3460649405445233E-2</v>
      </c>
      <c r="AB270" s="40">
        <f>X270-'[1]UNIF SET-2011'!X270</f>
        <v>91.656599999999798</v>
      </c>
      <c r="AC270" s="45">
        <f>X270/'[1]UNIF SET-2011'!X270-1</f>
        <v>2.382576672113057E-2</v>
      </c>
      <c r="AD270" s="40">
        <f>Y270-'[1]UNIF SET-2011'!Y270</f>
        <v>124.6265999999996</v>
      </c>
      <c r="AE270" s="46">
        <f>Y270/'[1]UNIF SET-2011'!Y270-1</f>
        <v>2.3924267405624144E-2</v>
      </c>
    </row>
    <row r="271" spans="1:31" ht="15" customHeight="1" x14ac:dyDescent="0.2">
      <c r="A271" s="44">
        <v>9</v>
      </c>
      <c r="B271" s="35">
        <v>1367.87</v>
      </c>
      <c r="C271" s="73">
        <f t="shared" si="99"/>
        <v>410.36099999999993</v>
      </c>
      <c r="D271" s="74">
        <v>59.87</v>
      </c>
      <c r="E271" s="74">
        <f t="shared" si="90"/>
        <v>1838.1009999999997</v>
      </c>
      <c r="F271" s="12"/>
      <c r="G271" s="35">
        <v>2735.75</v>
      </c>
      <c r="H271" s="53">
        <f t="shared" si="100"/>
        <v>820.72500000000002</v>
      </c>
      <c r="I271" s="54">
        <v>59.87</v>
      </c>
      <c r="J271" s="54">
        <f t="shared" si="91"/>
        <v>3616.3449999999998</v>
      </c>
      <c r="K271" s="12"/>
      <c r="L271" s="35">
        <v>2735.75</v>
      </c>
      <c r="M271" s="53">
        <f t="shared" si="101"/>
        <v>820.72500000000002</v>
      </c>
      <c r="N271" s="53">
        <f t="shared" si="102"/>
        <v>1367.875</v>
      </c>
      <c r="O271" s="54">
        <v>59.87</v>
      </c>
      <c r="P271" s="54">
        <f t="shared" si="92"/>
        <v>4984.22</v>
      </c>
      <c r="S271" s="5">
        <v>8</v>
      </c>
      <c r="T271" s="40">
        <f t="shared" si="93"/>
        <v>109.42959999999999</v>
      </c>
      <c r="U271" s="40">
        <f t="shared" si="94"/>
        <v>218.86</v>
      </c>
      <c r="V271" s="40">
        <f t="shared" si="95"/>
        <v>218.86</v>
      </c>
      <c r="W271" s="40">
        <f t="shared" si="96"/>
        <v>1947.5305999999996</v>
      </c>
      <c r="X271" s="40">
        <f t="shared" si="97"/>
        <v>3835.2049999999999</v>
      </c>
      <c r="Y271" s="40">
        <f t="shared" si="98"/>
        <v>5203.08</v>
      </c>
      <c r="Z271" s="40">
        <f>W271-'[1]UNIF SET-2011'!W271</f>
        <v>44.601599999999735</v>
      </c>
      <c r="AA271" s="45">
        <f>W271/'[1]UNIF SET-2011'!W271-1</f>
        <v>2.3438394180760103E-2</v>
      </c>
      <c r="AB271" s="40">
        <f>X271-'[1]UNIF SET-2011'!X271</f>
        <v>89.217000000000098</v>
      </c>
      <c r="AC271" s="45">
        <f>X271/'[1]UNIF SET-2011'!X271-1</f>
        <v>2.3816680672762436E-2</v>
      </c>
      <c r="AD271" s="40">
        <f>Y271-'[1]UNIF SET-2011'!Y271</f>
        <v>121.54200000000037</v>
      </c>
      <c r="AE271" s="46">
        <f>Y271/'[1]UNIF SET-2011'!Y271-1</f>
        <v>2.3918349129732119E-2</v>
      </c>
    </row>
    <row r="272" spans="1:31" ht="15" customHeight="1" x14ac:dyDescent="0.2">
      <c r="A272" s="44">
        <v>8</v>
      </c>
      <c r="B272" s="35">
        <v>1341.05</v>
      </c>
      <c r="C272" s="73">
        <f t="shared" si="99"/>
        <v>402.315</v>
      </c>
      <c r="D272" s="74">
        <v>59.87</v>
      </c>
      <c r="E272" s="74">
        <f t="shared" si="90"/>
        <v>1803.2349999999999</v>
      </c>
      <c r="F272" s="12"/>
      <c r="G272" s="35">
        <v>2682.1</v>
      </c>
      <c r="H272" s="53">
        <f t="shared" si="100"/>
        <v>804.63</v>
      </c>
      <c r="I272" s="54">
        <v>59.87</v>
      </c>
      <c r="J272" s="54">
        <f t="shared" si="91"/>
        <v>3546.6</v>
      </c>
      <c r="K272" s="12"/>
      <c r="L272" s="35">
        <v>2682.1</v>
      </c>
      <c r="M272" s="53">
        <f t="shared" si="101"/>
        <v>804.63</v>
      </c>
      <c r="N272" s="53">
        <f t="shared" si="102"/>
        <v>1341.05</v>
      </c>
      <c r="O272" s="54">
        <v>59.87</v>
      </c>
      <c r="P272" s="54">
        <f t="shared" si="92"/>
        <v>4887.6499999999996</v>
      </c>
      <c r="S272" s="5">
        <v>7</v>
      </c>
      <c r="T272" s="40">
        <f t="shared" si="93"/>
        <v>93.873500000000007</v>
      </c>
      <c r="U272" s="40">
        <f t="shared" si="94"/>
        <v>187.74700000000001</v>
      </c>
      <c r="V272" s="40">
        <f t="shared" si="95"/>
        <v>187.74700000000001</v>
      </c>
      <c r="W272" s="40">
        <f t="shared" si="96"/>
        <v>1897.1084999999998</v>
      </c>
      <c r="X272" s="40">
        <f t="shared" si="97"/>
        <v>3734.3469999999998</v>
      </c>
      <c r="Y272" s="40">
        <f t="shared" si="98"/>
        <v>5075.3969999999999</v>
      </c>
      <c r="Z272" s="40">
        <f>W272-'[1]UNIF SET-2011'!W272</f>
        <v>43.415300000000116</v>
      </c>
      <c r="AA272" s="45">
        <f>W272/'[1]UNIF SET-2011'!W272-1</f>
        <v>2.3420973869894057E-2</v>
      </c>
      <c r="AB272" s="40">
        <f>X272-'[1]UNIF SET-2011'!X272</f>
        <v>86.830600000000231</v>
      </c>
      <c r="AC272" s="45">
        <f>X272/'[1]UNIF SET-2011'!X272-1</f>
        <v>2.3805403589138185E-2</v>
      </c>
      <c r="AD272" s="40">
        <f>Y272-'[1]UNIF SET-2011'!Y272</f>
        <v>118.52059999999983</v>
      </c>
      <c r="AE272" s="46">
        <f>Y272/'[1]UNIF SET-2011'!Y272-1</f>
        <v>2.391033998749692E-2</v>
      </c>
    </row>
    <row r="273" spans="1:31" ht="15" customHeight="1" x14ac:dyDescent="0.2">
      <c r="A273" s="44">
        <v>7</v>
      </c>
      <c r="B273" s="35">
        <v>1314.76</v>
      </c>
      <c r="C273" s="73">
        <f t="shared" si="99"/>
        <v>394.428</v>
      </c>
      <c r="D273" s="74">
        <v>59.87</v>
      </c>
      <c r="E273" s="74">
        <f t="shared" si="90"/>
        <v>1769.058</v>
      </c>
      <c r="F273" s="12"/>
      <c r="G273" s="35">
        <v>2629.51</v>
      </c>
      <c r="H273" s="53">
        <f t="shared" si="100"/>
        <v>788.85300000000007</v>
      </c>
      <c r="I273" s="54">
        <v>59.87</v>
      </c>
      <c r="J273" s="54">
        <f t="shared" si="91"/>
        <v>3478.2330000000002</v>
      </c>
      <c r="K273" s="12"/>
      <c r="L273" s="35">
        <v>2629.51</v>
      </c>
      <c r="M273" s="53">
        <f t="shared" si="101"/>
        <v>788.85300000000007</v>
      </c>
      <c r="N273" s="53">
        <f t="shared" si="102"/>
        <v>1314.7550000000001</v>
      </c>
      <c r="O273" s="54">
        <v>59.87</v>
      </c>
      <c r="P273" s="54">
        <f t="shared" si="92"/>
        <v>4792.9880000000003</v>
      </c>
      <c r="S273" s="5">
        <v>6</v>
      </c>
      <c r="T273" s="40">
        <f t="shared" si="93"/>
        <v>78.885599999999997</v>
      </c>
      <c r="U273" s="40">
        <f t="shared" si="94"/>
        <v>157.7706</v>
      </c>
      <c r="V273" s="40">
        <f t="shared" si="95"/>
        <v>157.7706</v>
      </c>
      <c r="W273" s="40">
        <f t="shared" si="96"/>
        <v>1847.9436000000001</v>
      </c>
      <c r="X273" s="40">
        <f t="shared" si="97"/>
        <v>3636.0036</v>
      </c>
      <c r="Y273" s="40">
        <f t="shared" si="98"/>
        <v>4950.7586000000001</v>
      </c>
      <c r="Z273" s="40">
        <f>W273-'[1]UNIF SET-2011'!W273</f>
        <v>42.255200000000059</v>
      </c>
      <c r="AA273" s="45">
        <f>W273/'[1]UNIF SET-2011'!W273-1</f>
        <v>2.3401158250781373E-2</v>
      </c>
      <c r="AB273" s="40">
        <f>X273-'[1]UNIF SET-2011'!X273</f>
        <v>84.510400000000573</v>
      </c>
      <c r="AC273" s="45">
        <f>X273/'[1]UNIF SET-2011'!X273-1</f>
        <v>2.3795737522459781E-2</v>
      </c>
      <c r="AD273" s="40">
        <f>Y273-'[1]UNIF SET-2011'!Y273</f>
        <v>115.58040000000074</v>
      </c>
      <c r="AE273" s="46">
        <f>Y273/'[1]UNIF SET-2011'!Y273-1</f>
        <v>2.390406210881757E-2</v>
      </c>
    </row>
    <row r="274" spans="1:31" ht="15" customHeight="1" x14ac:dyDescent="0.2">
      <c r="A274" s="44">
        <v>6</v>
      </c>
      <c r="B274" s="35">
        <v>1288.97</v>
      </c>
      <c r="C274" s="73">
        <f t="shared" si="99"/>
        <v>386.69099999999997</v>
      </c>
      <c r="D274" s="74">
        <v>59.87</v>
      </c>
      <c r="E274" s="74">
        <f t="shared" si="90"/>
        <v>1735.5309999999999</v>
      </c>
      <c r="F274" s="12"/>
      <c r="G274" s="35">
        <v>2577.9499999999998</v>
      </c>
      <c r="H274" s="53">
        <f t="shared" si="100"/>
        <v>773.38499999999988</v>
      </c>
      <c r="I274" s="54">
        <v>59.87</v>
      </c>
      <c r="J274" s="54">
        <f t="shared" si="91"/>
        <v>3411.2049999999995</v>
      </c>
      <c r="K274" s="12"/>
      <c r="L274" s="35">
        <v>2577.9499999999998</v>
      </c>
      <c r="M274" s="53">
        <f t="shared" si="101"/>
        <v>773.38499999999988</v>
      </c>
      <c r="N274" s="53">
        <f t="shared" si="102"/>
        <v>1288.9749999999999</v>
      </c>
      <c r="O274" s="54">
        <v>59.87</v>
      </c>
      <c r="P274" s="54">
        <f t="shared" si="92"/>
        <v>4700.1799999999994</v>
      </c>
      <c r="S274" s="5">
        <v>5</v>
      </c>
      <c r="T274" s="40">
        <f t="shared" si="93"/>
        <v>64.44850000000001</v>
      </c>
      <c r="U274" s="40">
        <f t="shared" si="94"/>
        <v>128.89750000000001</v>
      </c>
      <c r="V274" s="40">
        <f t="shared" si="95"/>
        <v>128.89750000000001</v>
      </c>
      <c r="W274" s="40">
        <f t="shared" si="96"/>
        <v>1799.9794999999999</v>
      </c>
      <c r="X274" s="40">
        <f t="shared" si="97"/>
        <v>3540.1024999999995</v>
      </c>
      <c r="Y274" s="40">
        <f t="shared" si="98"/>
        <v>4829.0774999999994</v>
      </c>
      <c r="Z274" s="40">
        <f>W274-'[1]UNIF SET-2011'!W274</f>
        <v>41.120999999999867</v>
      </c>
      <c r="AA274" s="45">
        <f>W274/'[1]UNIF SET-2011'!W274-1</f>
        <v>2.3379367925276506E-2</v>
      </c>
      <c r="AB274" s="40">
        <f>X274-'[1]UNIF SET-2011'!X274</f>
        <v>82.255499999999302</v>
      </c>
      <c r="AC274" s="45">
        <f>X274/'[1]UNIF SET-2011'!X274-1</f>
        <v>2.378806812447154E-2</v>
      </c>
      <c r="AD274" s="40">
        <f>Y274-'[1]UNIF SET-2011'!Y274</f>
        <v>112.72049999999945</v>
      </c>
      <c r="AE274" s="46">
        <f>Y274/'[1]UNIF SET-2011'!Y274-1</f>
        <v>2.389990834027178E-2</v>
      </c>
    </row>
    <row r="275" spans="1:31" ht="15" customHeight="1" x14ac:dyDescent="0.2">
      <c r="A275" s="44">
        <v>5</v>
      </c>
      <c r="B275" s="35">
        <v>1263.7</v>
      </c>
      <c r="C275" s="73">
        <f t="shared" si="99"/>
        <v>379.11</v>
      </c>
      <c r="D275" s="74">
        <v>59.87</v>
      </c>
      <c r="E275" s="74">
        <f t="shared" si="90"/>
        <v>1702.6799999999998</v>
      </c>
      <c r="F275" s="12"/>
      <c r="G275" s="35">
        <v>2527.4</v>
      </c>
      <c r="H275" s="53">
        <f t="shared" si="100"/>
        <v>758.22</v>
      </c>
      <c r="I275" s="54">
        <v>59.87</v>
      </c>
      <c r="J275" s="54">
        <f t="shared" si="91"/>
        <v>3345.49</v>
      </c>
      <c r="K275" s="12"/>
      <c r="L275" s="35">
        <v>2527.4</v>
      </c>
      <c r="M275" s="53">
        <f t="shared" si="101"/>
        <v>758.22</v>
      </c>
      <c r="N275" s="53">
        <f t="shared" si="102"/>
        <v>1263.7</v>
      </c>
      <c r="O275" s="54">
        <v>59.87</v>
      </c>
      <c r="P275" s="54">
        <f t="shared" si="92"/>
        <v>4609.1899999999996</v>
      </c>
      <c r="S275" s="5">
        <v>4</v>
      </c>
      <c r="T275" s="40">
        <f t="shared" si="93"/>
        <v>50.548000000000002</v>
      </c>
      <c r="U275" s="40">
        <f t="shared" si="94"/>
        <v>101.096</v>
      </c>
      <c r="V275" s="40">
        <f t="shared" si="95"/>
        <v>101.096</v>
      </c>
      <c r="W275" s="40">
        <f t="shared" si="96"/>
        <v>1753.2279999999998</v>
      </c>
      <c r="X275" s="40">
        <f t="shared" si="97"/>
        <v>3446.5859999999998</v>
      </c>
      <c r="Y275" s="40">
        <f t="shared" si="98"/>
        <v>4710.2860000000001</v>
      </c>
      <c r="Z275" s="40">
        <f>W275-'[1]UNIF SET-2011'!W275</f>
        <v>40.012400000000071</v>
      </c>
      <c r="AA275" s="45">
        <f>W275/'[1]UNIF SET-2011'!W275-1</f>
        <v>2.3355145727134374E-2</v>
      </c>
      <c r="AB275" s="40">
        <f>X275-'[1]UNIF SET-2011'!X275</f>
        <v>80.024800000000141</v>
      </c>
      <c r="AC275" s="45">
        <f>X275/'[1]UNIF SET-2011'!X275-1</f>
        <v>2.3770487225956316E-2</v>
      </c>
      <c r="AD275" s="40">
        <f>Y275-'[1]UNIF SET-2011'!Y275</f>
        <v>109.88480000000072</v>
      </c>
      <c r="AE275" s="46">
        <f>Y275/'[1]UNIF SET-2011'!Y275-1</f>
        <v>2.3885916732653723E-2</v>
      </c>
    </row>
    <row r="276" spans="1:31" ht="15" customHeight="1" x14ac:dyDescent="0.2">
      <c r="A276" s="44">
        <v>4</v>
      </c>
      <c r="B276" s="35">
        <v>1238.92</v>
      </c>
      <c r="C276" s="73">
        <f t="shared" si="99"/>
        <v>371.67599999999999</v>
      </c>
      <c r="D276" s="74">
        <v>59.87</v>
      </c>
      <c r="E276" s="74">
        <f t="shared" si="90"/>
        <v>1670.4659999999999</v>
      </c>
      <c r="F276" s="12"/>
      <c r="G276" s="35">
        <v>2477.84</v>
      </c>
      <c r="H276" s="53">
        <f t="shared" si="100"/>
        <v>743.35199999999998</v>
      </c>
      <c r="I276" s="54">
        <v>59.87</v>
      </c>
      <c r="J276" s="54">
        <f t="shared" si="91"/>
        <v>3281.0619999999999</v>
      </c>
      <c r="K276" s="12"/>
      <c r="L276" s="35">
        <v>2477.84</v>
      </c>
      <c r="M276" s="53">
        <f t="shared" si="101"/>
        <v>743.35199999999998</v>
      </c>
      <c r="N276" s="53">
        <f t="shared" si="102"/>
        <v>1238.92</v>
      </c>
      <c r="O276" s="54">
        <v>59.87</v>
      </c>
      <c r="P276" s="54">
        <f t="shared" si="92"/>
        <v>4519.982</v>
      </c>
      <c r="S276" s="5">
        <v>3</v>
      </c>
      <c r="T276" s="40">
        <f t="shared" si="93"/>
        <v>37.1676</v>
      </c>
      <c r="U276" s="40">
        <f t="shared" si="94"/>
        <v>74.3352</v>
      </c>
      <c r="V276" s="40">
        <f t="shared" si="95"/>
        <v>74.3352</v>
      </c>
      <c r="W276" s="40">
        <f t="shared" si="96"/>
        <v>1707.6335999999999</v>
      </c>
      <c r="X276" s="40">
        <f t="shared" si="97"/>
        <v>3355.3971999999999</v>
      </c>
      <c r="Y276" s="40">
        <f t="shared" si="98"/>
        <v>4594.3172000000004</v>
      </c>
      <c r="Z276" s="40">
        <f>W276-'[1]UNIF SET-2011'!W276</f>
        <v>38.942399999999907</v>
      </c>
      <c r="AA276" s="45">
        <f>W276/'[1]UNIF SET-2011'!W276-1</f>
        <v>2.3337091967644996E-2</v>
      </c>
      <c r="AB276" s="40">
        <f>X276-'[1]UNIF SET-2011'!X276</f>
        <v>77.884799999999814</v>
      </c>
      <c r="AC276" s="45">
        <f>X276/'[1]UNIF SET-2011'!X276-1</f>
        <v>2.3763388355144022E-2</v>
      </c>
      <c r="AD276" s="40">
        <f>Y276-'[1]UNIF SET-2011'!Y276</f>
        <v>107.16479999999956</v>
      </c>
      <c r="AE276" s="46">
        <f>Y276/'[1]UNIF SET-2011'!Y276-1</f>
        <v>2.3882585311789217E-2</v>
      </c>
    </row>
    <row r="277" spans="1:31" ht="15" customHeight="1" x14ac:dyDescent="0.2">
      <c r="A277" s="44">
        <v>3</v>
      </c>
      <c r="B277" s="35" t="s">
        <v>60</v>
      </c>
      <c r="C277" s="57" t="s">
        <v>60</v>
      </c>
      <c r="D277" s="57" t="s">
        <v>60</v>
      </c>
      <c r="E277" s="57" t="s">
        <v>60</v>
      </c>
      <c r="F277" s="12"/>
      <c r="G277" s="35" t="s">
        <v>60</v>
      </c>
      <c r="H277" s="57" t="s">
        <v>60</v>
      </c>
      <c r="I277" s="57" t="s">
        <v>60</v>
      </c>
      <c r="J277" s="57" t="s">
        <v>60</v>
      </c>
      <c r="K277" s="12"/>
      <c r="L277" s="35" t="s">
        <v>60</v>
      </c>
      <c r="M277" s="57" t="s">
        <v>60</v>
      </c>
      <c r="N277" s="57" t="s">
        <v>60</v>
      </c>
      <c r="O277" s="57" t="s">
        <v>60</v>
      </c>
      <c r="P277" s="57" t="s">
        <v>60</v>
      </c>
      <c r="S277" s="5">
        <v>2</v>
      </c>
      <c r="T277" s="40">
        <v>0</v>
      </c>
      <c r="U277" s="40">
        <v>0</v>
      </c>
      <c r="V277" s="40">
        <v>0</v>
      </c>
      <c r="W277" s="40">
        <v>0</v>
      </c>
      <c r="X277" s="40">
        <v>0</v>
      </c>
      <c r="Y277" s="40">
        <v>0</v>
      </c>
      <c r="Z277" s="40">
        <v>0</v>
      </c>
      <c r="AA277" s="40">
        <v>0</v>
      </c>
      <c r="AB277" s="40">
        <v>0</v>
      </c>
      <c r="AC277" s="40">
        <v>0</v>
      </c>
      <c r="AD277" s="40">
        <v>0</v>
      </c>
      <c r="AE277" s="80">
        <v>0</v>
      </c>
    </row>
    <row r="278" spans="1:31" ht="15" customHeight="1" x14ac:dyDescent="0.2">
      <c r="A278" s="44">
        <v>2</v>
      </c>
      <c r="B278" s="35" t="s">
        <v>60</v>
      </c>
      <c r="C278" s="57" t="s">
        <v>60</v>
      </c>
      <c r="D278" s="57" t="s">
        <v>60</v>
      </c>
      <c r="E278" s="57" t="s">
        <v>60</v>
      </c>
      <c r="F278" s="12"/>
      <c r="G278" s="35" t="s">
        <v>60</v>
      </c>
      <c r="H278" s="57" t="s">
        <v>60</v>
      </c>
      <c r="I278" s="57" t="s">
        <v>60</v>
      </c>
      <c r="J278" s="57" t="s">
        <v>60</v>
      </c>
      <c r="K278" s="12"/>
      <c r="L278" s="35" t="s">
        <v>60</v>
      </c>
      <c r="M278" s="57" t="s">
        <v>60</v>
      </c>
      <c r="N278" s="57" t="s">
        <v>60</v>
      </c>
      <c r="O278" s="57" t="s">
        <v>60</v>
      </c>
      <c r="P278" s="57" t="s">
        <v>60</v>
      </c>
      <c r="S278" s="5">
        <v>1</v>
      </c>
      <c r="T278" s="40">
        <v>0</v>
      </c>
      <c r="U278" s="40">
        <v>0</v>
      </c>
      <c r="V278" s="40">
        <v>0</v>
      </c>
      <c r="W278" s="40">
        <v>0</v>
      </c>
      <c r="X278" s="40">
        <v>0</v>
      </c>
      <c r="Y278" s="40">
        <v>0</v>
      </c>
      <c r="Z278" s="40">
        <v>0</v>
      </c>
      <c r="AA278" s="40">
        <v>0</v>
      </c>
      <c r="AB278" s="40">
        <v>0</v>
      </c>
      <c r="AC278" s="40">
        <v>0</v>
      </c>
      <c r="AD278" s="40">
        <v>0</v>
      </c>
      <c r="AE278" s="80">
        <v>0</v>
      </c>
    </row>
    <row r="279" spans="1:31" ht="15" customHeight="1" x14ac:dyDescent="0.2">
      <c r="A279" s="44">
        <v>1</v>
      </c>
      <c r="B279" s="35" t="s">
        <v>60</v>
      </c>
      <c r="C279" s="57" t="s">
        <v>60</v>
      </c>
      <c r="D279" s="57" t="s">
        <v>60</v>
      </c>
      <c r="E279" s="57" t="s">
        <v>60</v>
      </c>
      <c r="F279" s="12"/>
      <c r="G279" s="35" t="s">
        <v>60</v>
      </c>
      <c r="H279" s="57" t="s">
        <v>60</v>
      </c>
      <c r="I279" s="57" t="s">
        <v>60</v>
      </c>
      <c r="J279" s="57" t="s">
        <v>60</v>
      </c>
      <c r="K279" s="12"/>
      <c r="L279" s="35" t="s">
        <v>60</v>
      </c>
      <c r="M279" s="57" t="s">
        <v>60</v>
      </c>
      <c r="N279" s="57" t="s">
        <v>60</v>
      </c>
      <c r="O279" s="57" t="s">
        <v>60</v>
      </c>
      <c r="P279" s="57" t="s">
        <v>60</v>
      </c>
      <c r="S279" s="6">
        <v>0</v>
      </c>
      <c r="T279" s="81">
        <v>0</v>
      </c>
      <c r="U279" s="81">
        <v>0</v>
      </c>
      <c r="V279" s="81">
        <v>0</v>
      </c>
      <c r="W279" s="81">
        <v>0</v>
      </c>
      <c r="X279" s="81">
        <v>0</v>
      </c>
      <c r="Y279" s="81">
        <v>0</v>
      </c>
      <c r="Z279" s="81">
        <v>0</v>
      </c>
      <c r="AA279" s="81">
        <v>0</v>
      </c>
      <c r="AB279" s="81">
        <v>0</v>
      </c>
      <c r="AC279" s="81">
        <v>0</v>
      </c>
      <c r="AD279" s="81">
        <v>0</v>
      </c>
      <c r="AE279" s="82">
        <v>0</v>
      </c>
    </row>
    <row r="280" spans="1:31" ht="15" customHeight="1" x14ac:dyDescent="0.2">
      <c r="S280" s="302" t="s">
        <v>58</v>
      </c>
      <c r="T280" s="303"/>
      <c r="U280" s="303"/>
      <c r="V280" s="303"/>
      <c r="W280" s="303"/>
      <c r="X280" s="303"/>
      <c r="Y280" s="303"/>
      <c r="Z280" s="48">
        <f t="shared" ref="Z280:AE280" si="104">AVERAGE(Z255:Z276)</f>
        <v>52.421563636363686</v>
      </c>
      <c r="AA280" s="49">
        <f t="shared" si="104"/>
        <v>2.353445052816611E-2</v>
      </c>
      <c r="AB280" s="48">
        <f t="shared" si="104"/>
        <v>104.84310000000023</v>
      </c>
      <c r="AC280" s="49">
        <f t="shared" si="104"/>
        <v>2.386416192561883E-2</v>
      </c>
      <c r="AD280" s="48">
        <f t="shared" si="104"/>
        <v>141.17264545454566</v>
      </c>
      <c r="AE280" s="50">
        <f t="shared" si="104"/>
        <v>2.3951471361540622E-2</v>
      </c>
    </row>
    <row r="281" spans="1:31" ht="15" customHeight="1" x14ac:dyDescent="0.2"/>
    <row r="282" spans="1:31" ht="15" customHeight="1" x14ac:dyDescent="0.2"/>
    <row r="283" spans="1:31" ht="15" customHeight="1" x14ac:dyDescent="0.2"/>
    <row r="284" spans="1:31" ht="15" customHeight="1" x14ac:dyDescent="0.2"/>
    <row r="285" spans="1:31" ht="15" customHeight="1" x14ac:dyDescent="0.2"/>
    <row r="286" spans="1:31" ht="15" customHeight="1" x14ac:dyDescent="0.2"/>
    <row r="287" spans="1:31" ht="18.75" customHeight="1" x14ac:dyDescent="0.2">
      <c r="A287" s="322" t="s">
        <v>37</v>
      </c>
      <c r="B287" s="322"/>
      <c r="C287" s="322"/>
      <c r="D287" s="322"/>
      <c r="E287" s="322"/>
      <c r="F287" s="322"/>
      <c r="G287" s="322"/>
      <c r="H287" s="322"/>
      <c r="I287" s="322"/>
      <c r="J287" s="322"/>
      <c r="K287" s="322"/>
      <c r="L287" s="322"/>
      <c r="M287" s="322"/>
      <c r="N287" s="322"/>
      <c r="O287" s="322"/>
      <c r="P287" s="322"/>
    </row>
    <row r="288" spans="1:31" ht="15" customHeight="1" x14ac:dyDescent="0.2">
      <c r="A288" s="63" t="s">
        <v>63</v>
      </c>
      <c r="B288" s="63"/>
      <c r="C288" s="63"/>
      <c r="D288" s="63"/>
      <c r="E288" s="63"/>
    </row>
    <row r="289" spans="1:31" ht="15" customHeight="1" x14ac:dyDescent="0.2">
      <c r="A289" s="17" t="s">
        <v>67</v>
      </c>
      <c r="B289" s="17"/>
      <c r="C289" s="17"/>
      <c r="D289" s="17"/>
      <c r="E289" s="17"/>
    </row>
    <row r="290" spans="1:31" ht="15" customHeight="1" x14ac:dyDescent="0.2">
      <c r="A290" s="17" t="s">
        <v>40</v>
      </c>
      <c r="B290" s="65"/>
      <c r="C290" s="65"/>
      <c r="D290" s="65"/>
      <c r="E290" s="65"/>
    </row>
    <row r="291" spans="1:31" ht="15" customHeight="1" x14ac:dyDescent="0.2">
      <c r="A291" s="17" t="s">
        <v>587</v>
      </c>
      <c r="B291" s="65"/>
      <c r="C291" s="65"/>
      <c r="D291" s="65"/>
      <c r="E291" s="65"/>
    </row>
    <row r="292" spans="1:31" ht="15" customHeight="1" x14ac:dyDescent="0.2">
      <c r="A292" s="65" t="s">
        <v>41</v>
      </c>
      <c r="B292" s="65"/>
      <c r="C292" s="65"/>
      <c r="D292" s="65"/>
      <c r="E292" s="65"/>
      <c r="S292" s="307" t="s">
        <v>588</v>
      </c>
      <c r="T292" s="308"/>
      <c r="U292" s="308"/>
      <c r="V292" s="308"/>
      <c r="W292" s="308"/>
      <c r="X292" s="308"/>
      <c r="Y292" s="308"/>
      <c r="Z292" s="308"/>
      <c r="AA292" s="308"/>
      <c r="AB292" s="308"/>
      <c r="AC292" s="308"/>
      <c r="AD292" s="308"/>
      <c r="AE292" s="309"/>
    </row>
    <row r="293" spans="1:31" s="84" customFormat="1" ht="15" customHeight="1" x14ac:dyDescent="0.25">
      <c r="A293" s="313" t="s">
        <v>42</v>
      </c>
      <c r="B293" s="314"/>
      <c r="C293" s="314"/>
      <c r="D293" s="314"/>
      <c r="E293" s="313"/>
      <c r="F293" s="83"/>
      <c r="G293" s="313" t="s">
        <v>43</v>
      </c>
      <c r="H293" s="313"/>
      <c r="I293" s="313"/>
      <c r="J293" s="313"/>
      <c r="L293" s="313" t="s">
        <v>44</v>
      </c>
      <c r="M293" s="313"/>
      <c r="N293" s="313"/>
      <c r="O293" s="313"/>
      <c r="P293" s="313"/>
      <c r="R293" s="85"/>
      <c r="S293" s="310"/>
      <c r="T293" s="311"/>
      <c r="U293" s="311"/>
      <c r="V293" s="311"/>
      <c r="W293" s="311"/>
      <c r="X293" s="311"/>
      <c r="Y293" s="311"/>
      <c r="Z293" s="311"/>
      <c r="AA293" s="311"/>
      <c r="AB293" s="311"/>
      <c r="AC293" s="311"/>
      <c r="AD293" s="311"/>
      <c r="AE293" s="312"/>
    </row>
    <row r="294" spans="1:31" ht="15" customHeight="1" x14ac:dyDescent="0.2">
      <c r="A294" s="315" t="s">
        <v>45</v>
      </c>
      <c r="B294" s="19" t="s">
        <v>46</v>
      </c>
      <c r="C294" s="25" t="s">
        <v>47</v>
      </c>
      <c r="D294" s="19" t="s">
        <v>10</v>
      </c>
      <c r="E294" s="317" t="s">
        <v>48</v>
      </c>
      <c r="G294" s="19" t="s">
        <v>46</v>
      </c>
      <c r="H294" s="19" t="s">
        <v>47</v>
      </c>
      <c r="I294" s="19" t="s">
        <v>49</v>
      </c>
      <c r="J294" s="319" t="s">
        <v>48</v>
      </c>
      <c r="L294" s="19" t="s">
        <v>46</v>
      </c>
      <c r="M294" s="19" t="s">
        <v>47</v>
      </c>
      <c r="N294" s="19" t="s">
        <v>50</v>
      </c>
      <c r="O294" s="19" t="s">
        <v>10</v>
      </c>
      <c r="P294" s="320" t="s">
        <v>48</v>
      </c>
      <c r="S294" s="20" t="s">
        <v>5</v>
      </c>
      <c r="T294" s="21" t="s">
        <v>6</v>
      </c>
      <c r="U294" s="21" t="s">
        <v>6</v>
      </c>
      <c r="V294" s="21" t="s">
        <v>6</v>
      </c>
      <c r="W294" s="21" t="s">
        <v>4</v>
      </c>
      <c r="X294" s="21" t="s">
        <v>51</v>
      </c>
      <c r="Y294" s="21" t="s">
        <v>4</v>
      </c>
      <c r="Z294" s="21" t="s">
        <v>52</v>
      </c>
      <c r="AA294" s="21" t="s">
        <v>53</v>
      </c>
      <c r="AB294" s="22" t="s">
        <v>52</v>
      </c>
      <c r="AC294" s="23" t="s">
        <v>53</v>
      </c>
      <c r="AD294" s="21" t="s">
        <v>52</v>
      </c>
      <c r="AE294" s="24" t="s">
        <v>53</v>
      </c>
    </row>
    <row r="295" spans="1:31" ht="15" customHeight="1" x14ac:dyDescent="0.2">
      <c r="A295" s="316"/>
      <c r="B295" s="28" t="s">
        <v>7</v>
      </c>
      <c r="C295" s="26">
        <v>0.3</v>
      </c>
      <c r="D295" s="28" t="s">
        <v>54</v>
      </c>
      <c r="E295" s="318"/>
      <c r="G295" s="28" t="s">
        <v>7</v>
      </c>
      <c r="H295" s="27">
        <v>0.3</v>
      </c>
      <c r="I295" s="28" t="s">
        <v>55</v>
      </c>
      <c r="J295" s="320"/>
      <c r="L295" s="28" t="s">
        <v>7</v>
      </c>
      <c r="M295" s="27">
        <v>0.3</v>
      </c>
      <c r="N295" s="27">
        <v>0.5</v>
      </c>
      <c r="O295" s="28" t="s">
        <v>54</v>
      </c>
      <c r="P295" s="321"/>
      <c r="S295" s="29" t="s">
        <v>8</v>
      </c>
      <c r="T295" s="30" t="s">
        <v>56</v>
      </c>
      <c r="U295" s="30" t="s">
        <v>9</v>
      </c>
      <c r="V295" s="30" t="s">
        <v>57</v>
      </c>
      <c r="W295" s="30" t="s">
        <v>56</v>
      </c>
      <c r="X295" s="30" t="s">
        <v>9</v>
      </c>
      <c r="Y295" s="30" t="s">
        <v>57</v>
      </c>
      <c r="Z295" s="30" t="s">
        <v>56</v>
      </c>
      <c r="AA295" s="30" t="s">
        <v>56</v>
      </c>
      <c r="AB295" s="31" t="s">
        <v>9</v>
      </c>
      <c r="AC295" s="32" t="s">
        <v>9</v>
      </c>
      <c r="AD295" s="30" t="s">
        <v>57</v>
      </c>
      <c r="AE295" s="33" t="s">
        <v>57</v>
      </c>
    </row>
    <row r="296" spans="1:31" ht="15" customHeight="1" x14ac:dyDescent="0.2">
      <c r="A296" s="34">
        <v>25</v>
      </c>
      <c r="B296" s="35">
        <v>1989.81</v>
      </c>
      <c r="C296" s="73">
        <f>B296*C$295</f>
        <v>596.94299999999998</v>
      </c>
      <c r="D296" s="54">
        <v>59.87</v>
      </c>
      <c r="E296" s="54">
        <f t="shared" ref="E296:E317" si="105">B296+C296+D296</f>
        <v>2646.6229999999996</v>
      </c>
      <c r="F296" s="12"/>
      <c r="G296" s="35">
        <v>3979.61</v>
      </c>
      <c r="H296" s="53">
        <f>G296*H$295</f>
        <v>1193.883</v>
      </c>
      <c r="I296" s="54">
        <v>59.87</v>
      </c>
      <c r="J296" s="54">
        <f t="shared" ref="J296:J317" si="106">G296+H296+I296</f>
        <v>5233.3630000000003</v>
      </c>
      <c r="K296" s="12"/>
      <c r="L296" s="35">
        <v>3979.61</v>
      </c>
      <c r="M296" s="53">
        <f>L296*M$295</f>
        <v>1193.883</v>
      </c>
      <c r="N296" s="53">
        <f>L296*N$295</f>
        <v>1989.8050000000001</v>
      </c>
      <c r="O296" s="54">
        <v>59.87</v>
      </c>
      <c r="P296" s="54">
        <f t="shared" ref="P296:P317" si="107">L296+M296+N296+O296</f>
        <v>7223.1680000000006</v>
      </c>
      <c r="S296" s="5">
        <v>24</v>
      </c>
      <c r="T296" s="40">
        <f t="shared" ref="T296:T317" si="108">B296*S296%</f>
        <v>477.55439999999999</v>
      </c>
      <c r="U296" s="40">
        <f t="shared" ref="U296:U317" si="109">G296*S296%</f>
        <v>955.10640000000001</v>
      </c>
      <c r="V296" s="40">
        <f t="shared" ref="V296:V317" si="110">L296*S296%</f>
        <v>955.10640000000001</v>
      </c>
      <c r="W296" s="40">
        <f t="shared" ref="W296:W317" si="111">E296+T296</f>
        <v>3124.1773999999996</v>
      </c>
      <c r="X296" s="40">
        <f t="shared" ref="X296:X317" si="112">J296+U296</f>
        <v>6188.4694</v>
      </c>
      <c r="Y296" s="40">
        <f t="shared" ref="Y296:Y317" si="113">P296+V296</f>
        <v>8178.2744000000002</v>
      </c>
      <c r="Z296" s="40">
        <f>W296-'[1]UNIF SET-2011'!W296</f>
        <v>72.426199999999881</v>
      </c>
      <c r="AA296" s="41">
        <f>W296/'[1]UNIF SET-2011'!W296-1</f>
        <v>2.373266863956669E-2</v>
      </c>
      <c r="AB296" s="42">
        <f>X296-'[1]UNIF SET-2011'!X296</f>
        <v>144.82160000000022</v>
      </c>
      <c r="AC296" s="41">
        <f>X296/'[1]UNIF SET-2011'!X296-1</f>
        <v>2.396261410203282E-2</v>
      </c>
      <c r="AD296" s="42">
        <f>Y296-'[1]UNIF SET-2011'!Y296</f>
        <v>191.84160000000065</v>
      </c>
      <c r="AE296" s="43">
        <f>Y296/'[1]UNIF SET-2011'!Y296-1</f>
        <v>2.4020937107240181E-2</v>
      </c>
    </row>
    <row r="297" spans="1:31" ht="15" customHeight="1" x14ac:dyDescent="0.2">
      <c r="A297" s="44">
        <v>24</v>
      </c>
      <c r="B297" s="35">
        <v>1951.43</v>
      </c>
      <c r="C297" s="73">
        <f t="shared" ref="C297:C317" si="114">B297*C$295</f>
        <v>585.42899999999997</v>
      </c>
      <c r="D297" s="74">
        <v>59.87</v>
      </c>
      <c r="E297" s="74">
        <f t="shared" si="105"/>
        <v>2596.7289999999998</v>
      </c>
      <c r="F297" s="12"/>
      <c r="G297" s="35">
        <v>3902.87</v>
      </c>
      <c r="H297" s="53">
        <f t="shared" ref="H297:H317" si="115">G297*H$295</f>
        <v>1170.8609999999999</v>
      </c>
      <c r="I297" s="54">
        <v>59.87</v>
      </c>
      <c r="J297" s="54">
        <f t="shared" si="106"/>
        <v>5133.6009999999997</v>
      </c>
      <c r="K297" s="12"/>
      <c r="L297" s="35">
        <v>3902.87</v>
      </c>
      <c r="M297" s="53">
        <f t="shared" ref="M297:M317" si="116">L297*M$295</f>
        <v>1170.8609999999999</v>
      </c>
      <c r="N297" s="53">
        <f t="shared" ref="N297:N317" si="117">L297*N$295</f>
        <v>1951.4349999999999</v>
      </c>
      <c r="O297" s="54">
        <v>59.87</v>
      </c>
      <c r="P297" s="54">
        <f t="shared" si="107"/>
        <v>7085.0359999999991</v>
      </c>
      <c r="S297" s="5">
        <v>23</v>
      </c>
      <c r="T297" s="40">
        <f t="shared" si="108"/>
        <v>448.82890000000003</v>
      </c>
      <c r="U297" s="40">
        <f t="shared" si="109"/>
        <v>897.66010000000006</v>
      </c>
      <c r="V297" s="40">
        <f t="shared" si="110"/>
        <v>897.66010000000006</v>
      </c>
      <c r="W297" s="40">
        <f t="shared" si="111"/>
        <v>3045.5578999999998</v>
      </c>
      <c r="X297" s="40">
        <f t="shared" si="112"/>
        <v>6031.2610999999997</v>
      </c>
      <c r="Y297" s="40">
        <f t="shared" si="113"/>
        <v>7982.6960999999992</v>
      </c>
      <c r="Z297" s="40">
        <f>W297-'[1]UNIF SET-2011'!W297</f>
        <v>70.548299999999927</v>
      </c>
      <c r="AA297" s="45">
        <f>W297/'[1]UNIF SET-2011'!W297-1</f>
        <v>2.3713637764395834E-2</v>
      </c>
      <c r="AB297" s="40">
        <f>X297-'[1]UNIF SET-2011'!X297</f>
        <v>141.11189999999988</v>
      </c>
      <c r="AC297" s="45">
        <f>X297/'[1]UNIF SET-2011'!X297-1</f>
        <v>2.3957270895616611E-2</v>
      </c>
      <c r="AD297" s="40">
        <f>Y297-'[1]UNIF SET-2011'!Y297</f>
        <v>187.22689999999966</v>
      </c>
      <c r="AE297" s="46">
        <f>Y297/'[1]UNIF SET-2011'!Y297-1</f>
        <v>2.4017399748048396E-2</v>
      </c>
    </row>
    <row r="298" spans="1:31" ht="15" customHeight="1" x14ac:dyDescent="0.2">
      <c r="A298" s="44">
        <v>23</v>
      </c>
      <c r="B298" s="35">
        <v>1913.17</v>
      </c>
      <c r="C298" s="73">
        <f t="shared" si="114"/>
        <v>573.95100000000002</v>
      </c>
      <c r="D298" s="74">
        <v>59.87</v>
      </c>
      <c r="E298" s="74">
        <f t="shared" si="105"/>
        <v>2546.991</v>
      </c>
      <c r="F298" s="12"/>
      <c r="G298" s="35">
        <v>3826.35</v>
      </c>
      <c r="H298" s="53">
        <f t="shared" si="115"/>
        <v>1147.905</v>
      </c>
      <c r="I298" s="54">
        <v>59.87</v>
      </c>
      <c r="J298" s="54">
        <f t="shared" si="106"/>
        <v>5034.125</v>
      </c>
      <c r="K298" s="12"/>
      <c r="L298" s="35">
        <v>3826.35</v>
      </c>
      <c r="M298" s="53">
        <f>L298*M$295</f>
        <v>1147.905</v>
      </c>
      <c r="N298" s="53">
        <f t="shared" si="117"/>
        <v>1913.175</v>
      </c>
      <c r="O298" s="54">
        <v>59.87</v>
      </c>
      <c r="P298" s="54">
        <f t="shared" si="107"/>
        <v>6947.3</v>
      </c>
      <c r="S298" s="5">
        <v>22</v>
      </c>
      <c r="T298" s="40">
        <f t="shared" si="108"/>
        <v>420.8974</v>
      </c>
      <c r="U298" s="40">
        <f t="shared" si="109"/>
        <v>841.79700000000003</v>
      </c>
      <c r="V298" s="40">
        <f t="shared" si="110"/>
        <v>841.79700000000003</v>
      </c>
      <c r="W298" s="40">
        <f t="shared" si="111"/>
        <v>2967.8883999999998</v>
      </c>
      <c r="X298" s="40">
        <f t="shared" si="112"/>
        <v>5875.9220000000005</v>
      </c>
      <c r="Y298" s="40">
        <f t="shared" si="113"/>
        <v>7789.0969999999998</v>
      </c>
      <c r="Z298" s="40">
        <f>W298-'[1]UNIF SET-2011'!W298</f>
        <v>68.719200000000001</v>
      </c>
      <c r="AA298" s="45">
        <f>W298/'[1]UNIF SET-2011'!W298-1</f>
        <v>2.3703066381913773E-2</v>
      </c>
      <c r="AB298" s="40">
        <f>X298-'[1]UNIF SET-2011'!X298</f>
        <v>137.45360000000073</v>
      </c>
      <c r="AC298" s="45">
        <f>X298/'[1]UNIF SET-2011'!X298-1</f>
        <v>2.395301157361085E-2</v>
      </c>
      <c r="AD298" s="40">
        <f>Y298-'[1]UNIF SET-2011'!Y298</f>
        <v>182.66859999999997</v>
      </c>
      <c r="AE298" s="46">
        <f>Y298/'[1]UNIF SET-2011'!Y298-1</f>
        <v>2.4015029182421488E-2</v>
      </c>
    </row>
    <row r="299" spans="1:31" ht="15" customHeight="1" x14ac:dyDescent="0.2">
      <c r="A299" s="44">
        <v>22</v>
      </c>
      <c r="B299" s="35">
        <v>1875.66</v>
      </c>
      <c r="C299" s="73">
        <f t="shared" si="114"/>
        <v>562.69799999999998</v>
      </c>
      <c r="D299" s="74">
        <v>59.87</v>
      </c>
      <c r="E299" s="74">
        <f t="shared" si="105"/>
        <v>2498.2280000000001</v>
      </c>
      <c r="F299" s="12"/>
      <c r="G299" s="35">
        <v>3751.32</v>
      </c>
      <c r="H299" s="53">
        <f t="shared" si="115"/>
        <v>1125.396</v>
      </c>
      <c r="I299" s="54">
        <v>59.87</v>
      </c>
      <c r="J299" s="54">
        <f t="shared" si="106"/>
        <v>4936.5860000000002</v>
      </c>
      <c r="K299" s="12"/>
      <c r="L299" s="35">
        <v>3751.32</v>
      </c>
      <c r="M299" s="53">
        <f t="shared" si="116"/>
        <v>1125.396</v>
      </c>
      <c r="N299" s="53">
        <f t="shared" si="117"/>
        <v>1875.66</v>
      </c>
      <c r="O299" s="54">
        <v>59.87</v>
      </c>
      <c r="P299" s="54">
        <f t="shared" si="107"/>
        <v>6812.2460000000001</v>
      </c>
      <c r="S299" s="5">
        <v>21</v>
      </c>
      <c r="T299" s="40">
        <f t="shared" si="108"/>
        <v>393.8886</v>
      </c>
      <c r="U299" s="40">
        <f t="shared" si="109"/>
        <v>787.77719999999999</v>
      </c>
      <c r="V299" s="40">
        <f t="shared" si="110"/>
        <v>787.77719999999999</v>
      </c>
      <c r="W299" s="40">
        <f t="shared" si="111"/>
        <v>2892.1166000000003</v>
      </c>
      <c r="X299" s="40">
        <f t="shared" si="112"/>
        <v>5724.3631999999998</v>
      </c>
      <c r="Y299" s="40">
        <f t="shared" si="113"/>
        <v>7600.0231999999996</v>
      </c>
      <c r="Z299" s="40">
        <f>W299-'[1]UNIF SET-2011'!W299</f>
        <v>66.938300000000709</v>
      </c>
      <c r="AA299" s="45">
        <f>W299/'[1]UNIF SET-2011'!W299-1</f>
        <v>2.3693478036413085E-2</v>
      </c>
      <c r="AB299" s="40">
        <f>X299-'[1]UNIF SET-2011'!X299</f>
        <v>133.86149999999998</v>
      </c>
      <c r="AC299" s="45">
        <f>X299/'[1]UNIF SET-2011'!X299-1</f>
        <v>2.3944452069480704E-2</v>
      </c>
      <c r="AD299" s="40">
        <f>Y299-'[1]UNIF SET-2011'!Y299</f>
        <v>178.1864999999998</v>
      </c>
      <c r="AE299" s="46">
        <f>Y299/'[1]UNIF SET-2011'!Y299-1</f>
        <v>2.4008410209295006E-2</v>
      </c>
    </row>
    <row r="300" spans="1:31" ht="15" customHeight="1" x14ac:dyDescent="0.2">
      <c r="A300" s="44">
        <v>21</v>
      </c>
      <c r="B300" s="35">
        <v>1838.88</v>
      </c>
      <c r="C300" s="73">
        <f t="shared" si="114"/>
        <v>551.66399999999999</v>
      </c>
      <c r="D300" s="74">
        <v>59.87</v>
      </c>
      <c r="E300" s="74">
        <f t="shared" si="105"/>
        <v>2450.4139999999998</v>
      </c>
      <c r="F300" s="12"/>
      <c r="G300" s="35">
        <v>3677.75</v>
      </c>
      <c r="H300" s="53">
        <f t="shared" si="115"/>
        <v>1103.325</v>
      </c>
      <c r="I300" s="54">
        <v>59.87</v>
      </c>
      <c r="J300" s="54">
        <f t="shared" si="106"/>
        <v>4840.9449999999997</v>
      </c>
      <c r="K300" s="12"/>
      <c r="L300" s="35">
        <v>3677.75</v>
      </c>
      <c r="M300" s="53">
        <f t="shared" si="116"/>
        <v>1103.325</v>
      </c>
      <c r="N300" s="53">
        <f t="shared" si="117"/>
        <v>1838.875</v>
      </c>
      <c r="O300" s="54">
        <v>59.87</v>
      </c>
      <c r="P300" s="54">
        <f t="shared" si="107"/>
        <v>6679.82</v>
      </c>
      <c r="S300" s="5">
        <v>20</v>
      </c>
      <c r="T300" s="40">
        <f t="shared" si="108"/>
        <v>367.77600000000007</v>
      </c>
      <c r="U300" s="40">
        <f t="shared" si="109"/>
        <v>735.55000000000007</v>
      </c>
      <c r="V300" s="40">
        <f t="shared" si="110"/>
        <v>735.55000000000007</v>
      </c>
      <c r="W300" s="40">
        <f t="shared" si="111"/>
        <v>2818.1899999999996</v>
      </c>
      <c r="X300" s="40">
        <f t="shared" si="112"/>
        <v>5576.4949999999999</v>
      </c>
      <c r="Y300" s="40">
        <f t="shared" si="113"/>
        <v>7415.37</v>
      </c>
      <c r="Z300" s="40">
        <f>W300-'[1]UNIF SET-2011'!W300</f>
        <v>65.1899999999996</v>
      </c>
      <c r="AA300" s="45">
        <f>W300/'[1]UNIF SET-2011'!W300-1</f>
        <v>2.3679622230294184E-2</v>
      </c>
      <c r="AB300" s="40">
        <f>X300-'[1]UNIF SET-2011'!X300</f>
        <v>130.36499999999887</v>
      </c>
      <c r="AC300" s="45">
        <f>X300/'[1]UNIF SET-2011'!X300-1</f>
        <v>2.3937181080877501E-2</v>
      </c>
      <c r="AD300" s="40">
        <f>Y300-'[1]UNIF SET-2011'!Y300</f>
        <v>173.8199999999988</v>
      </c>
      <c r="AE300" s="46">
        <f>Y300/'[1]UNIF SET-2011'!Y300-1</f>
        <v>2.4003148497213855E-2</v>
      </c>
    </row>
    <row r="301" spans="1:31" ht="15" customHeight="1" x14ac:dyDescent="0.2">
      <c r="A301" s="44">
        <v>20</v>
      </c>
      <c r="B301" s="35">
        <v>1802.82</v>
      </c>
      <c r="C301" s="73">
        <f t="shared" si="114"/>
        <v>540.846</v>
      </c>
      <c r="D301" s="74">
        <v>59.87</v>
      </c>
      <c r="E301" s="74">
        <f t="shared" si="105"/>
        <v>2403.5360000000001</v>
      </c>
      <c r="F301" s="12"/>
      <c r="G301" s="35">
        <v>3605.64</v>
      </c>
      <c r="H301" s="53">
        <f t="shared" si="115"/>
        <v>1081.692</v>
      </c>
      <c r="I301" s="54">
        <v>59.87</v>
      </c>
      <c r="J301" s="54">
        <f t="shared" si="106"/>
        <v>4747.2020000000002</v>
      </c>
      <c r="K301" s="12"/>
      <c r="L301" s="35">
        <v>3605.64</v>
      </c>
      <c r="M301" s="53">
        <f t="shared" si="116"/>
        <v>1081.692</v>
      </c>
      <c r="N301" s="53">
        <f t="shared" si="117"/>
        <v>1802.82</v>
      </c>
      <c r="O301" s="54">
        <v>59.87</v>
      </c>
      <c r="P301" s="54">
        <f t="shared" si="107"/>
        <v>6550.0219999999999</v>
      </c>
      <c r="S301" s="5">
        <v>19</v>
      </c>
      <c r="T301" s="40">
        <f t="shared" si="108"/>
        <v>342.53579999999999</v>
      </c>
      <c r="U301" s="40">
        <f t="shared" si="109"/>
        <v>685.07159999999999</v>
      </c>
      <c r="V301" s="40">
        <f t="shared" si="110"/>
        <v>685.07159999999999</v>
      </c>
      <c r="W301" s="40">
        <f t="shared" si="111"/>
        <v>2746.0718000000002</v>
      </c>
      <c r="X301" s="40">
        <f t="shared" si="112"/>
        <v>5432.2736000000004</v>
      </c>
      <c r="Y301" s="40">
        <f t="shared" si="113"/>
        <v>7235.0936000000002</v>
      </c>
      <c r="Z301" s="40">
        <f>W301-'[1]UNIF SET-2011'!W301</f>
        <v>63.47400000000016</v>
      </c>
      <c r="AA301" s="45">
        <f>W301/'[1]UNIF SET-2011'!W301-1</f>
        <v>2.3661392699270811E-2</v>
      </c>
      <c r="AB301" s="40">
        <f>X301-'[1]UNIF SET-2011'!X301</f>
        <v>126.96290000000135</v>
      </c>
      <c r="AC301" s="45">
        <f>X301/'[1]UNIF SET-2011'!X301-1</f>
        <v>2.3931284552288545E-2</v>
      </c>
      <c r="AD301" s="40">
        <f>Y301-'[1]UNIF SET-2011'!Y301</f>
        <v>169.56790000000092</v>
      </c>
      <c r="AE301" s="46">
        <f>Y301/'[1]UNIF SET-2011'!Y301-1</f>
        <v>2.3999332420516328E-2</v>
      </c>
    </row>
    <row r="302" spans="1:31" ht="15" customHeight="1" x14ac:dyDescent="0.2">
      <c r="A302" s="44">
        <v>19</v>
      </c>
      <c r="B302" s="35">
        <v>1767.47</v>
      </c>
      <c r="C302" s="73">
        <f t="shared" si="114"/>
        <v>530.24099999999999</v>
      </c>
      <c r="D302" s="74">
        <v>59.87</v>
      </c>
      <c r="E302" s="74">
        <f t="shared" si="105"/>
        <v>2357.5810000000001</v>
      </c>
      <c r="F302" s="12"/>
      <c r="G302" s="35">
        <v>3534.95</v>
      </c>
      <c r="H302" s="53">
        <f t="shared" si="115"/>
        <v>1060.4849999999999</v>
      </c>
      <c r="I302" s="54">
        <v>59.87</v>
      </c>
      <c r="J302" s="54">
        <f t="shared" si="106"/>
        <v>4655.3049999999994</v>
      </c>
      <c r="K302" s="12"/>
      <c r="L302" s="35">
        <v>3534.95</v>
      </c>
      <c r="M302" s="53">
        <f t="shared" si="116"/>
        <v>1060.4849999999999</v>
      </c>
      <c r="N302" s="53">
        <f t="shared" si="117"/>
        <v>1767.4749999999999</v>
      </c>
      <c r="O302" s="54">
        <v>59.87</v>
      </c>
      <c r="P302" s="54">
        <f t="shared" si="107"/>
        <v>6422.78</v>
      </c>
      <c r="S302" s="5">
        <v>18</v>
      </c>
      <c r="T302" s="40">
        <f t="shared" si="108"/>
        <v>318.14459999999997</v>
      </c>
      <c r="U302" s="40">
        <f t="shared" si="109"/>
        <v>636.29099999999994</v>
      </c>
      <c r="V302" s="40">
        <f t="shared" si="110"/>
        <v>636.29099999999994</v>
      </c>
      <c r="W302" s="40">
        <f t="shared" si="111"/>
        <v>2675.7256000000002</v>
      </c>
      <c r="X302" s="40">
        <f t="shared" si="112"/>
        <v>5291.5959999999995</v>
      </c>
      <c r="Y302" s="40">
        <f t="shared" si="113"/>
        <v>7059.0709999999999</v>
      </c>
      <c r="Z302" s="40">
        <f>W302-'[1]UNIF SET-2011'!W302</f>
        <v>61.819600000000264</v>
      </c>
      <c r="AA302" s="45">
        <f>W302/'[1]UNIF SET-2011'!W302-1</f>
        <v>2.3650276635808654E-2</v>
      </c>
      <c r="AB302" s="40">
        <f>X302-'[1]UNIF SET-2011'!X302</f>
        <v>123.63919999999962</v>
      </c>
      <c r="AC302" s="45">
        <f>X302/'[1]UNIF SET-2011'!X302-1</f>
        <v>2.3924193793570359E-2</v>
      </c>
      <c r="AD302" s="40">
        <f>Y302-'[1]UNIF SET-2011'!Y302</f>
        <v>165.40920000000006</v>
      </c>
      <c r="AE302" s="46">
        <f>Y302/'[1]UNIF SET-2011'!Y302-1</f>
        <v>2.3994388584598125E-2</v>
      </c>
    </row>
    <row r="303" spans="1:31" ht="15" customHeight="1" x14ac:dyDescent="0.2">
      <c r="A303" s="44">
        <v>18</v>
      </c>
      <c r="B303" s="86">
        <v>1732.82</v>
      </c>
      <c r="C303" s="73">
        <f t="shared" si="114"/>
        <v>519.846</v>
      </c>
      <c r="D303" s="74">
        <v>59.87</v>
      </c>
      <c r="E303" s="74">
        <f t="shared" si="105"/>
        <v>2312.5360000000001</v>
      </c>
      <c r="F303" s="12"/>
      <c r="G303" s="35">
        <v>3465.64</v>
      </c>
      <c r="H303" s="53">
        <f t="shared" si="115"/>
        <v>1039.692</v>
      </c>
      <c r="I303" s="54">
        <v>59.87</v>
      </c>
      <c r="J303" s="54">
        <f t="shared" si="106"/>
        <v>4565.2020000000002</v>
      </c>
      <c r="K303" s="12"/>
      <c r="L303" s="35">
        <v>3465.64</v>
      </c>
      <c r="M303" s="53">
        <f t="shared" si="116"/>
        <v>1039.692</v>
      </c>
      <c r="N303" s="53">
        <f t="shared" si="117"/>
        <v>1732.82</v>
      </c>
      <c r="O303" s="54">
        <v>59.87</v>
      </c>
      <c r="P303" s="54">
        <f t="shared" si="107"/>
        <v>6298.0219999999999</v>
      </c>
      <c r="S303" s="5">
        <f>S302-1</f>
        <v>17</v>
      </c>
      <c r="T303" s="40">
        <f t="shared" si="108"/>
        <v>294.57940000000002</v>
      </c>
      <c r="U303" s="40">
        <f t="shared" si="109"/>
        <v>589.15880000000004</v>
      </c>
      <c r="V303" s="40">
        <f t="shared" si="110"/>
        <v>589.15880000000004</v>
      </c>
      <c r="W303" s="40">
        <f t="shared" si="111"/>
        <v>2607.1154000000001</v>
      </c>
      <c r="X303" s="40">
        <f t="shared" si="112"/>
        <v>5154.3608000000004</v>
      </c>
      <c r="Y303" s="40">
        <f t="shared" si="113"/>
        <v>6887.1808000000001</v>
      </c>
      <c r="Z303" s="40">
        <f>W303-'[1]UNIF SET-2011'!W303</f>
        <v>60.196500000000469</v>
      </c>
      <c r="AA303" s="45">
        <f>W303/'[1]UNIF SET-2011'!W303-1</f>
        <v>2.363502819033636E-2</v>
      </c>
      <c r="AB303" s="40">
        <f>X303-'[1]UNIF SET-2011'!X303</f>
        <v>120.39300000000094</v>
      </c>
      <c r="AC303" s="45">
        <f>X303/'[1]UNIF SET-2011'!X303-1</f>
        <v>2.3916124374097292E-2</v>
      </c>
      <c r="AD303" s="40">
        <f>Y303-'[1]UNIF SET-2011'!Y303</f>
        <v>161.34300000000076</v>
      </c>
      <c r="AE303" s="46">
        <f>Y303/'[1]UNIF SET-2011'!Y303-1</f>
        <v>2.3988535673578282E-2</v>
      </c>
    </row>
    <row r="304" spans="1:31" ht="15" customHeight="1" x14ac:dyDescent="0.2">
      <c r="A304" s="44">
        <v>17</v>
      </c>
      <c r="B304" s="35">
        <v>1698.84</v>
      </c>
      <c r="C304" s="73">
        <f t="shared" si="114"/>
        <v>509.65199999999993</v>
      </c>
      <c r="D304" s="74">
        <v>59.87</v>
      </c>
      <c r="E304" s="74">
        <f t="shared" si="105"/>
        <v>2268.3619999999996</v>
      </c>
      <c r="F304" s="12"/>
      <c r="G304" s="35">
        <v>3397.68</v>
      </c>
      <c r="H304" s="53">
        <f t="shared" si="115"/>
        <v>1019.3039999999999</v>
      </c>
      <c r="I304" s="54">
        <v>59.87</v>
      </c>
      <c r="J304" s="54">
        <f t="shared" si="106"/>
        <v>4476.8539999999994</v>
      </c>
      <c r="K304" s="12"/>
      <c r="L304" s="35">
        <v>3397.68</v>
      </c>
      <c r="M304" s="53">
        <f t="shared" si="116"/>
        <v>1019.3039999999999</v>
      </c>
      <c r="N304" s="53">
        <f t="shared" si="117"/>
        <v>1698.84</v>
      </c>
      <c r="O304" s="54">
        <v>59.87</v>
      </c>
      <c r="P304" s="54">
        <f t="shared" si="107"/>
        <v>6175.6939999999995</v>
      </c>
      <c r="S304" s="5">
        <f t="shared" ref="S304:S311" si="118">S303-1</f>
        <v>16</v>
      </c>
      <c r="T304" s="40">
        <f t="shared" si="108"/>
        <v>271.81439999999998</v>
      </c>
      <c r="U304" s="40">
        <f t="shared" si="109"/>
        <v>543.62879999999996</v>
      </c>
      <c r="V304" s="40">
        <f t="shared" si="110"/>
        <v>543.62879999999996</v>
      </c>
      <c r="W304" s="40">
        <f t="shared" si="111"/>
        <v>2540.1763999999994</v>
      </c>
      <c r="X304" s="40">
        <f t="shared" si="112"/>
        <v>5020.4827999999998</v>
      </c>
      <c r="Y304" s="40">
        <f t="shared" si="113"/>
        <v>6719.3227999999999</v>
      </c>
      <c r="Z304" s="40">
        <f>W304-'[1]UNIF SET-2011'!W304</f>
        <v>58.618999999999687</v>
      </c>
      <c r="AA304" s="45">
        <f>W304/'[1]UNIF SET-2011'!W304-1</f>
        <v>2.3621859401680378E-2</v>
      </c>
      <c r="AB304" s="40">
        <f>X304-'[1]UNIF SET-2011'!X304</f>
        <v>117.23799999999937</v>
      </c>
      <c r="AC304" s="45">
        <f>X304/'[1]UNIF SET-2011'!X304-1</f>
        <v>2.3910288958038484E-2</v>
      </c>
      <c r="AD304" s="40">
        <f>Y304-'[1]UNIF SET-2011'!Y304</f>
        <v>157.38800000000083</v>
      </c>
      <c r="AE304" s="46">
        <f>Y304/'[1]UNIF SET-2011'!Y304-1</f>
        <v>2.3984999058509482E-2</v>
      </c>
    </row>
    <row r="305" spans="1:31" ht="15" customHeight="1" x14ac:dyDescent="0.2">
      <c r="A305" s="44">
        <v>16</v>
      </c>
      <c r="B305" s="35">
        <v>1665.53</v>
      </c>
      <c r="C305" s="73">
        <f t="shared" si="114"/>
        <v>499.65899999999999</v>
      </c>
      <c r="D305" s="74">
        <v>59.87</v>
      </c>
      <c r="E305" s="74">
        <f t="shared" si="105"/>
        <v>2225.0589999999997</v>
      </c>
      <c r="F305" s="12"/>
      <c r="G305" s="35">
        <v>3331.06</v>
      </c>
      <c r="H305" s="53">
        <f t="shared" si="115"/>
        <v>999.31799999999998</v>
      </c>
      <c r="I305" s="54">
        <v>59.87</v>
      </c>
      <c r="J305" s="54">
        <f t="shared" si="106"/>
        <v>4390.2479999999996</v>
      </c>
      <c r="K305" s="12"/>
      <c r="L305" s="35">
        <v>3331.06</v>
      </c>
      <c r="M305" s="53">
        <f t="shared" si="116"/>
        <v>999.31799999999998</v>
      </c>
      <c r="N305" s="53">
        <f t="shared" si="117"/>
        <v>1665.53</v>
      </c>
      <c r="O305" s="54">
        <v>59.87</v>
      </c>
      <c r="P305" s="54">
        <f t="shared" si="107"/>
        <v>6055.7779999999993</v>
      </c>
      <c r="S305" s="5">
        <f t="shared" si="118"/>
        <v>15</v>
      </c>
      <c r="T305" s="40">
        <f t="shared" si="108"/>
        <v>249.8295</v>
      </c>
      <c r="U305" s="40">
        <f t="shared" si="109"/>
        <v>499.65899999999999</v>
      </c>
      <c r="V305" s="40">
        <f t="shared" si="110"/>
        <v>499.65899999999999</v>
      </c>
      <c r="W305" s="40">
        <f t="shared" si="111"/>
        <v>2474.8884999999996</v>
      </c>
      <c r="X305" s="40">
        <f t="shared" si="112"/>
        <v>4889.9069999999992</v>
      </c>
      <c r="Y305" s="40">
        <f t="shared" si="113"/>
        <v>6555.436999999999</v>
      </c>
      <c r="Z305" s="40">
        <f>W305-'[1]UNIF SET-2011'!W305</f>
        <v>57.071999999999662</v>
      </c>
      <c r="AA305" s="45">
        <f>W305/'[1]UNIF SET-2011'!W305-1</f>
        <v>2.3604769013694682E-2</v>
      </c>
      <c r="AB305" s="40">
        <f>X305-'[1]UNIF SET-2011'!X305</f>
        <v>114.14399999999932</v>
      </c>
      <c r="AC305" s="45">
        <f>X305/'[1]UNIF SET-2011'!X305-1</f>
        <v>2.3900683513817356E-2</v>
      </c>
      <c r="AD305" s="40">
        <f>Y305-'[1]UNIF SET-2011'!Y305</f>
        <v>153.503999999999</v>
      </c>
      <c r="AE305" s="46">
        <f>Y305/'[1]UNIF SET-2011'!Y305-1</f>
        <v>2.3977757967788671E-2</v>
      </c>
    </row>
    <row r="306" spans="1:31" ht="15" customHeight="1" x14ac:dyDescent="0.2">
      <c r="A306" s="44">
        <v>15</v>
      </c>
      <c r="B306" s="35">
        <v>1632.88</v>
      </c>
      <c r="C306" s="73">
        <f t="shared" si="114"/>
        <v>489.86400000000003</v>
      </c>
      <c r="D306" s="74">
        <v>59.87</v>
      </c>
      <c r="E306" s="74">
        <f t="shared" si="105"/>
        <v>2182.614</v>
      </c>
      <c r="F306" s="12"/>
      <c r="G306" s="35">
        <v>3265.75</v>
      </c>
      <c r="H306" s="53">
        <f t="shared" si="115"/>
        <v>979.72499999999991</v>
      </c>
      <c r="I306" s="54">
        <v>59.87</v>
      </c>
      <c r="J306" s="54">
        <f t="shared" si="106"/>
        <v>4305.3450000000003</v>
      </c>
      <c r="K306" s="12"/>
      <c r="L306" s="35">
        <v>3265.75</v>
      </c>
      <c r="M306" s="53">
        <f t="shared" si="116"/>
        <v>979.72499999999991</v>
      </c>
      <c r="N306" s="53">
        <f t="shared" si="117"/>
        <v>1632.875</v>
      </c>
      <c r="O306" s="54">
        <v>59.87</v>
      </c>
      <c r="P306" s="54">
        <f t="shared" si="107"/>
        <v>5938.22</v>
      </c>
      <c r="S306" s="5">
        <f t="shared" si="118"/>
        <v>14</v>
      </c>
      <c r="T306" s="40">
        <f t="shared" si="108"/>
        <v>228.60320000000004</v>
      </c>
      <c r="U306" s="40">
        <f t="shared" si="109"/>
        <v>457.20500000000004</v>
      </c>
      <c r="V306" s="40">
        <f t="shared" si="110"/>
        <v>457.20500000000004</v>
      </c>
      <c r="W306" s="40">
        <f t="shared" si="111"/>
        <v>2411.2172</v>
      </c>
      <c r="X306" s="40">
        <f t="shared" si="112"/>
        <v>4762.55</v>
      </c>
      <c r="Y306" s="40">
        <f t="shared" si="113"/>
        <v>6395.4250000000002</v>
      </c>
      <c r="Z306" s="40">
        <f>W306-'[1]UNIF SET-2011'!W306</f>
        <v>55.569600000000264</v>
      </c>
      <c r="AA306" s="45">
        <f>W306/'[1]UNIF SET-2011'!W306-1</f>
        <v>2.3589946136255868E-2</v>
      </c>
      <c r="AB306" s="40">
        <f>X306-'[1]UNIF SET-2011'!X306</f>
        <v>111.1248000000005</v>
      </c>
      <c r="AC306" s="45">
        <f>X306/'[1]UNIF SET-2011'!X306-1</f>
        <v>2.3890484146665614E-2</v>
      </c>
      <c r="AD306" s="40">
        <f>Y306-'[1]UNIF SET-2011'!Y306</f>
        <v>149.70980000000054</v>
      </c>
      <c r="AE306" s="46">
        <f>Y306/'[1]UNIF SET-2011'!Y306-1</f>
        <v>2.3970001065690694E-2</v>
      </c>
    </row>
    <row r="307" spans="1:31" ht="15" customHeight="1" x14ac:dyDescent="0.2">
      <c r="A307" s="44">
        <v>14</v>
      </c>
      <c r="B307" s="35">
        <v>1600.85</v>
      </c>
      <c r="C307" s="73">
        <f t="shared" si="114"/>
        <v>480.25499999999994</v>
      </c>
      <c r="D307" s="74">
        <v>59.87</v>
      </c>
      <c r="E307" s="74">
        <f t="shared" si="105"/>
        <v>2140.9749999999999</v>
      </c>
      <c r="F307" s="12"/>
      <c r="G307" s="35">
        <v>3201.71</v>
      </c>
      <c r="H307" s="53">
        <f t="shared" si="115"/>
        <v>960.51299999999992</v>
      </c>
      <c r="I307" s="54">
        <v>59.87</v>
      </c>
      <c r="J307" s="54">
        <f t="shared" si="106"/>
        <v>4222.0929999999998</v>
      </c>
      <c r="K307" s="12"/>
      <c r="L307" s="35">
        <v>3201.71</v>
      </c>
      <c r="M307" s="53">
        <f t="shared" si="116"/>
        <v>960.51299999999992</v>
      </c>
      <c r="N307" s="53">
        <f t="shared" si="117"/>
        <v>1600.855</v>
      </c>
      <c r="O307" s="54">
        <v>59.87</v>
      </c>
      <c r="P307" s="54">
        <f t="shared" si="107"/>
        <v>5822.9479999999994</v>
      </c>
      <c r="S307" s="5">
        <f t="shared" si="118"/>
        <v>13</v>
      </c>
      <c r="T307" s="40">
        <f t="shared" si="108"/>
        <v>208.1105</v>
      </c>
      <c r="U307" s="40">
        <f t="shared" si="109"/>
        <v>416.22230000000002</v>
      </c>
      <c r="V307" s="40">
        <f t="shared" si="110"/>
        <v>416.22230000000002</v>
      </c>
      <c r="W307" s="40">
        <f t="shared" si="111"/>
        <v>2349.0855000000001</v>
      </c>
      <c r="X307" s="40">
        <f t="shared" si="112"/>
        <v>4638.3153000000002</v>
      </c>
      <c r="Y307" s="40">
        <f t="shared" si="113"/>
        <v>6239.1702999999998</v>
      </c>
      <c r="Z307" s="40">
        <f>W307-'[1]UNIF SET-2011'!W307</f>
        <v>54.09690000000046</v>
      </c>
      <c r="AA307" s="45">
        <f>W307/'[1]UNIF SET-2011'!W307-1</f>
        <v>2.3571751075365022E-2</v>
      </c>
      <c r="AB307" s="40">
        <f>X307-'[1]UNIF SET-2011'!X307</f>
        <v>108.19380000000001</v>
      </c>
      <c r="AC307" s="45">
        <f>X307/'[1]UNIF SET-2011'!X307-1</f>
        <v>2.3883200483695743E-2</v>
      </c>
      <c r="AD307" s="40">
        <f>Y307-'[1]UNIF SET-2011'!Y307</f>
        <v>146.02379999999994</v>
      </c>
      <c r="AE307" s="46">
        <f>Y307/'[1]UNIF SET-2011'!Y307-1</f>
        <v>2.3965253420379806E-2</v>
      </c>
    </row>
    <row r="308" spans="1:31" ht="15" customHeight="1" x14ac:dyDescent="0.2">
      <c r="A308" s="44">
        <v>13</v>
      </c>
      <c r="B308" s="35">
        <v>1569.47</v>
      </c>
      <c r="C308" s="73">
        <f t="shared" si="114"/>
        <v>470.84100000000001</v>
      </c>
      <c r="D308" s="74">
        <v>59.87</v>
      </c>
      <c r="E308" s="74">
        <f t="shared" si="105"/>
        <v>2100.181</v>
      </c>
      <c r="F308" s="12"/>
      <c r="G308" s="35">
        <v>3138.94</v>
      </c>
      <c r="H308" s="53">
        <f t="shared" si="115"/>
        <v>941.68200000000002</v>
      </c>
      <c r="I308" s="54">
        <v>59.87</v>
      </c>
      <c r="J308" s="54">
        <f t="shared" si="106"/>
        <v>4140.4920000000002</v>
      </c>
      <c r="K308" s="12"/>
      <c r="L308" s="35">
        <v>3138.94</v>
      </c>
      <c r="M308" s="53">
        <f t="shared" si="116"/>
        <v>941.68200000000002</v>
      </c>
      <c r="N308" s="53">
        <f t="shared" si="117"/>
        <v>1569.47</v>
      </c>
      <c r="O308" s="54">
        <v>59.87</v>
      </c>
      <c r="P308" s="54">
        <f t="shared" si="107"/>
        <v>5709.9620000000004</v>
      </c>
      <c r="S308" s="5">
        <f t="shared" si="118"/>
        <v>12</v>
      </c>
      <c r="T308" s="40">
        <f t="shared" si="108"/>
        <v>188.3364</v>
      </c>
      <c r="U308" s="40">
        <f t="shared" si="109"/>
        <v>376.6728</v>
      </c>
      <c r="V308" s="40">
        <f t="shared" si="110"/>
        <v>376.6728</v>
      </c>
      <c r="W308" s="40">
        <f t="shared" si="111"/>
        <v>2288.5174000000002</v>
      </c>
      <c r="X308" s="40">
        <f t="shared" si="112"/>
        <v>4517.1648000000005</v>
      </c>
      <c r="Y308" s="40">
        <f t="shared" si="113"/>
        <v>6086.6348000000007</v>
      </c>
      <c r="Z308" s="40">
        <f>W308-'[1]UNIF SET-2011'!W308</f>
        <v>52.66780000000017</v>
      </c>
      <c r="AA308" s="45">
        <f>W308/'[1]UNIF SET-2011'!W308-1</f>
        <v>2.3556056722241037E-2</v>
      </c>
      <c r="AB308" s="40">
        <f>X308-'[1]UNIF SET-2011'!X308</f>
        <v>105.33560000000034</v>
      </c>
      <c r="AC308" s="45">
        <f>X308/'[1]UNIF SET-2011'!X308-1</f>
        <v>2.3875720302136916E-2</v>
      </c>
      <c r="AD308" s="40">
        <f>Y308-'[1]UNIF SET-2011'!Y308</f>
        <v>142.42560000000049</v>
      </c>
      <c r="AE308" s="46">
        <f>Y308/'[1]UNIF SET-2011'!Y308-1</f>
        <v>2.3960394933610463E-2</v>
      </c>
    </row>
    <row r="309" spans="1:31" ht="15" customHeight="1" x14ac:dyDescent="0.2">
      <c r="A309" s="44">
        <v>12</v>
      </c>
      <c r="B309" s="35">
        <v>1538.69</v>
      </c>
      <c r="C309" s="73">
        <f t="shared" si="114"/>
        <v>461.60699999999997</v>
      </c>
      <c r="D309" s="74">
        <v>59.87</v>
      </c>
      <c r="E309" s="74">
        <f t="shared" si="105"/>
        <v>2060.1669999999999</v>
      </c>
      <c r="F309" s="12"/>
      <c r="G309" s="35">
        <v>3077.39</v>
      </c>
      <c r="H309" s="53">
        <f t="shared" si="115"/>
        <v>923.21699999999987</v>
      </c>
      <c r="I309" s="54">
        <v>59.87</v>
      </c>
      <c r="J309" s="54">
        <f t="shared" si="106"/>
        <v>4060.4769999999999</v>
      </c>
      <c r="K309" s="12"/>
      <c r="L309" s="35">
        <v>3077.39</v>
      </c>
      <c r="M309" s="53">
        <f t="shared" si="116"/>
        <v>923.21699999999987</v>
      </c>
      <c r="N309" s="53">
        <f t="shared" si="117"/>
        <v>1538.6949999999999</v>
      </c>
      <c r="O309" s="54">
        <v>59.87</v>
      </c>
      <c r="P309" s="54">
        <f t="shared" si="107"/>
        <v>5599.1719999999996</v>
      </c>
      <c r="S309" s="5">
        <f t="shared" si="118"/>
        <v>11</v>
      </c>
      <c r="T309" s="40">
        <f t="shared" si="108"/>
        <v>169.2559</v>
      </c>
      <c r="U309" s="40">
        <f t="shared" si="109"/>
        <v>338.5129</v>
      </c>
      <c r="V309" s="40">
        <f t="shared" si="110"/>
        <v>338.5129</v>
      </c>
      <c r="W309" s="40">
        <f t="shared" si="111"/>
        <v>2229.4229</v>
      </c>
      <c r="X309" s="40">
        <f t="shared" si="112"/>
        <v>4398.9898999999996</v>
      </c>
      <c r="Y309" s="40">
        <f t="shared" si="113"/>
        <v>5937.6848999999993</v>
      </c>
      <c r="Z309" s="40">
        <f>W309-'[1]UNIF SET-2011'!W309</f>
        <v>51.26760000000013</v>
      </c>
      <c r="AA309" s="45">
        <f>W309/'[1]UNIF SET-2011'!W309-1</f>
        <v>2.3537164682426504E-2</v>
      </c>
      <c r="AB309" s="40">
        <f>X309-'[1]UNIF SET-2011'!X309</f>
        <v>102.53519999999935</v>
      </c>
      <c r="AC309" s="45">
        <f>X309/'[1]UNIF SET-2011'!X309-1</f>
        <v>2.3865071823054418E-2</v>
      </c>
      <c r="AD309" s="40">
        <f>Y309-'[1]UNIF SET-2011'!Y309</f>
        <v>138.89519999999902</v>
      </c>
      <c r="AE309" s="46">
        <f>Y309/'[1]UNIF SET-2011'!Y309-1</f>
        <v>2.3952446490687285E-2</v>
      </c>
    </row>
    <row r="310" spans="1:31" ht="15" customHeight="1" x14ac:dyDescent="0.2">
      <c r="A310" s="44">
        <v>11</v>
      </c>
      <c r="B310" s="35">
        <v>1508.52</v>
      </c>
      <c r="C310" s="73">
        <f t="shared" si="114"/>
        <v>452.55599999999998</v>
      </c>
      <c r="D310" s="74">
        <v>59.87</v>
      </c>
      <c r="E310" s="74">
        <f t="shared" si="105"/>
        <v>2020.9459999999999</v>
      </c>
      <c r="F310" s="12"/>
      <c r="G310" s="35">
        <v>3017.04</v>
      </c>
      <c r="H310" s="53">
        <f t="shared" si="115"/>
        <v>905.11199999999997</v>
      </c>
      <c r="I310" s="54">
        <v>59.87</v>
      </c>
      <c r="J310" s="54">
        <f t="shared" si="106"/>
        <v>3982.0219999999999</v>
      </c>
      <c r="K310" s="12"/>
      <c r="L310" s="35">
        <v>3017.04</v>
      </c>
      <c r="M310" s="53">
        <f t="shared" si="116"/>
        <v>905.11199999999997</v>
      </c>
      <c r="N310" s="53">
        <f t="shared" si="117"/>
        <v>1508.52</v>
      </c>
      <c r="O310" s="54">
        <v>59.87</v>
      </c>
      <c r="P310" s="54">
        <f t="shared" si="107"/>
        <v>5490.5420000000004</v>
      </c>
      <c r="S310" s="5">
        <f t="shared" si="118"/>
        <v>10</v>
      </c>
      <c r="T310" s="40">
        <f t="shared" si="108"/>
        <v>150.852</v>
      </c>
      <c r="U310" s="40">
        <f t="shared" si="109"/>
        <v>301.70400000000001</v>
      </c>
      <c r="V310" s="40">
        <f t="shared" si="110"/>
        <v>301.70400000000001</v>
      </c>
      <c r="W310" s="40">
        <f t="shared" si="111"/>
        <v>2171.7979999999998</v>
      </c>
      <c r="X310" s="40">
        <f t="shared" si="112"/>
        <v>4283.7259999999997</v>
      </c>
      <c r="Y310" s="40">
        <f t="shared" si="113"/>
        <v>5792.2460000000001</v>
      </c>
      <c r="Z310" s="40">
        <f>W310-'[1]UNIF SET-2011'!W310</f>
        <v>49.910000000000309</v>
      </c>
      <c r="AA310" s="45">
        <f>W310/'[1]UNIF SET-2011'!W310-1</f>
        <v>2.3521505376344232E-2</v>
      </c>
      <c r="AB310" s="40">
        <f>X310-'[1]UNIF SET-2011'!X310</f>
        <v>99.820000000000618</v>
      </c>
      <c r="AC310" s="45">
        <f>X310/'[1]UNIF SET-2011'!X310-1</f>
        <v>2.3858088589944648E-2</v>
      </c>
      <c r="AD310" s="40">
        <f>Y310-'[1]UNIF SET-2011'!Y310</f>
        <v>135.47000000000116</v>
      </c>
      <c r="AE310" s="46">
        <f>Y310/'[1]UNIF SET-2011'!Y310-1</f>
        <v>2.3948270180753406E-2</v>
      </c>
    </row>
    <row r="311" spans="1:31" ht="15" customHeight="1" x14ac:dyDescent="0.2">
      <c r="A311" s="44">
        <v>10</v>
      </c>
      <c r="B311" s="35">
        <v>1478.94</v>
      </c>
      <c r="C311" s="73">
        <f t="shared" si="114"/>
        <v>443.68200000000002</v>
      </c>
      <c r="D311" s="74">
        <v>59.87</v>
      </c>
      <c r="E311" s="74">
        <f t="shared" si="105"/>
        <v>1982.492</v>
      </c>
      <c r="F311" s="12"/>
      <c r="G311" s="35">
        <v>2957.88</v>
      </c>
      <c r="H311" s="53">
        <f t="shared" si="115"/>
        <v>887.36400000000003</v>
      </c>
      <c r="I311" s="54">
        <v>59.87</v>
      </c>
      <c r="J311" s="54">
        <f t="shared" si="106"/>
        <v>3905.114</v>
      </c>
      <c r="K311" s="12"/>
      <c r="L311" s="35">
        <v>2957.88</v>
      </c>
      <c r="M311" s="53">
        <f t="shared" si="116"/>
        <v>887.36400000000003</v>
      </c>
      <c r="N311" s="53">
        <f t="shared" si="117"/>
        <v>1478.94</v>
      </c>
      <c r="O311" s="54">
        <v>59.87</v>
      </c>
      <c r="P311" s="54">
        <f t="shared" si="107"/>
        <v>5384.0540000000001</v>
      </c>
      <c r="S311" s="5">
        <f t="shared" si="118"/>
        <v>9</v>
      </c>
      <c r="T311" s="40">
        <f t="shared" si="108"/>
        <v>133.1046</v>
      </c>
      <c r="U311" s="40">
        <f t="shared" si="109"/>
        <v>266.20920000000001</v>
      </c>
      <c r="V311" s="40">
        <f t="shared" si="110"/>
        <v>266.20920000000001</v>
      </c>
      <c r="W311" s="40">
        <f t="shared" si="111"/>
        <v>2115.5965999999999</v>
      </c>
      <c r="X311" s="40">
        <f t="shared" si="112"/>
        <v>4171.3231999999998</v>
      </c>
      <c r="Y311" s="40">
        <f t="shared" si="113"/>
        <v>5650.2632000000003</v>
      </c>
      <c r="Z311" s="40">
        <f>W311-'[1]UNIF SET-2011'!W311</f>
        <v>48.580500000000029</v>
      </c>
      <c r="AA311" s="45">
        <f>W311/'[1]UNIF SET-2011'!W311-1</f>
        <v>2.350271969337836E-2</v>
      </c>
      <c r="AB311" s="40">
        <f>X311-'[1]UNIF SET-2011'!X311</f>
        <v>97.161000000000058</v>
      </c>
      <c r="AC311" s="45">
        <f>X311/'[1]UNIF SET-2011'!X311-1</f>
        <v>2.3848093234972279E-2</v>
      </c>
      <c r="AD311" s="40">
        <f>Y311-'[1]UNIF SET-2011'!Y311</f>
        <v>132.11100000000079</v>
      </c>
      <c r="AE311" s="46">
        <f>Y311/'[1]UNIF SET-2011'!Y311-1</f>
        <v>2.3941166392619673E-2</v>
      </c>
    </row>
    <row r="312" spans="1:31" ht="15" customHeight="1" x14ac:dyDescent="0.2">
      <c r="A312" s="44">
        <v>9</v>
      </c>
      <c r="B312" s="35">
        <v>1449.94</v>
      </c>
      <c r="C312" s="73">
        <f t="shared" si="114"/>
        <v>434.98200000000003</v>
      </c>
      <c r="D312" s="74">
        <v>59.87</v>
      </c>
      <c r="E312" s="74">
        <f t="shared" si="105"/>
        <v>1944.7919999999999</v>
      </c>
      <c r="F312" s="12"/>
      <c r="G312" s="35">
        <v>2899.89</v>
      </c>
      <c r="H312" s="53">
        <f t="shared" si="115"/>
        <v>869.96699999999998</v>
      </c>
      <c r="I312" s="54">
        <v>59.87</v>
      </c>
      <c r="J312" s="54">
        <f t="shared" si="106"/>
        <v>3829.7269999999999</v>
      </c>
      <c r="K312" s="12"/>
      <c r="L312" s="35">
        <v>2899.89</v>
      </c>
      <c r="M312" s="53">
        <f t="shared" si="116"/>
        <v>869.96699999999998</v>
      </c>
      <c r="N312" s="53">
        <f t="shared" si="117"/>
        <v>1449.9449999999999</v>
      </c>
      <c r="O312" s="54">
        <v>59.87</v>
      </c>
      <c r="P312" s="54">
        <f t="shared" si="107"/>
        <v>5279.6719999999996</v>
      </c>
      <c r="S312" s="5">
        <v>8</v>
      </c>
      <c r="T312" s="40">
        <f t="shared" si="108"/>
        <v>115.99520000000001</v>
      </c>
      <c r="U312" s="40">
        <f t="shared" si="109"/>
        <v>231.99119999999999</v>
      </c>
      <c r="V312" s="40">
        <f t="shared" si="110"/>
        <v>231.99119999999999</v>
      </c>
      <c r="W312" s="40">
        <f t="shared" si="111"/>
        <v>2060.7871999999998</v>
      </c>
      <c r="X312" s="40">
        <f t="shared" si="112"/>
        <v>4061.7181999999998</v>
      </c>
      <c r="Y312" s="40">
        <f t="shared" si="113"/>
        <v>5511.6632</v>
      </c>
      <c r="Z312" s="40">
        <f>W312-'[1]UNIF SET-2011'!W312</f>
        <v>47.278799999999819</v>
      </c>
      <c r="AA312" s="45">
        <f>W312/'[1]UNIF SET-2011'!W312-1</f>
        <v>2.3480805940516492E-2</v>
      </c>
      <c r="AB312" s="40">
        <f>X312-'[1]UNIF SET-2011'!X312</f>
        <v>94.571399999999812</v>
      </c>
      <c r="AC312" s="45">
        <f>X312/'[1]UNIF SET-2011'!X312-1</f>
        <v>2.3838643934224857E-2</v>
      </c>
      <c r="AD312" s="40">
        <f>Y312-'[1]UNIF SET-2011'!Y312</f>
        <v>128.83640000000014</v>
      </c>
      <c r="AE312" s="46">
        <f>Y312/'[1]UNIF SET-2011'!Y312-1</f>
        <v>2.3934710290139716E-2</v>
      </c>
    </row>
    <row r="313" spans="1:31" ht="15" customHeight="1" x14ac:dyDescent="0.2">
      <c r="A313" s="44">
        <v>8</v>
      </c>
      <c r="B313" s="35">
        <v>1421.52</v>
      </c>
      <c r="C313" s="73">
        <f t="shared" si="114"/>
        <v>426.45599999999996</v>
      </c>
      <c r="D313" s="74">
        <v>59.87</v>
      </c>
      <c r="E313" s="74">
        <f t="shared" si="105"/>
        <v>1907.8459999999998</v>
      </c>
      <c r="F313" s="12"/>
      <c r="G313" s="35">
        <v>2843.03</v>
      </c>
      <c r="H313" s="53">
        <f t="shared" si="115"/>
        <v>852.90899999999999</v>
      </c>
      <c r="I313" s="54">
        <v>59.87</v>
      </c>
      <c r="J313" s="54">
        <f t="shared" si="106"/>
        <v>3755.8090000000002</v>
      </c>
      <c r="K313" s="12"/>
      <c r="L313" s="35">
        <v>2843.03</v>
      </c>
      <c r="M313" s="53">
        <f t="shared" si="116"/>
        <v>852.90899999999999</v>
      </c>
      <c r="N313" s="53">
        <f t="shared" si="117"/>
        <v>1421.5150000000001</v>
      </c>
      <c r="O313" s="54">
        <v>59.87</v>
      </c>
      <c r="P313" s="54">
        <f t="shared" si="107"/>
        <v>5177.3240000000005</v>
      </c>
      <c r="S313" s="5">
        <v>7</v>
      </c>
      <c r="T313" s="40">
        <f t="shared" si="108"/>
        <v>99.506400000000014</v>
      </c>
      <c r="U313" s="40">
        <f t="shared" si="109"/>
        <v>199.01210000000003</v>
      </c>
      <c r="V313" s="40">
        <f t="shared" si="110"/>
        <v>199.01210000000003</v>
      </c>
      <c r="W313" s="40">
        <f t="shared" si="111"/>
        <v>2007.3523999999998</v>
      </c>
      <c r="X313" s="40">
        <f t="shared" si="112"/>
        <v>3954.8211000000001</v>
      </c>
      <c r="Y313" s="40">
        <f t="shared" si="113"/>
        <v>5376.3361000000004</v>
      </c>
      <c r="Z313" s="40">
        <f>W313-'[1]UNIF SET-2011'!W313</f>
        <v>46.031999999999698</v>
      </c>
      <c r="AA313" s="45">
        <f>W313/'[1]UNIF SET-2011'!W313-1</f>
        <v>2.3469903234575984E-2</v>
      </c>
      <c r="AB313" s="40">
        <f>X313-'[1]UNIF SET-2011'!X313</f>
        <v>92.050299999999879</v>
      </c>
      <c r="AC313" s="45">
        <f>X313/'[1]UNIF SET-2011'!X313-1</f>
        <v>2.3830122149623767E-2</v>
      </c>
      <c r="AD313" s="40">
        <f>Y313-'[1]UNIF SET-2011'!Y313</f>
        <v>125.64530000000013</v>
      </c>
      <c r="AE313" s="46">
        <f>Y313/'[1]UNIF SET-2011'!Y313-1</f>
        <v>2.3929289456541714E-2</v>
      </c>
    </row>
    <row r="314" spans="1:31" ht="15" customHeight="1" x14ac:dyDescent="0.2">
      <c r="A314" s="44">
        <v>7</v>
      </c>
      <c r="B314" s="35">
        <v>1393.64</v>
      </c>
      <c r="C314" s="73">
        <f t="shared" si="114"/>
        <v>418.09200000000004</v>
      </c>
      <c r="D314" s="74">
        <v>59.87</v>
      </c>
      <c r="E314" s="74">
        <f t="shared" si="105"/>
        <v>1871.6020000000001</v>
      </c>
      <c r="F314" s="12"/>
      <c r="G314" s="35">
        <v>2787.28</v>
      </c>
      <c r="H314" s="53">
        <f t="shared" si="115"/>
        <v>836.18400000000008</v>
      </c>
      <c r="I314" s="54">
        <v>59.87</v>
      </c>
      <c r="J314" s="54">
        <f t="shared" si="106"/>
        <v>3683.3340000000003</v>
      </c>
      <c r="K314" s="12"/>
      <c r="L314" s="35">
        <v>2787.28</v>
      </c>
      <c r="M314" s="53">
        <f t="shared" si="116"/>
        <v>836.18400000000008</v>
      </c>
      <c r="N314" s="53">
        <f t="shared" si="117"/>
        <v>1393.64</v>
      </c>
      <c r="O314" s="54">
        <v>59.87</v>
      </c>
      <c r="P314" s="54">
        <f t="shared" si="107"/>
        <v>5076.9740000000002</v>
      </c>
      <c r="S314" s="5">
        <v>6</v>
      </c>
      <c r="T314" s="40">
        <f t="shared" si="108"/>
        <v>83.618400000000008</v>
      </c>
      <c r="U314" s="40">
        <f t="shared" si="109"/>
        <v>167.23680000000002</v>
      </c>
      <c r="V314" s="40">
        <f t="shared" si="110"/>
        <v>167.23680000000002</v>
      </c>
      <c r="W314" s="40">
        <f t="shared" si="111"/>
        <v>1955.2204000000002</v>
      </c>
      <c r="X314" s="40">
        <f t="shared" si="112"/>
        <v>3850.5708000000004</v>
      </c>
      <c r="Y314" s="40">
        <f t="shared" si="113"/>
        <v>5244.2107999999998</v>
      </c>
      <c r="Z314" s="40">
        <f>W314-'[1]UNIF SET-2011'!W314</f>
        <v>44.798400000000129</v>
      </c>
      <c r="AA314" s="45">
        <f>W314/'[1]UNIF SET-2011'!W314-1</f>
        <v>2.3449478701564441E-2</v>
      </c>
      <c r="AB314" s="40">
        <f>X314-'[1]UNIF SET-2011'!X314</f>
        <v>89.583200000000943</v>
      </c>
      <c r="AC314" s="45">
        <f>X314/'[1]UNIF SET-2011'!X314-1</f>
        <v>2.3819062844025574E-2</v>
      </c>
      <c r="AD314" s="40">
        <f>Y314-'[1]UNIF SET-2011'!Y314</f>
        <v>122.51820000000043</v>
      </c>
      <c r="AE314" s="46">
        <f>Y314/'[1]UNIF SET-2011'!Y314-1</f>
        <v>2.3921427849848076E-2</v>
      </c>
    </row>
    <row r="315" spans="1:31" ht="15" customHeight="1" x14ac:dyDescent="0.2">
      <c r="A315" s="44">
        <v>6</v>
      </c>
      <c r="B315" s="35">
        <v>1366.31</v>
      </c>
      <c r="C315" s="73">
        <f t="shared" si="114"/>
        <v>409.89299999999997</v>
      </c>
      <c r="D315" s="74">
        <v>59.87</v>
      </c>
      <c r="E315" s="74">
        <f t="shared" si="105"/>
        <v>1836.0729999999999</v>
      </c>
      <c r="F315" s="12"/>
      <c r="G315" s="35">
        <v>2732.63</v>
      </c>
      <c r="H315" s="53">
        <f t="shared" si="115"/>
        <v>819.78899999999999</v>
      </c>
      <c r="I315" s="54">
        <v>59.87</v>
      </c>
      <c r="J315" s="54">
        <f t="shared" si="106"/>
        <v>3612.2889999999998</v>
      </c>
      <c r="K315" s="12"/>
      <c r="L315" s="35">
        <v>2732.63</v>
      </c>
      <c r="M315" s="53">
        <f t="shared" si="116"/>
        <v>819.78899999999999</v>
      </c>
      <c r="N315" s="53">
        <f t="shared" si="117"/>
        <v>1366.3150000000001</v>
      </c>
      <c r="O315" s="54">
        <v>59.87</v>
      </c>
      <c r="P315" s="54">
        <f t="shared" si="107"/>
        <v>4978.6040000000003</v>
      </c>
      <c r="S315" s="5">
        <v>5</v>
      </c>
      <c r="T315" s="40">
        <f t="shared" si="108"/>
        <v>68.3155</v>
      </c>
      <c r="U315" s="40">
        <f t="shared" si="109"/>
        <v>136.63150000000002</v>
      </c>
      <c r="V315" s="40">
        <f t="shared" si="110"/>
        <v>136.63150000000002</v>
      </c>
      <c r="W315" s="40">
        <f t="shared" si="111"/>
        <v>1904.3884999999998</v>
      </c>
      <c r="X315" s="40">
        <f t="shared" si="112"/>
        <v>3748.9204999999997</v>
      </c>
      <c r="Y315" s="40">
        <f t="shared" si="113"/>
        <v>5115.2355000000007</v>
      </c>
      <c r="Z315" s="40">
        <f>W315-'[1]UNIF SET-2011'!W315</f>
        <v>43.577999999999975</v>
      </c>
      <c r="AA315" s="45">
        <f>W315/'[1]UNIF SET-2011'!W315-1</f>
        <v>2.3418827441053169E-2</v>
      </c>
      <c r="AB315" s="40">
        <f>X315-'[1]UNIF SET-2011'!X315</f>
        <v>87.182999999999538</v>
      </c>
      <c r="AC315" s="45">
        <f>X315/'[1]UNIF SET-2011'!X315-1</f>
        <v>2.3809188943773041E-2</v>
      </c>
      <c r="AD315" s="40">
        <f>Y315-'[1]UNIF SET-2011'!Y315</f>
        <v>119.47300000000087</v>
      </c>
      <c r="AE315" s="46">
        <f>Y315/'[1]UNIF SET-2011'!Y315-1</f>
        <v>2.3914867850503452E-2</v>
      </c>
    </row>
    <row r="316" spans="1:31" ht="15" customHeight="1" x14ac:dyDescent="0.2">
      <c r="A316" s="44">
        <v>5</v>
      </c>
      <c r="B316" s="35">
        <v>1339.52</v>
      </c>
      <c r="C316" s="73">
        <f t="shared" si="114"/>
        <v>401.85599999999999</v>
      </c>
      <c r="D316" s="74">
        <v>59.87</v>
      </c>
      <c r="E316" s="74">
        <f t="shared" si="105"/>
        <v>1801.2459999999999</v>
      </c>
      <c r="F316" s="12"/>
      <c r="G316" s="35">
        <v>2679.04</v>
      </c>
      <c r="H316" s="53">
        <f t="shared" si="115"/>
        <v>803.71199999999999</v>
      </c>
      <c r="I316" s="54">
        <v>59.87</v>
      </c>
      <c r="J316" s="54">
        <f t="shared" si="106"/>
        <v>3542.6219999999998</v>
      </c>
      <c r="K316" s="12"/>
      <c r="L316" s="35">
        <v>2679.04</v>
      </c>
      <c r="M316" s="53">
        <f t="shared" si="116"/>
        <v>803.71199999999999</v>
      </c>
      <c r="N316" s="53">
        <f t="shared" si="117"/>
        <v>1339.52</v>
      </c>
      <c r="O316" s="54">
        <v>59.87</v>
      </c>
      <c r="P316" s="54">
        <f t="shared" si="107"/>
        <v>4882.1419999999998</v>
      </c>
      <c r="S316" s="5">
        <v>4</v>
      </c>
      <c r="T316" s="40">
        <f t="shared" si="108"/>
        <v>53.580800000000004</v>
      </c>
      <c r="U316" s="40">
        <f t="shared" si="109"/>
        <v>107.16160000000001</v>
      </c>
      <c r="V316" s="40">
        <f t="shared" si="110"/>
        <v>107.16160000000001</v>
      </c>
      <c r="W316" s="40">
        <f t="shared" si="111"/>
        <v>1854.8267999999998</v>
      </c>
      <c r="X316" s="40">
        <f t="shared" si="112"/>
        <v>3649.7835999999998</v>
      </c>
      <c r="Y316" s="40">
        <f t="shared" si="113"/>
        <v>4989.3036000000002</v>
      </c>
      <c r="Z316" s="40">
        <f>W316-'[1]UNIF SET-2011'!W316</f>
        <v>42.411000000000058</v>
      </c>
      <c r="AA316" s="45">
        <f>W316/'[1]UNIF SET-2011'!W316-1</f>
        <v>2.3400259476881624E-2</v>
      </c>
      <c r="AB316" s="40">
        <f>X316-'[1]UNIF SET-2011'!X316</f>
        <v>84.835399999999936</v>
      </c>
      <c r="AC316" s="45">
        <f>X316/'[1]UNIF SET-2011'!X316-1</f>
        <v>2.3797091918474456E-2</v>
      </c>
      <c r="AD316" s="40">
        <f>Y316-'[1]UNIF SET-2011'!Y316</f>
        <v>116.49039999999968</v>
      </c>
      <c r="AE316" s="46">
        <f>Y316/'[1]UNIF SET-2011'!Y316-1</f>
        <v>2.3906190370687641E-2</v>
      </c>
    </row>
    <row r="317" spans="1:31" ht="15" customHeight="1" x14ac:dyDescent="0.2">
      <c r="A317" s="44">
        <v>4</v>
      </c>
      <c r="B317" s="35">
        <v>1313.26</v>
      </c>
      <c r="C317" s="73">
        <f t="shared" si="114"/>
        <v>393.97800000000001</v>
      </c>
      <c r="D317" s="74">
        <v>59.87</v>
      </c>
      <c r="E317" s="74">
        <f t="shared" si="105"/>
        <v>1767.1079999999999</v>
      </c>
      <c r="F317" s="12"/>
      <c r="G317" s="35">
        <v>2626.52</v>
      </c>
      <c r="H317" s="53">
        <f t="shared" si="115"/>
        <v>787.95600000000002</v>
      </c>
      <c r="I317" s="54">
        <v>59.87</v>
      </c>
      <c r="J317" s="54">
        <f t="shared" si="106"/>
        <v>3474.346</v>
      </c>
      <c r="K317" s="12"/>
      <c r="L317" s="35">
        <v>2626.52</v>
      </c>
      <c r="M317" s="53">
        <f t="shared" si="116"/>
        <v>787.95600000000002</v>
      </c>
      <c r="N317" s="53">
        <f t="shared" si="117"/>
        <v>1313.26</v>
      </c>
      <c r="O317" s="54">
        <v>59.87</v>
      </c>
      <c r="P317" s="54">
        <f t="shared" si="107"/>
        <v>4787.6059999999998</v>
      </c>
      <c r="S317" s="5">
        <v>3</v>
      </c>
      <c r="T317" s="40">
        <f t="shared" si="108"/>
        <v>39.397799999999997</v>
      </c>
      <c r="U317" s="40">
        <f t="shared" si="109"/>
        <v>78.795599999999993</v>
      </c>
      <c r="V317" s="40">
        <f t="shared" si="110"/>
        <v>78.795599999999993</v>
      </c>
      <c r="W317" s="40">
        <f t="shared" si="111"/>
        <v>1806.5057999999999</v>
      </c>
      <c r="X317" s="40">
        <f t="shared" si="112"/>
        <v>3553.1415999999999</v>
      </c>
      <c r="Y317" s="40">
        <f t="shared" si="113"/>
        <v>4866.4016000000001</v>
      </c>
      <c r="Z317" s="40">
        <f>W317-'[1]UNIF SET-2011'!W317</f>
        <v>41.269900000000234</v>
      </c>
      <c r="AA317" s="45">
        <f>W317/'[1]UNIF SET-2011'!W317-1</f>
        <v>2.3379254863330257E-2</v>
      </c>
      <c r="AB317" s="40">
        <f>X317-'[1]UNIF SET-2011'!X317</f>
        <v>82.553100000000086</v>
      </c>
      <c r="AC317" s="45">
        <f>X317/'[1]UNIF SET-2011'!X317-1</f>
        <v>2.3786484626454607E-2</v>
      </c>
      <c r="AD317" s="40">
        <f>Y317-'[1]UNIF SET-2011'!Y317</f>
        <v>113.58809999999994</v>
      </c>
      <c r="AE317" s="46">
        <f>Y317/'[1]UNIF SET-2011'!Y317-1</f>
        <v>2.3899128379432533E-2</v>
      </c>
    </row>
    <row r="318" spans="1:31" ht="15" customHeight="1" x14ac:dyDescent="0.2">
      <c r="A318" s="44">
        <v>3</v>
      </c>
      <c r="B318" s="35" t="s">
        <v>60</v>
      </c>
      <c r="C318" s="57" t="s">
        <v>60</v>
      </c>
      <c r="D318" s="57" t="s">
        <v>60</v>
      </c>
      <c r="E318" s="57" t="s">
        <v>60</v>
      </c>
      <c r="F318" s="12"/>
      <c r="G318" s="35" t="s">
        <v>60</v>
      </c>
      <c r="H318" s="57" t="s">
        <v>60</v>
      </c>
      <c r="I318" s="57" t="s">
        <v>60</v>
      </c>
      <c r="J318" s="57" t="s">
        <v>60</v>
      </c>
      <c r="K318" s="12"/>
      <c r="L318" s="35" t="s">
        <v>60</v>
      </c>
      <c r="M318" s="57" t="s">
        <v>60</v>
      </c>
      <c r="N318" s="57" t="s">
        <v>60</v>
      </c>
      <c r="O318" s="57" t="s">
        <v>60</v>
      </c>
      <c r="P318" s="57" t="s">
        <v>60</v>
      </c>
      <c r="S318" s="5">
        <v>2</v>
      </c>
      <c r="T318" s="40">
        <v>0</v>
      </c>
      <c r="U318" s="40">
        <v>0</v>
      </c>
      <c r="V318" s="40">
        <v>0</v>
      </c>
      <c r="W318" s="40">
        <v>0</v>
      </c>
      <c r="X318" s="40">
        <v>0</v>
      </c>
      <c r="Y318" s="40">
        <v>0</v>
      </c>
      <c r="Z318" s="40">
        <v>0</v>
      </c>
      <c r="AA318" s="40">
        <v>0</v>
      </c>
      <c r="AB318" s="40">
        <v>0</v>
      </c>
      <c r="AC318" s="40">
        <v>0</v>
      </c>
      <c r="AD318" s="40">
        <v>0</v>
      </c>
      <c r="AE318" s="80">
        <v>0</v>
      </c>
    </row>
    <row r="319" spans="1:31" ht="15" customHeight="1" x14ac:dyDescent="0.2">
      <c r="A319" s="44">
        <v>2</v>
      </c>
      <c r="B319" s="35" t="s">
        <v>60</v>
      </c>
      <c r="C319" s="57" t="s">
        <v>60</v>
      </c>
      <c r="D319" s="57" t="s">
        <v>60</v>
      </c>
      <c r="E319" s="57" t="s">
        <v>60</v>
      </c>
      <c r="F319" s="12"/>
      <c r="G319" s="35" t="s">
        <v>60</v>
      </c>
      <c r="H319" s="57" t="s">
        <v>60</v>
      </c>
      <c r="I319" s="57" t="s">
        <v>60</v>
      </c>
      <c r="J319" s="57" t="s">
        <v>60</v>
      </c>
      <c r="K319" s="12"/>
      <c r="L319" s="35" t="s">
        <v>60</v>
      </c>
      <c r="M319" s="57" t="s">
        <v>60</v>
      </c>
      <c r="N319" s="57" t="s">
        <v>60</v>
      </c>
      <c r="O319" s="57" t="s">
        <v>60</v>
      </c>
      <c r="P319" s="57" t="s">
        <v>60</v>
      </c>
      <c r="S319" s="5">
        <v>1</v>
      </c>
      <c r="T319" s="40">
        <v>0</v>
      </c>
      <c r="U319" s="40">
        <v>0</v>
      </c>
      <c r="V319" s="40">
        <v>0</v>
      </c>
      <c r="W319" s="40">
        <v>0</v>
      </c>
      <c r="X319" s="40">
        <v>0</v>
      </c>
      <c r="Y319" s="40">
        <v>0</v>
      </c>
      <c r="Z319" s="40">
        <v>0</v>
      </c>
      <c r="AA319" s="40">
        <v>0</v>
      </c>
      <c r="AB319" s="40">
        <v>0</v>
      </c>
      <c r="AC319" s="40">
        <v>0</v>
      </c>
      <c r="AD319" s="40">
        <v>0</v>
      </c>
      <c r="AE319" s="80">
        <v>0</v>
      </c>
    </row>
    <row r="320" spans="1:31" ht="15" customHeight="1" x14ac:dyDescent="0.2">
      <c r="A320" s="44">
        <v>1</v>
      </c>
      <c r="B320" s="35" t="s">
        <v>60</v>
      </c>
      <c r="C320" s="57" t="s">
        <v>60</v>
      </c>
      <c r="D320" s="57" t="s">
        <v>60</v>
      </c>
      <c r="E320" s="57" t="s">
        <v>60</v>
      </c>
      <c r="F320" s="12"/>
      <c r="G320" s="35" t="s">
        <v>60</v>
      </c>
      <c r="H320" s="57" t="s">
        <v>60</v>
      </c>
      <c r="I320" s="57" t="s">
        <v>60</v>
      </c>
      <c r="J320" s="57" t="s">
        <v>60</v>
      </c>
      <c r="K320" s="12"/>
      <c r="L320" s="35" t="s">
        <v>60</v>
      </c>
      <c r="M320" s="57" t="s">
        <v>60</v>
      </c>
      <c r="N320" s="57" t="s">
        <v>60</v>
      </c>
      <c r="O320" s="57" t="s">
        <v>60</v>
      </c>
      <c r="P320" s="57" t="s">
        <v>60</v>
      </c>
      <c r="S320" s="5">
        <v>0</v>
      </c>
      <c r="T320" s="40">
        <v>0</v>
      </c>
      <c r="U320" s="40">
        <v>0</v>
      </c>
      <c r="V320" s="40">
        <v>0</v>
      </c>
      <c r="W320" s="40">
        <v>0</v>
      </c>
      <c r="X320" s="40">
        <v>0</v>
      </c>
      <c r="Y320" s="40">
        <v>0</v>
      </c>
      <c r="Z320" s="40">
        <v>0</v>
      </c>
      <c r="AA320" s="40">
        <v>0</v>
      </c>
      <c r="AB320" s="40">
        <v>0</v>
      </c>
      <c r="AC320" s="40">
        <v>0</v>
      </c>
      <c r="AD320" s="40">
        <v>0</v>
      </c>
      <c r="AE320" s="82">
        <v>0</v>
      </c>
    </row>
    <row r="321" spans="1:31" ht="15" customHeight="1" x14ac:dyDescent="0.2">
      <c r="S321" s="302" t="s">
        <v>58</v>
      </c>
      <c r="T321" s="303"/>
      <c r="U321" s="303"/>
      <c r="V321" s="303"/>
      <c r="W321" s="303"/>
      <c r="X321" s="303"/>
      <c r="Y321" s="303"/>
      <c r="Z321" s="48">
        <f t="shared" ref="Z321:AE321" si="119">AVERAGE(Z296:Z317)</f>
        <v>55.566527272727349</v>
      </c>
      <c r="AA321" s="49">
        <f t="shared" si="119"/>
        <v>2.3571521469877611E-2</v>
      </c>
      <c r="AB321" s="48">
        <f t="shared" si="119"/>
        <v>111.13352272727279</v>
      </c>
      <c r="AC321" s="49">
        <f t="shared" si="119"/>
        <v>2.3883561723203474E-2</v>
      </c>
      <c r="AD321" s="48">
        <f t="shared" si="119"/>
        <v>149.64284090909106</v>
      </c>
      <c r="AE321" s="50">
        <f t="shared" si="119"/>
        <v>2.3966049324095649E-2</v>
      </c>
    </row>
    <row r="322" spans="1:31" ht="15" customHeight="1" x14ac:dyDescent="0.2"/>
    <row r="323" spans="1:31" ht="15" customHeight="1" x14ac:dyDescent="0.2"/>
    <row r="324" spans="1:31" ht="15" customHeight="1" x14ac:dyDescent="0.2"/>
    <row r="325" spans="1:31" ht="15" customHeight="1" x14ac:dyDescent="0.2"/>
    <row r="326" spans="1:31" ht="15" customHeight="1" x14ac:dyDescent="0.2"/>
    <row r="327" spans="1:31" ht="15" customHeight="1" x14ac:dyDescent="0.2"/>
    <row r="328" spans="1:31" ht="18.75" customHeight="1" x14ac:dyDescent="0.2">
      <c r="A328" s="322" t="s">
        <v>37</v>
      </c>
      <c r="B328" s="322"/>
      <c r="C328" s="322"/>
      <c r="D328" s="322"/>
      <c r="E328" s="322"/>
      <c r="F328" s="322"/>
      <c r="G328" s="322"/>
      <c r="H328" s="322"/>
      <c r="I328" s="322"/>
      <c r="J328" s="322"/>
      <c r="K328" s="322"/>
      <c r="L328" s="322"/>
      <c r="M328" s="322"/>
      <c r="N328" s="322"/>
      <c r="O328" s="322"/>
      <c r="P328" s="322"/>
    </row>
    <row r="329" spans="1:31" ht="15" customHeight="1" x14ac:dyDescent="0.2">
      <c r="A329" s="63" t="s">
        <v>68</v>
      </c>
      <c r="B329" s="64"/>
      <c r="C329" s="64"/>
      <c r="D329" s="64"/>
      <c r="E329" s="64"/>
    </row>
    <row r="330" spans="1:31" ht="15" customHeight="1" x14ac:dyDescent="0.2">
      <c r="A330" s="17" t="s">
        <v>69</v>
      </c>
      <c r="B330" s="17"/>
      <c r="C330" s="17"/>
      <c r="D330" s="17"/>
      <c r="E330" s="17"/>
    </row>
    <row r="331" spans="1:31" ht="15" customHeight="1" x14ac:dyDescent="0.2">
      <c r="A331" s="17" t="s">
        <v>40</v>
      </c>
      <c r="B331" s="65"/>
      <c r="C331" s="65"/>
      <c r="D331" s="65"/>
      <c r="E331" s="65"/>
    </row>
    <row r="332" spans="1:31" ht="15" customHeight="1" x14ac:dyDescent="0.2">
      <c r="A332" s="17" t="s">
        <v>587</v>
      </c>
      <c r="B332" s="65"/>
      <c r="C332" s="65"/>
      <c r="D332" s="65"/>
      <c r="E332" s="65"/>
    </row>
    <row r="333" spans="1:31" ht="15" customHeight="1" x14ac:dyDescent="0.2">
      <c r="A333" s="65" t="s">
        <v>41</v>
      </c>
      <c r="B333" s="65"/>
      <c r="C333" s="65"/>
      <c r="D333" s="65"/>
      <c r="E333" s="65"/>
      <c r="S333" s="307" t="s">
        <v>588</v>
      </c>
      <c r="T333" s="308"/>
      <c r="U333" s="308"/>
      <c r="V333" s="308"/>
      <c r="W333" s="308"/>
      <c r="X333" s="308"/>
      <c r="Y333" s="308"/>
      <c r="Z333" s="308"/>
      <c r="AA333" s="308"/>
      <c r="AB333" s="308"/>
      <c r="AC333" s="308"/>
      <c r="AD333" s="308"/>
      <c r="AE333" s="309"/>
    </row>
    <row r="334" spans="1:31" s="84" customFormat="1" ht="15" customHeight="1" x14ac:dyDescent="0.25">
      <c r="A334" s="313" t="s">
        <v>42</v>
      </c>
      <c r="B334" s="314"/>
      <c r="C334" s="314"/>
      <c r="D334" s="314"/>
      <c r="E334" s="313"/>
      <c r="F334" s="83"/>
      <c r="G334" s="313" t="s">
        <v>43</v>
      </c>
      <c r="H334" s="313"/>
      <c r="I334" s="313"/>
      <c r="J334" s="313"/>
      <c r="L334" s="313" t="s">
        <v>44</v>
      </c>
      <c r="M334" s="313"/>
      <c r="N334" s="313"/>
      <c r="O334" s="313"/>
      <c r="P334" s="313"/>
      <c r="R334" s="85"/>
      <c r="S334" s="310"/>
      <c r="T334" s="311"/>
      <c r="U334" s="311"/>
      <c r="V334" s="311"/>
      <c r="W334" s="311"/>
      <c r="X334" s="311"/>
      <c r="Y334" s="311"/>
      <c r="Z334" s="311"/>
      <c r="AA334" s="311"/>
      <c r="AB334" s="311"/>
      <c r="AC334" s="311"/>
      <c r="AD334" s="311"/>
      <c r="AE334" s="312"/>
    </row>
    <row r="335" spans="1:31" ht="15" customHeight="1" x14ac:dyDescent="0.2">
      <c r="A335" s="315" t="s">
        <v>45</v>
      </c>
      <c r="B335" s="19" t="s">
        <v>46</v>
      </c>
      <c r="C335" s="25" t="s">
        <v>47</v>
      </c>
      <c r="D335" s="19" t="s">
        <v>10</v>
      </c>
      <c r="E335" s="317" t="s">
        <v>48</v>
      </c>
      <c r="G335" s="19" t="s">
        <v>46</v>
      </c>
      <c r="H335" s="19" t="s">
        <v>47</v>
      </c>
      <c r="I335" s="19" t="s">
        <v>49</v>
      </c>
      <c r="J335" s="319" t="s">
        <v>48</v>
      </c>
      <c r="L335" s="19" t="s">
        <v>46</v>
      </c>
      <c r="M335" s="19" t="s">
        <v>47</v>
      </c>
      <c r="N335" s="19" t="s">
        <v>50</v>
      </c>
      <c r="O335" s="19" t="s">
        <v>10</v>
      </c>
      <c r="P335" s="320" t="s">
        <v>48</v>
      </c>
      <c r="S335" s="20" t="s">
        <v>5</v>
      </c>
      <c r="T335" s="21" t="s">
        <v>6</v>
      </c>
      <c r="U335" s="21" t="s">
        <v>6</v>
      </c>
      <c r="V335" s="21" t="s">
        <v>6</v>
      </c>
      <c r="W335" s="21" t="s">
        <v>4</v>
      </c>
      <c r="X335" s="21" t="s">
        <v>51</v>
      </c>
      <c r="Y335" s="21" t="s">
        <v>4</v>
      </c>
      <c r="Z335" s="21" t="s">
        <v>52</v>
      </c>
      <c r="AA335" s="21" t="s">
        <v>53</v>
      </c>
      <c r="AB335" s="22" t="s">
        <v>52</v>
      </c>
      <c r="AC335" s="23" t="s">
        <v>53</v>
      </c>
      <c r="AD335" s="21" t="s">
        <v>52</v>
      </c>
      <c r="AE335" s="24" t="s">
        <v>53</v>
      </c>
    </row>
    <row r="336" spans="1:31" ht="15" customHeight="1" x14ac:dyDescent="0.2">
      <c r="A336" s="316"/>
      <c r="B336" s="28" t="s">
        <v>7</v>
      </c>
      <c r="C336" s="26">
        <v>0.3</v>
      </c>
      <c r="D336" s="28" t="s">
        <v>54</v>
      </c>
      <c r="E336" s="318"/>
      <c r="G336" s="28" t="s">
        <v>7</v>
      </c>
      <c r="H336" s="27">
        <v>0.3</v>
      </c>
      <c r="I336" s="28" t="s">
        <v>55</v>
      </c>
      <c r="J336" s="320"/>
      <c r="L336" s="28" t="s">
        <v>7</v>
      </c>
      <c r="M336" s="27">
        <v>0.3</v>
      </c>
      <c r="N336" s="27">
        <v>0.5</v>
      </c>
      <c r="O336" s="28" t="s">
        <v>54</v>
      </c>
      <c r="P336" s="321"/>
      <c r="S336" s="29" t="s">
        <v>8</v>
      </c>
      <c r="T336" s="30" t="s">
        <v>56</v>
      </c>
      <c r="U336" s="30" t="s">
        <v>9</v>
      </c>
      <c r="V336" s="30" t="s">
        <v>57</v>
      </c>
      <c r="W336" s="30" t="s">
        <v>56</v>
      </c>
      <c r="X336" s="30" t="s">
        <v>9</v>
      </c>
      <c r="Y336" s="30" t="s">
        <v>57</v>
      </c>
      <c r="Z336" s="30" t="s">
        <v>56</v>
      </c>
      <c r="AA336" s="30" t="s">
        <v>56</v>
      </c>
      <c r="AB336" s="31" t="s">
        <v>9</v>
      </c>
      <c r="AC336" s="32" t="s">
        <v>9</v>
      </c>
      <c r="AD336" s="30" t="s">
        <v>57</v>
      </c>
      <c r="AE336" s="33" t="s">
        <v>57</v>
      </c>
    </row>
    <row r="337" spans="1:31" ht="15" customHeight="1" x14ac:dyDescent="0.2">
      <c r="A337" s="34">
        <v>25</v>
      </c>
      <c r="B337" s="35">
        <v>1464.19</v>
      </c>
      <c r="C337" s="73">
        <f>B337*C$336</f>
        <v>439.25700000000001</v>
      </c>
      <c r="D337" s="39">
        <v>59.87</v>
      </c>
      <c r="E337" s="39">
        <f t="shared" ref="E337:E361" si="120">B337+C337+D337</f>
        <v>1963.317</v>
      </c>
      <c r="G337" s="35">
        <v>2928.38</v>
      </c>
      <c r="H337" s="38">
        <f>G337*H$336</f>
        <v>878.51400000000001</v>
      </c>
      <c r="I337" s="39">
        <v>59.87</v>
      </c>
      <c r="J337" s="39">
        <f t="shared" ref="J337:J361" si="121">G337+H337+I337</f>
        <v>3866.7640000000001</v>
      </c>
      <c r="L337" s="35">
        <v>2928.38</v>
      </c>
      <c r="M337" s="38">
        <f>L337*M$336</f>
        <v>878.51400000000001</v>
      </c>
      <c r="N337" s="38">
        <f>L337*N$336</f>
        <v>1464.19</v>
      </c>
      <c r="O337" s="39">
        <v>59.87</v>
      </c>
      <c r="P337" s="37">
        <f t="shared" ref="P337:P361" si="122">L337+M337+N337+O337</f>
        <v>5330.9540000000006</v>
      </c>
      <c r="S337" s="5">
        <v>24</v>
      </c>
      <c r="T337" s="40">
        <f t="shared" ref="T337:T361" si="123">B337*S337%</f>
        <v>351.40559999999999</v>
      </c>
      <c r="U337" s="40">
        <f t="shared" ref="U337:U361" si="124">G337*S337%</f>
        <v>702.81119999999999</v>
      </c>
      <c r="V337" s="40">
        <f t="shared" ref="V337:V361" si="125">L337*S337%</f>
        <v>702.81119999999999</v>
      </c>
      <c r="W337" s="40">
        <f t="shared" ref="W337:W361" si="126">E337+T337</f>
        <v>2314.7226000000001</v>
      </c>
      <c r="X337" s="40">
        <f t="shared" ref="X337:X361" si="127">J337+U337</f>
        <v>4569.5752000000002</v>
      </c>
      <c r="Y337" s="40">
        <f t="shared" ref="Y337:Y361" si="128">P337+V337</f>
        <v>6033.7652000000007</v>
      </c>
      <c r="Z337" s="40">
        <f>W337-'[1]UNIF SET-2011'!W337</f>
        <v>53.28400000000056</v>
      </c>
      <c r="AA337" s="41">
        <f>W337/'[1]UNIF SET-2011'!W337-1</f>
        <v>2.3561992795205988E-2</v>
      </c>
      <c r="AB337" s="42">
        <f>X337-'[1]UNIF SET-2011'!X337</f>
        <v>106.56800000000021</v>
      </c>
      <c r="AC337" s="41">
        <f>X337/'[1]UNIF SET-2011'!X337-1</f>
        <v>2.387807037371581E-2</v>
      </c>
      <c r="AD337" s="42">
        <f>Y337-'[1]UNIF SET-2011'!Y337</f>
        <v>141.16800000000148</v>
      </c>
      <c r="AE337" s="43">
        <f>Y337/'[1]UNIF SET-2011'!Y337-1</f>
        <v>2.395683859063058E-2</v>
      </c>
    </row>
    <row r="338" spans="1:31" ht="15" customHeight="1" x14ac:dyDescent="0.2">
      <c r="A338" s="44">
        <v>24</v>
      </c>
      <c r="B338" s="35">
        <v>1435.48</v>
      </c>
      <c r="C338" s="38">
        <f t="shared" ref="C338:C361" si="129">B338*C$336</f>
        <v>430.64400000000001</v>
      </c>
      <c r="D338" s="37">
        <v>59.87</v>
      </c>
      <c r="E338" s="37">
        <f t="shared" si="120"/>
        <v>1925.9939999999999</v>
      </c>
      <c r="G338" s="35">
        <v>2870.96</v>
      </c>
      <c r="H338" s="38">
        <f t="shared" ref="H338:H361" si="130">G338*H$336</f>
        <v>861.28800000000001</v>
      </c>
      <c r="I338" s="37">
        <v>59.87</v>
      </c>
      <c r="J338" s="37">
        <f t="shared" si="121"/>
        <v>3792.1179999999999</v>
      </c>
      <c r="L338" s="35">
        <v>2870.96</v>
      </c>
      <c r="M338" s="38">
        <f t="shared" ref="M338:M361" si="131">L338*M$336</f>
        <v>861.28800000000001</v>
      </c>
      <c r="N338" s="38">
        <f t="shared" ref="N338:N361" si="132">L338*N$336</f>
        <v>1435.48</v>
      </c>
      <c r="O338" s="37">
        <v>59.87</v>
      </c>
      <c r="P338" s="37">
        <f t="shared" si="122"/>
        <v>5227.598</v>
      </c>
      <c r="S338" s="5">
        <v>23</v>
      </c>
      <c r="T338" s="40">
        <f t="shared" si="123"/>
        <v>330.16040000000004</v>
      </c>
      <c r="U338" s="40">
        <f t="shared" si="124"/>
        <v>660.32080000000008</v>
      </c>
      <c r="V338" s="40">
        <f t="shared" si="125"/>
        <v>660.32080000000008</v>
      </c>
      <c r="W338" s="40">
        <f t="shared" si="126"/>
        <v>2256.1543999999999</v>
      </c>
      <c r="X338" s="40">
        <f t="shared" si="127"/>
        <v>4452.4387999999999</v>
      </c>
      <c r="Y338" s="40">
        <f t="shared" si="128"/>
        <v>5887.9188000000004</v>
      </c>
      <c r="Z338" s="40">
        <f>W338-'[1]UNIF SET-2011'!W338</f>
        <v>51.897600000000239</v>
      </c>
      <c r="AA338" s="45">
        <f>W338/'[1]UNIF SET-2011'!W338-1</f>
        <v>2.3544262174897357E-2</v>
      </c>
      <c r="AB338" s="40">
        <f>X338-'[1]UNIF SET-2011'!X338</f>
        <v>103.79520000000048</v>
      </c>
      <c r="AC338" s="45">
        <f>X338/'[1]UNIF SET-2011'!X338-1</f>
        <v>2.386840807096724E-2</v>
      </c>
      <c r="AD338" s="40">
        <f>Y338-'[1]UNIF SET-2011'!Y338</f>
        <v>137.71520000000055</v>
      </c>
      <c r="AE338" s="46">
        <f>Y338/'[1]UNIF SET-2011'!Y338-1</f>
        <v>2.3949621540357402E-2</v>
      </c>
    </row>
    <row r="339" spans="1:31" ht="15" customHeight="1" x14ac:dyDescent="0.2">
      <c r="A339" s="44">
        <v>23</v>
      </c>
      <c r="B339" s="35">
        <v>1407.34</v>
      </c>
      <c r="C339" s="38">
        <f t="shared" si="129"/>
        <v>422.20199999999994</v>
      </c>
      <c r="D339" s="37">
        <v>59.87</v>
      </c>
      <c r="E339" s="37">
        <f t="shared" si="120"/>
        <v>1889.4119999999998</v>
      </c>
      <c r="G339" s="35">
        <v>2814.67</v>
      </c>
      <c r="H339" s="38">
        <f t="shared" si="130"/>
        <v>844.40099999999995</v>
      </c>
      <c r="I339" s="37">
        <v>59.87</v>
      </c>
      <c r="J339" s="37">
        <f t="shared" si="121"/>
        <v>3718.9409999999998</v>
      </c>
      <c r="L339" s="35">
        <v>2814.67</v>
      </c>
      <c r="M339" s="38">
        <f t="shared" si="131"/>
        <v>844.40099999999995</v>
      </c>
      <c r="N339" s="38">
        <f t="shared" si="132"/>
        <v>1407.335</v>
      </c>
      <c r="O339" s="37">
        <v>59.87</v>
      </c>
      <c r="P339" s="37">
        <f t="shared" si="122"/>
        <v>5126.2759999999998</v>
      </c>
      <c r="S339" s="5">
        <v>22</v>
      </c>
      <c r="T339" s="40">
        <f t="shared" si="123"/>
        <v>309.6148</v>
      </c>
      <c r="U339" s="40">
        <f t="shared" si="124"/>
        <v>619.22739999999999</v>
      </c>
      <c r="V339" s="40">
        <f t="shared" si="125"/>
        <v>619.22739999999999</v>
      </c>
      <c r="W339" s="40">
        <f t="shared" si="126"/>
        <v>2199.0267999999996</v>
      </c>
      <c r="X339" s="40">
        <f t="shared" si="127"/>
        <v>4338.1683999999996</v>
      </c>
      <c r="Y339" s="40">
        <f t="shared" si="128"/>
        <v>5745.5033999999996</v>
      </c>
      <c r="Z339" s="40">
        <f>W339-'[1]UNIF SET-2011'!W339</f>
        <v>50.555199999999786</v>
      </c>
      <c r="AA339" s="45">
        <f>W339/'[1]UNIF SET-2011'!W339-1</f>
        <v>2.353077415591609E-2</v>
      </c>
      <c r="AB339" s="40">
        <f>X339-'[1]UNIF SET-2011'!X339</f>
        <v>101.09519999999975</v>
      </c>
      <c r="AC339" s="45">
        <f>X339/'[1]UNIF SET-2011'!X339-1</f>
        <v>2.3859677477368058E-2</v>
      </c>
      <c r="AD339" s="40">
        <f>Y339-'[1]UNIF SET-2011'!Y339</f>
        <v>134.35019999999986</v>
      </c>
      <c r="AE339" s="46">
        <f>Y339/'[1]UNIF SET-2011'!Y339-1</f>
        <v>2.3943420400640569E-2</v>
      </c>
    </row>
    <row r="340" spans="1:31" ht="15" customHeight="1" x14ac:dyDescent="0.2">
      <c r="A340" s="44">
        <v>22</v>
      </c>
      <c r="B340" s="35">
        <v>1379.74</v>
      </c>
      <c r="C340" s="38">
        <f t="shared" si="129"/>
        <v>413.92199999999997</v>
      </c>
      <c r="D340" s="37">
        <v>59.87</v>
      </c>
      <c r="E340" s="37">
        <f t="shared" si="120"/>
        <v>1853.5319999999999</v>
      </c>
      <c r="G340" s="35">
        <v>2759.48</v>
      </c>
      <c r="H340" s="38">
        <f t="shared" si="130"/>
        <v>827.84399999999994</v>
      </c>
      <c r="I340" s="37">
        <v>59.87</v>
      </c>
      <c r="J340" s="37">
        <f t="shared" si="121"/>
        <v>3647.194</v>
      </c>
      <c r="L340" s="35">
        <v>2759.48</v>
      </c>
      <c r="M340" s="38">
        <f t="shared" si="131"/>
        <v>827.84399999999994</v>
      </c>
      <c r="N340" s="38">
        <f t="shared" si="132"/>
        <v>1379.74</v>
      </c>
      <c r="O340" s="37">
        <v>59.87</v>
      </c>
      <c r="P340" s="37">
        <f t="shared" si="122"/>
        <v>5026.9340000000002</v>
      </c>
      <c r="S340" s="5">
        <v>21</v>
      </c>
      <c r="T340" s="40">
        <f t="shared" si="123"/>
        <v>289.74540000000002</v>
      </c>
      <c r="U340" s="40">
        <f t="shared" si="124"/>
        <v>579.49080000000004</v>
      </c>
      <c r="V340" s="40">
        <f t="shared" si="125"/>
        <v>579.49080000000004</v>
      </c>
      <c r="W340" s="40">
        <f t="shared" si="126"/>
        <v>2143.2773999999999</v>
      </c>
      <c r="X340" s="40">
        <f t="shared" si="127"/>
        <v>4226.6848</v>
      </c>
      <c r="Y340" s="40">
        <f t="shared" si="128"/>
        <v>5606.4248000000007</v>
      </c>
      <c r="Z340" s="40">
        <f>W340-'[1]UNIF SET-2011'!W340</f>
        <v>49.225999999999658</v>
      </c>
      <c r="AA340" s="45">
        <f>W340/'[1]UNIF SET-2011'!W340-1</f>
        <v>2.3507541409919286E-2</v>
      </c>
      <c r="AB340" s="40">
        <f>X340-'[1]UNIF SET-2011'!X340</f>
        <v>98.467099999999846</v>
      </c>
      <c r="AC340" s="45">
        <f>X340/'[1]UNIF SET-2011'!X340-1</f>
        <v>2.3852206243871299E-2</v>
      </c>
      <c r="AD340" s="40">
        <f>Y340-'[1]UNIF SET-2011'!Y340</f>
        <v>131.07210000000123</v>
      </c>
      <c r="AE340" s="46">
        <f>Y340/'[1]UNIF SET-2011'!Y340-1</f>
        <v>2.3938567464339089E-2</v>
      </c>
    </row>
    <row r="341" spans="1:31" ht="15" customHeight="1" x14ac:dyDescent="0.2">
      <c r="A341" s="44">
        <v>21</v>
      </c>
      <c r="B341" s="35">
        <v>1352.69</v>
      </c>
      <c r="C341" s="38">
        <f t="shared" si="129"/>
        <v>405.80700000000002</v>
      </c>
      <c r="D341" s="37">
        <v>59.87</v>
      </c>
      <c r="E341" s="37">
        <f t="shared" si="120"/>
        <v>1818.367</v>
      </c>
      <c r="G341" s="35">
        <v>2705.37</v>
      </c>
      <c r="H341" s="38">
        <f t="shared" si="130"/>
        <v>811.61099999999999</v>
      </c>
      <c r="I341" s="37">
        <v>59.87</v>
      </c>
      <c r="J341" s="37">
        <f t="shared" si="121"/>
        <v>3576.8509999999997</v>
      </c>
      <c r="L341" s="35">
        <v>2705.37</v>
      </c>
      <c r="M341" s="38">
        <f t="shared" si="131"/>
        <v>811.61099999999999</v>
      </c>
      <c r="N341" s="38">
        <f t="shared" si="132"/>
        <v>1352.6849999999999</v>
      </c>
      <c r="O341" s="37">
        <v>59.87</v>
      </c>
      <c r="P341" s="37">
        <f t="shared" si="122"/>
        <v>4929.5359999999991</v>
      </c>
      <c r="S341" s="5">
        <v>20</v>
      </c>
      <c r="T341" s="40">
        <f t="shared" si="123"/>
        <v>270.53800000000001</v>
      </c>
      <c r="U341" s="40">
        <f t="shared" si="124"/>
        <v>541.07399999999996</v>
      </c>
      <c r="V341" s="40">
        <f t="shared" si="125"/>
        <v>541.07399999999996</v>
      </c>
      <c r="W341" s="40">
        <f t="shared" si="126"/>
        <v>2088.9049999999997</v>
      </c>
      <c r="X341" s="40">
        <f t="shared" si="127"/>
        <v>4117.9249999999993</v>
      </c>
      <c r="Y341" s="40">
        <f t="shared" si="128"/>
        <v>5470.6099999999988</v>
      </c>
      <c r="Z341" s="40">
        <f>W341-'[1]UNIF SET-2011'!W341</f>
        <v>47.9549999999997</v>
      </c>
      <c r="AA341" s="45">
        <f>W341/'[1]UNIF SET-2011'!W341-1</f>
        <v>2.3496410985080374E-2</v>
      </c>
      <c r="AB341" s="40">
        <f>X341-'[1]UNIF SET-2011'!X341</f>
        <v>95.894999999999072</v>
      </c>
      <c r="AC341" s="45">
        <f>X341/'[1]UNIF SET-2011'!X341-1</f>
        <v>2.3842437773959668E-2</v>
      </c>
      <c r="AD341" s="40">
        <f>Y341-'[1]UNIF SET-2011'!Y341</f>
        <v>127.85999999999876</v>
      </c>
      <c r="AE341" s="46">
        <f>Y341/'[1]UNIF SET-2011'!Y341-1</f>
        <v>2.3931495952458803E-2</v>
      </c>
    </row>
    <row r="342" spans="1:31" ht="15" customHeight="1" x14ac:dyDescent="0.2">
      <c r="A342" s="44">
        <v>20</v>
      </c>
      <c r="B342" s="35">
        <v>1326.17</v>
      </c>
      <c r="C342" s="38">
        <f t="shared" si="129"/>
        <v>397.851</v>
      </c>
      <c r="D342" s="37">
        <v>59.87</v>
      </c>
      <c r="E342" s="37">
        <f t="shared" si="120"/>
        <v>1783.8910000000001</v>
      </c>
      <c r="G342" s="35">
        <v>2652.34</v>
      </c>
      <c r="H342" s="38">
        <f t="shared" si="130"/>
        <v>795.702</v>
      </c>
      <c r="I342" s="37">
        <v>59.87</v>
      </c>
      <c r="J342" s="37">
        <f t="shared" si="121"/>
        <v>3507.9120000000003</v>
      </c>
      <c r="L342" s="35">
        <v>2652.34</v>
      </c>
      <c r="M342" s="38">
        <f t="shared" si="131"/>
        <v>795.702</v>
      </c>
      <c r="N342" s="38">
        <f t="shared" si="132"/>
        <v>1326.17</v>
      </c>
      <c r="O342" s="37">
        <v>59.87</v>
      </c>
      <c r="P342" s="37">
        <f t="shared" si="122"/>
        <v>4834.0820000000003</v>
      </c>
      <c r="S342" s="5">
        <v>19</v>
      </c>
      <c r="T342" s="40">
        <f t="shared" si="123"/>
        <v>251.97230000000002</v>
      </c>
      <c r="U342" s="40">
        <f t="shared" si="124"/>
        <v>503.94460000000004</v>
      </c>
      <c r="V342" s="40">
        <f t="shared" si="125"/>
        <v>503.94460000000004</v>
      </c>
      <c r="W342" s="40">
        <f t="shared" si="126"/>
        <v>2035.8633</v>
      </c>
      <c r="X342" s="40">
        <f t="shared" si="127"/>
        <v>4011.8566000000001</v>
      </c>
      <c r="Y342" s="40">
        <f t="shared" si="128"/>
        <v>5338.0266000000001</v>
      </c>
      <c r="Z342" s="40">
        <f>W342-'[1]UNIF SET-2011'!W342</f>
        <v>46.696600000000217</v>
      </c>
      <c r="AA342" s="45">
        <f>W342/'[1]UNIF SET-2011'!W342-1</f>
        <v>2.3475458341425171E-2</v>
      </c>
      <c r="AB342" s="40">
        <f>X342-'[1]UNIF SET-2011'!X342</f>
        <v>93.393200000000434</v>
      </c>
      <c r="AC342" s="45">
        <f>X342/'[1]UNIF SET-2011'!X342-1</f>
        <v>2.3834138657515602E-2</v>
      </c>
      <c r="AD342" s="40">
        <f>Y342-'[1]UNIF SET-2011'!Y342</f>
        <v>124.73320000000058</v>
      </c>
      <c r="AE342" s="46">
        <f>Y342/'[1]UNIF SET-2011'!Y342-1</f>
        <v>2.3925988896001948E-2</v>
      </c>
    </row>
    <row r="343" spans="1:31" ht="15" customHeight="1" x14ac:dyDescent="0.2">
      <c r="A343" s="44">
        <v>19</v>
      </c>
      <c r="B343" s="35">
        <v>1300.1600000000001</v>
      </c>
      <c r="C343" s="38">
        <f>B343*C$336</f>
        <v>390.048</v>
      </c>
      <c r="D343" s="37">
        <v>59.87</v>
      </c>
      <c r="E343" s="37">
        <f t="shared" si="120"/>
        <v>1750.078</v>
      </c>
      <c r="G343" s="35">
        <v>2600.3200000000002</v>
      </c>
      <c r="H343" s="38">
        <f t="shared" si="130"/>
        <v>780.096</v>
      </c>
      <c r="I343" s="37">
        <v>59.87</v>
      </c>
      <c r="J343" s="37">
        <f t="shared" si="121"/>
        <v>3440.2860000000001</v>
      </c>
      <c r="L343" s="35">
        <v>2600.3200000000002</v>
      </c>
      <c r="M343" s="38">
        <f t="shared" si="131"/>
        <v>780.096</v>
      </c>
      <c r="N343" s="38">
        <f t="shared" si="132"/>
        <v>1300.1600000000001</v>
      </c>
      <c r="O343" s="37">
        <v>59.87</v>
      </c>
      <c r="P343" s="37">
        <f t="shared" si="122"/>
        <v>4740.4459999999999</v>
      </c>
      <c r="S343" s="5">
        <v>18</v>
      </c>
      <c r="T343" s="40">
        <f t="shared" si="123"/>
        <v>234.02880000000002</v>
      </c>
      <c r="U343" s="40">
        <f t="shared" si="124"/>
        <v>468.05760000000004</v>
      </c>
      <c r="V343" s="40">
        <f t="shared" si="125"/>
        <v>468.05760000000004</v>
      </c>
      <c r="W343" s="40">
        <f t="shared" si="126"/>
        <v>1984.1068</v>
      </c>
      <c r="X343" s="40">
        <f t="shared" si="127"/>
        <v>3908.3436000000002</v>
      </c>
      <c r="Y343" s="40">
        <f t="shared" si="128"/>
        <v>5208.5036</v>
      </c>
      <c r="Z343" s="40">
        <f>W343-'[1]UNIF SET-2011'!W343</f>
        <v>45.480400000000145</v>
      </c>
      <c r="AA343" s="45">
        <f>W343/'[1]UNIF SET-2011'!W343-1</f>
        <v>2.3460115884112565E-2</v>
      </c>
      <c r="AB343" s="40">
        <f>X343-'[1]UNIF SET-2011'!X343</f>
        <v>90.946000000000367</v>
      </c>
      <c r="AC343" s="45">
        <f>X343/'[1]UNIF SET-2011'!X343-1</f>
        <v>2.3824083716089905E-2</v>
      </c>
      <c r="AD343" s="40">
        <f>Y343-'[1]UNIF SET-2011'!Y343</f>
        <v>121.67100000000028</v>
      </c>
      <c r="AE343" s="46">
        <f>Y343/'[1]UNIF SET-2011'!Y343-1</f>
        <v>2.391881344788116E-2</v>
      </c>
    </row>
    <row r="344" spans="1:31" ht="15" customHeight="1" x14ac:dyDescent="0.2">
      <c r="A344" s="44">
        <v>18</v>
      </c>
      <c r="B344" s="35">
        <v>1274.67</v>
      </c>
      <c r="C344" s="38">
        <f t="shared" si="129"/>
        <v>382.40100000000001</v>
      </c>
      <c r="D344" s="37">
        <v>59.87</v>
      </c>
      <c r="E344" s="37">
        <f t="shared" si="120"/>
        <v>1716.941</v>
      </c>
      <c r="G344" s="35">
        <v>2549.34</v>
      </c>
      <c r="H344" s="38">
        <f t="shared" si="130"/>
        <v>764.80200000000002</v>
      </c>
      <c r="I344" s="37">
        <v>59.87</v>
      </c>
      <c r="J344" s="37">
        <f t="shared" si="121"/>
        <v>3374.0120000000002</v>
      </c>
      <c r="L344" s="35">
        <v>2549.34</v>
      </c>
      <c r="M344" s="38">
        <f t="shared" si="131"/>
        <v>764.80200000000002</v>
      </c>
      <c r="N344" s="38">
        <f t="shared" si="132"/>
        <v>1274.67</v>
      </c>
      <c r="O344" s="37">
        <v>59.87</v>
      </c>
      <c r="P344" s="37">
        <f t="shared" si="122"/>
        <v>4648.6819999999998</v>
      </c>
      <c r="S344" s="5">
        <f>S343-1</f>
        <v>17</v>
      </c>
      <c r="T344" s="40">
        <f t="shared" si="123"/>
        <v>216.69390000000004</v>
      </c>
      <c r="U344" s="40">
        <f t="shared" si="124"/>
        <v>433.38780000000008</v>
      </c>
      <c r="V344" s="40">
        <f t="shared" si="125"/>
        <v>433.38780000000008</v>
      </c>
      <c r="W344" s="40">
        <f t="shared" si="126"/>
        <v>1933.6349</v>
      </c>
      <c r="X344" s="40">
        <f t="shared" si="127"/>
        <v>3807.3998000000001</v>
      </c>
      <c r="Y344" s="40">
        <f t="shared" si="128"/>
        <v>5082.0698000000002</v>
      </c>
      <c r="Z344" s="40">
        <f>W344-'[1]UNIF SET-2011'!W344</f>
        <v>44.276400000000194</v>
      </c>
      <c r="AA344" s="45">
        <f>W344/'[1]UNIF SET-2011'!W344-1</f>
        <v>2.3434620798540973E-2</v>
      </c>
      <c r="AB344" s="40">
        <f>X344-'[1]UNIF SET-2011'!X344</f>
        <v>88.567500000000109</v>
      </c>
      <c r="AC344" s="45">
        <f>X344/'[1]UNIF SET-2011'!X344-1</f>
        <v>2.3815943515387961E-2</v>
      </c>
      <c r="AD344" s="40">
        <f>Y344-'[1]UNIF SET-2011'!Y344</f>
        <v>118.69250000000011</v>
      </c>
      <c r="AE344" s="46">
        <f>Y344/'[1]UNIF SET-2011'!Y344-1</f>
        <v>2.3913656533828265E-2</v>
      </c>
    </row>
    <row r="345" spans="1:31" ht="15" customHeight="1" x14ac:dyDescent="0.2">
      <c r="A345" s="44">
        <v>17</v>
      </c>
      <c r="B345" s="35">
        <v>1249.67</v>
      </c>
      <c r="C345" s="38">
        <f t="shared" si="129"/>
        <v>374.90100000000001</v>
      </c>
      <c r="D345" s="37">
        <v>59.87</v>
      </c>
      <c r="E345" s="37">
        <f t="shared" si="120"/>
        <v>1684.441</v>
      </c>
      <c r="G345" s="35">
        <v>2499.35</v>
      </c>
      <c r="H345" s="38">
        <f t="shared" si="130"/>
        <v>749.80499999999995</v>
      </c>
      <c r="I345" s="37">
        <v>59.87</v>
      </c>
      <c r="J345" s="37">
        <f t="shared" si="121"/>
        <v>3309.0249999999996</v>
      </c>
      <c r="L345" s="35">
        <v>2499.35</v>
      </c>
      <c r="M345" s="38">
        <f t="shared" si="131"/>
        <v>749.80499999999995</v>
      </c>
      <c r="N345" s="38">
        <f t="shared" si="132"/>
        <v>1249.675</v>
      </c>
      <c r="O345" s="37">
        <v>59.87</v>
      </c>
      <c r="P345" s="37">
        <f t="shared" si="122"/>
        <v>4558.7</v>
      </c>
      <c r="S345" s="5">
        <f t="shared" ref="S345:S352" si="133">S344-1</f>
        <v>16</v>
      </c>
      <c r="T345" s="40">
        <f t="shared" si="123"/>
        <v>199.94720000000001</v>
      </c>
      <c r="U345" s="40">
        <f t="shared" si="124"/>
        <v>399.89600000000002</v>
      </c>
      <c r="V345" s="40">
        <f t="shared" si="125"/>
        <v>399.89600000000002</v>
      </c>
      <c r="W345" s="40">
        <f t="shared" si="126"/>
        <v>1884.3882000000001</v>
      </c>
      <c r="X345" s="40">
        <f t="shared" si="127"/>
        <v>3708.9209999999998</v>
      </c>
      <c r="Y345" s="40">
        <f t="shared" si="128"/>
        <v>4958.5959999999995</v>
      </c>
      <c r="Z345" s="40">
        <f>W345-'[1]UNIF SET-2011'!W345</f>
        <v>43.113799999999856</v>
      </c>
      <c r="AA345" s="45">
        <f>W345/'[1]UNIF SET-2011'!W345-1</f>
        <v>2.3415195475481543E-2</v>
      </c>
      <c r="AB345" s="40">
        <f>X345-'[1]UNIF SET-2011'!X345</f>
        <v>86.242199999999229</v>
      </c>
      <c r="AC345" s="45">
        <f>X345/'[1]UNIF SET-2011'!X345-1</f>
        <v>2.3806195569974209E-2</v>
      </c>
      <c r="AD345" s="40">
        <f>Y345-'[1]UNIF SET-2011'!Y345</f>
        <v>115.77719999999863</v>
      </c>
      <c r="AE345" s="46">
        <f>Y345/'[1]UNIF SET-2011'!Y345-1</f>
        <v>2.3906985741444453E-2</v>
      </c>
    </row>
    <row r="346" spans="1:31" ht="15" customHeight="1" x14ac:dyDescent="0.2">
      <c r="A346" s="44">
        <v>16</v>
      </c>
      <c r="B346" s="35">
        <v>1225.17</v>
      </c>
      <c r="C346" s="38">
        <f t="shared" si="129"/>
        <v>367.55099999999999</v>
      </c>
      <c r="D346" s="37">
        <v>59.87</v>
      </c>
      <c r="E346" s="37">
        <f t="shared" si="120"/>
        <v>1652.5909999999999</v>
      </c>
      <c r="G346" s="35">
        <v>2450.34</v>
      </c>
      <c r="H346" s="38">
        <f t="shared" si="130"/>
        <v>735.10199999999998</v>
      </c>
      <c r="I346" s="37">
        <v>59.87</v>
      </c>
      <c r="J346" s="37">
        <f t="shared" si="121"/>
        <v>3245.3119999999999</v>
      </c>
      <c r="L346" s="35">
        <v>2450.34</v>
      </c>
      <c r="M346" s="38">
        <f t="shared" si="131"/>
        <v>735.10199999999998</v>
      </c>
      <c r="N346" s="38">
        <f t="shared" si="132"/>
        <v>1225.17</v>
      </c>
      <c r="O346" s="37">
        <v>59.87</v>
      </c>
      <c r="P346" s="37">
        <f t="shared" si="122"/>
        <v>4470.482</v>
      </c>
      <c r="S346" s="5">
        <f t="shared" si="133"/>
        <v>15</v>
      </c>
      <c r="T346" s="40">
        <f t="shared" si="123"/>
        <v>183.77549999999999</v>
      </c>
      <c r="U346" s="40">
        <f t="shared" si="124"/>
        <v>367.55099999999999</v>
      </c>
      <c r="V346" s="40">
        <f t="shared" si="125"/>
        <v>367.55099999999999</v>
      </c>
      <c r="W346" s="40">
        <f t="shared" si="126"/>
        <v>1836.3664999999999</v>
      </c>
      <c r="X346" s="40">
        <f t="shared" si="127"/>
        <v>3612.8629999999998</v>
      </c>
      <c r="Y346" s="40">
        <f t="shared" si="128"/>
        <v>4838.0330000000004</v>
      </c>
      <c r="Z346" s="40">
        <f>W346-'[1]UNIF SET-2011'!W346</f>
        <v>41.977499999999964</v>
      </c>
      <c r="AA346" s="45">
        <f>W346/'[1]UNIF SET-2011'!W346-1</f>
        <v>2.3393756872116311E-2</v>
      </c>
      <c r="AB346" s="40">
        <f>X346-'[1]UNIF SET-2011'!X346</f>
        <v>83.954999999999927</v>
      </c>
      <c r="AC346" s="45">
        <f>X346/'[1]UNIF SET-2011'!X346-1</f>
        <v>2.3790645718165582E-2</v>
      </c>
      <c r="AD346" s="40">
        <f>Y346-'[1]UNIF SET-2011'!Y346</f>
        <v>112.90500000000065</v>
      </c>
      <c r="AE346" s="46">
        <f>Y346/'[1]UNIF SET-2011'!Y346-1</f>
        <v>2.389459079203804E-2</v>
      </c>
    </row>
    <row r="347" spans="1:31" ht="15" customHeight="1" x14ac:dyDescent="0.2">
      <c r="A347" s="44">
        <v>15</v>
      </c>
      <c r="B347" s="35">
        <v>1201.1500000000001</v>
      </c>
      <c r="C347" s="38">
        <f t="shared" si="129"/>
        <v>360.34500000000003</v>
      </c>
      <c r="D347" s="37">
        <v>59.87</v>
      </c>
      <c r="E347" s="37">
        <f t="shared" si="120"/>
        <v>1621.365</v>
      </c>
      <c r="G347" s="35">
        <v>2402.3000000000002</v>
      </c>
      <c r="H347" s="38">
        <f t="shared" si="130"/>
        <v>720.69</v>
      </c>
      <c r="I347" s="37">
        <v>59.87</v>
      </c>
      <c r="J347" s="37">
        <f t="shared" si="121"/>
        <v>3182.86</v>
      </c>
      <c r="L347" s="35">
        <v>2402.3000000000002</v>
      </c>
      <c r="M347" s="38">
        <f t="shared" si="131"/>
        <v>720.69</v>
      </c>
      <c r="N347" s="38">
        <f t="shared" si="132"/>
        <v>1201.1500000000001</v>
      </c>
      <c r="O347" s="37">
        <v>59.87</v>
      </c>
      <c r="P347" s="37">
        <f t="shared" si="122"/>
        <v>4384.01</v>
      </c>
      <c r="S347" s="5">
        <f t="shared" si="133"/>
        <v>14</v>
      </c>
      <c r="T347" s="40">
        <f t="shared" si="123"/>
        <v>168.16100000000003</v>
      </c>
      <c r="U347" s="40">
        <f t="shared" si="124"/>
        <v>336.32200000000006</v>
      </c>
      <c r="V347" s="40">
        <f t="shared" si="125"/>
        <v>336.32200000000006</v>
      </c>
      <c r="W347" s="40">
        <f t="shared" si="126"/>
        <v>1789.5260000000001</v>
      </c>
      <c r="X347" s="40">
        <f t="shared" si="127"/>
        <v>3519.1820000000002</v>
      </c>
      <c r="Y347" s="40">
        <f t="shared" si="128"/>
        <v>4720.3320000000003</v>
      </c>
      <c r="Z347" s="40">
        <f>W347-'[1]UNIF SET-2011'!W347</f>
        <v>40.881600000000162</v>
      </c>
      <c r="AA347" s="45">
        <f>W347/'[1]UNIF SET-2011'!W347-1</f>
        <v>2.3379024345944854E-2</v>
      </c>
      <c r="AB347" s="40">
        <f>X347-'[1]UNIF SET-2011'!X347</f>
        <v>81.748799999999846</v>
      </c>
      <c r="AC347" s="45">
        <f>X347/'[1]UNIF SET-2011'!X347-1</f>
        <v>2.3781931238692877E-2</v>
      </c>
      <c r="AD347" s="40">
        <f>Y347-'[1]UNIF SET-2011'!Y347</f>
        <v>110.13379999999961</v>
      </c>
      <c r="AE347" s="46">
        <f>Y347/'[1]UNIF SET-2011'!Y347-1</f>
        <v>2.3889168148996109E-2</v>
      </c>
    </row>
    <row r="348" spans="1:31" ht="15" customHeight="1" x14ac:dyDescent="0.2">
      <c r="A348" s="44">
        <v>14</v>
      </c>
      <c r="B348" s="35">
        <v>1177.5899999999999</v>
      </c>
      <c r="C348" s="38">
        <f t="shared" si="129"/>
        <v>353.27699999999999</v>
      </c>
      <c r="D348" s="37">
        <v>59.87</v>
      </c>
      <c r="E348" s="37">
        <f t="shared" si="120"/>
        <v>1590.7369999999999</v>
      </c>
      <c r="G348" s="35">
        <v>2355.19</v>
      </c>
      <c r="H348" s="38">
        <f t="shared" si="130"/>
        <v>706.55700000000002</v>
      </c>
      <c r="I348" s="37">
        <v>59.87</v>
      </c>
      <c r="J348" s="37">
        <f t="shared" si="121"/>
        <v>3121.6170000000002</v>
      </c>
      <c r="L348" s="35">
        <v>2355.19</v>
      </c>
      <c r="M348" s="38">
        <f t="shared" si="131"/>
        <v>706.55700000000002</v>
      </c>
      <c r="N348" s="38">
        <f t="shared" si="132"/>
        <v>1177.595</v>
      </c>
      <c r="O348" s="37">
        <v>59.87</v>
      </c>
      <c r="P348" s="37">
        <f t="shared" si="122"/>
        <v>4299.2120000000004</v>
      </c>
      <c r="S348" s="5">
        <f t="shared" si="133"/>
        <v>13</v>
      </c>
      <c r="T348" s="40">
        <f t="shared" si="123"/>
        <v>153.08670000000001</v>
      </c>
      <c r="U348" s="40">
        <f t="shared" si="124"/>
        <v>306.17470000000003</v>
      </c>
      <c r="V348" s="40">
        <f t="shared" si="125"/>
        <v>306.17470000000003</v>
      </c>
      <c r="W348" s="40">
        <f t="shared" si="126"/>
        <v>1743.8236999999999</v>
      </c>
      <c r="X348" s="40">
        <f t="shared" si="127"/>
        <v>3427.7917000000002</v>
      </c>
      <c r="Y348" s="40">
        <f t="shared" si="128"/>
        <v>4605.3867000000009</v>
      </c>
      <c r="Z348" s="40">
        <f>W348-'[1]UNIF SET-2011'!W348</f>
        <v>39.796899999999823</v>
      </c>
      <c r="AA348" s="45">
        <f>W348/'[1]UNIF SET-2011'!W348-1</f>
        <v>2.3354620948449867E-2</v>
      </c>
      <c r="AB348" s="40">
        <f>X348-'[1]UNIF SET-2011'!X348</f>
        <v>79.593800000000101</v>
      </c>
      <c r="AC348" s="45">
        <f>X348/'[1]UNIF SET-2011'!X348-1</f>
        <v>2.3772131270974217E-2</v>
      </c>
      <c r="AD348" s="40">
        <f>Y348-'[1]UNIF SET-2011'!Y348</f>
        <v>107.42380000000048</v>
      </c>
      <c r="AE348" s="46">
        <f>Y348/'[1]UNIF SET-2011'!Y348-1</f>
        <v>2.3882767018821083E-2</v>
      </c>
    </row>
    <row r="349" spans="1:31" ht="15" customHeight="1" x14ac:dyDescent="0.2">
      <c r="A349" s="44">
        <v>13</v>
      </c>
      <c r="B349" s="35">
        <v>1154.51</v>
      </c>
      <c r="C349" s="38">
        <f t="shared" si="129"/>
        <v>346.35300000000001</v>
      </c>
      <c r="D349" s="37">
        <v>59.87</v>
      </c>
      <c r="E349" s="37">
        <f t="shared" si="120"/>
        <v>1560.7329999999999</v>
      </c>
      <c r="G349" s="35">
        <v>2309.02</v>
      </c>
      <c r="H349" s="38">
        <f t="shared" si="130"/>
        <v>692.70600000000002</v>
      </c>
      <c r="I349" s="37">
        <v>59.87</v>
      </c>
      <c r="J349" s="37">
        <f t="shared" si="121"/>
        <v>3061.596</v>
      </c>
      <c r="L349" s="35">
        <v>2309.02</v>
      </c>
      <c r="M349" s="38">
        <f>L349*M$336</f>
        <v>692.70600000000002</v>
      </c>
      <c r="N349" s="38">
        <f>L349*N$336</f>
        <v>1154.51</v>
      </c>
      <c r="O349" s="37">
        <v>59.87</v>
      </c>
      <c r="P349" s="37">
        <f t="shared" si="122"/>
        <v>4216.1059999999998</v>
      </c>
      <c r="S349" s="5">
        <f t="shared" si="133"/>
        <v>12</v>
      </c>
      <c r="T349" s="40">
        <f t="shared" si="123"/>
        <v>138.5412</v>
      </c>
      <c r="U349" s="40">
        <f t="shared" si="124"/>
        <v>277.08240000000001</v>
      </c>
      <c r="V349" s="40">
        <f t="shared" si="125"/>
        <v>277.08240000000001</v>
      </c>
      <c r="W349" s="40">
        <f t="shared" si="126"/>
        <v>1699.2741999999998</v>
      </c>
      <c r="X349" s="40">
        <f t="shared" si="127"/>
        <v>3338.6783999999998</v>
      </c>
      <c r="Y349" s="40">
        <f t="shared" si="128"/>
        <v>4493.1884</v>
      </c>
      <c r="Z349" s="40">
        <f>W349-'[1]UNIF SET-2011'!W349</f>
        <v>38.751800000000003</v>
      </c>
      <c r="AA349" s="45">
        <f>W349/'[1]UNIF SET-2011'!W349-1</f>
        <v>2.3337113669770426E-2</v>
      </c>
      <c r="AB349" s="40">
        <f>X349-'[1]UNIF SET-2011'!X349</f>
        <v>77.489399999999932</v>
      </c>
      <c r="AC349" s="45">
        <f>X349/'[1]UNIF SET-2011'!X349-1</f>
        <v>2.3761088363783767E-2</v>
      </c>
      <c r="AD349" s="40">
        <f>Y349-'[1]UNIF SET-2011'!Y349</f>
        <v>104.77440000000024</v>
      </c>
      <c r="AE349" s="46">
        <f>Y349/'[1]UNIF SET-2011'!Y349-1</f>
        <v>2.3875231461753632E-2</v>
      </c>
    </row>
    <row r="350" spans="1:31" ht="15" customHeight="1" x14ac:dyDescent="0.2">
      <c r="A350" s="44">
        <v>12</v>
      </c>
      <c r="B350" s="35">
        <v>1131.8699999999999</v>
      </c>
      <c r="C350" s="38">
        <f t="shared" si="129"/>
        <v>339.56099999999998</v>
      </c>
      <c r="D350" s="37">
        <v>59.87</v>
      </c>
      <c r="E350" s="37">
        <f t="shared" si="120"/>
        <v>1531.3009999999997</v>
      </c>
      <c r="G350" s="35">
        <v>2263.75</v>
      </c>
      <c r="H350" s="38">
        <f t="shared" si="130"/>
        <v>679.125</v>
      </c>
      <c r="I350" s="37">
        <v>59.87</v>
      </c>
      <c r="J350" s="37">
        <f t="shared" si="121"/>
        <v>3002.7449999999999</v>
      </c>
      <c r="L350" s="35">
        <v>2263.75</v>
      </c>
      <c r="M350" s="38">
        <f t="shared" si="131"/>
        <v>679.125</v>
      </c>
      <c r="N350" s="38">
        <f t="shared" si="132"/>
        <v>1131.875</v>
      </c>
      <c r="O350" s="37">
        <v>59.87</v>
      </c>
      <c r="P350" s="37">
        <f t="shared" si="122"/>
        <v>4134.62</v>
      </c>
      <c r="S350" s="5">
        <f t="shared" si="133"/>
        <v>11</v>
      </c>
      <c r="T350" s="40">
        <f t="shared" si="123"/>
        <v>124.50569999999999</v>
      </c>
      <c r="U350" s="40">
        <f t="shared" si="124"/>
        <v>249.01249999999999</v>
      </c>
      <c r="V350" s="40">
        <f t="shared" si="125"/>
        <v>249.01249999999999</v>
      </c>
      <c r="W350" s="40">
        <f t="shared" si="126"/>
        <v>1655.8066999999996</v>
      </c>
      <c r="X350" s="40">
        <f t="shared" si="127"/>
        <v>3251.7574999999997</v>
      </c>
      <c r="Y350" s="40">
        <f t="shared" si="128"/>
        <v>4383.6324999999997</v>
      </c>
      <c r="Z350" s="40">
        <f>W350-'[1]UNIF SET-2011'!W350</f>
        <v>37.703399999999647</v>
      </c>
      <c r="AA350" s="45">
        <f>W350/'[1]UNIF SET-2011'!W350-1</f>
        <v>2.3300984553952464E-2</v>
      </c>
      <c r="AB350" s="40">
        <f>X350-'[1]UNIF SET-2011'!X350</f>
        <v>75.434999999999945</v>
      </c>
      <c r="AC350" s="45">
        <f>X350/'[1]UNIF SET-2011'!X350-1</f>
        <v>2.3749162750319019E-2</v>
      </c>
      <c r="AD350" s="40">
        <f>Y350-'[1]UNIF SET-2011'!Y350</f>
        <v>102.1850000000004</v>
      </c>
      <c r="AE350" s="46">
        <f>Y350/'[1]UNIF SET-2011'!Y350-1</f>
        <v>2.386692818258318E-2</v>
      </c>
    </row>
    <row r="351" spans="1:31" ht="15" customHeight="1" x14ac:dyDescent="0.2">
      <c r="A351" s="44">
        <v>11</v>
      </c>
      <c r="B351" s="35">
        <v>1109.68</v>
      </c>
      <c r="C351" s="38">
        <f t="shared" si="129"/>
        <v>332.904</v>
      </c>
      <c r="D351" s="37">
        <v>59.87</v>
      </c>
      <c r="E351" s="37">
        <f t="shared" si="120"/>
        <v>1502.454</v>
      </c>
      <c r="G351" s="35">
        <v>2219.36</v>
      </c>
      <c r="H351" s="38">
        <f t="shared" si="130"/>
        <v>665.80799999999999</v>
      </c>
      <c r="I351" s="37">
        <v>59.87</v>
      </c>
      <c r="J351" s="37">
        <f t="shared" si="121"/>
        <v>2945.038</v>
      </c>
      <c r="L351" s="35">
        <v>2219.36</v>
      </c>
      <c r="M351" s="38">
        <f t="shared" si="131"/>
        <v>665.80799999999999</v>
      </c>
      <c r="N351" s="38">
        <f t="shared" si="132"/>
        <v>1109.68</v>
      </c>
      <c r="O351" s="37">
        <v>59.87</v>
      </c>
      <c r="P351" s="37">
        <f t="shared" si="122"/>
        <v>4054.7179999999998</v>
      </c>
      <c r="S351" s="5">
        <f t="shared" si="133"/>
        <v>10</v>
      </c>
      <c r="T351" s="40">
        <f t="shared" si="123"/>
        <v>110.96800000000002</v>
      </c>
      <c r="U351" s="40">
        <f t="shared" si="124"/>
        <v>221.93600000000004</v>
      </c>
      <c r="V351" s="40">
        <f t="shared" si="125"/>
        <v>221.93600000000004</v>
      </c>
      <c r="W351" s="40">
        <f t="shared" si="126"/>
        <v>1613.422</v>
      </c>
      <c r="X351" s="40">
        <f t="shared" si="127"/>
        <v>3166.9740000000002</v>
      </c>
      <c r="Y351" s="40">
        <f t="shared" si="128"/>
        <v>4276.6539999999995</v>
      </c>
      <c r="Z351" s="40">
        <f>W351-'[1]UNIF SET-2011'!W351</f>
        <v>36.72199999999998</v>
      </c>
      <c r="AA351" s="45">
        <f>W351/'[1]UNIF SET-2011'!W351-1</f>
        <v>2.3290416693093174E-2</v>
      </c>
      <c r="AB351" s="40">
        <f>X351-'[1]UNIF SET-2011'!X351</f>
        <v>73.430000000000746</v>
      </c>
      <c r="AC351" s="45">
        <f>X351/'[1]UNIF SET-2011'!X351-1</f>
        <v>2.3736530012180346E-2</v>
      </c>
      <c r="AD351" s="40">
        <f>Y351-'[1]UNIF SET-2011'!Y351</f>
        <v>99.654999999999745</v>
      </c>
      <c r="AE351" s="46">
        <f>Y351/'[1]UNIF SET-2011'!Y351-1</f>
        <v>2.3858037792204412E-2</v>
      </c>
    </row>
    <row r="352" spans="1:31" ht="15" customHeight="1" x14ac:dyDescent="0.2">
      <c r="A352" s="44">
        <v>10</v>
      </c>
      <c r="B352" s="35">
        <v>1087.9100000000001</v>
      </c>
      <c r="C352" s="38">
        <f t="shared" si="129"/>
        <v>326.37299999999999</v>
      </c>
      <c r="D352" s="37">
        <v>59.87</v>
      </c>
      <c r="E352" s="37">
        <f t="shared" si="120"/>
        <v>1474.153</v>
      </c>
      <c r="G352" s="35">
        <v>2175.83</v>
      </c>
      <c r="H352" s="38">
        <f t="shared" si="130"/>
        <v>652.74899999999991</v>
      </c>
      <c r="I352" s="37">
        <v>59.87</v>
      </c>
      <c r="J352" s="37">
        <f t="shared" si="121"/>
        <v>2888.4489999999996</v>
      </c>
      <c r="L352" s="35">
        <v>2175.83</v>
      </c>
      <c r="M352" s="38">
        <f t="shared" si="131"/>
        <v>652.74899999999991</v>
      </c>
      <c r="N352" s="38">
        <f t="shared" si="132"/>
        <v>1087.915</v>
      </c>
      <c r="O352" s="37">
        <v>59.87</v>
      </c>
      <c r="P352" s="37">
        <f t="shared" si="122"/>
        <v>3976.3639999999996</v>
      </c>
      <c r="S352" s="5">
        <f t="shared" si="133"/>
        <v>9</v>
      </c>
      <c r="T352" s="40">
        <f t="shared" si="123"/>
        <v>97.911900000000003</v>
      </c>
      <c r="U352" s="40">
        <f t="shared" si="124"/>
        <v>195.82469999999998</v>
      </c>
      <c r="V352" s="40">
        <f t="shared" si="125"/>
        <v>195.82469999999998</v>
      </c>
      <c r="W352" s="40">
        <f t="shared" si="126"/>
        <v>1572.0649000000001</v>
      </c>
      <c r="X352" s="40">
        <f t="shared" si="127"/>
        <v>3084.2736999999997</v>
      </c>
      <c r="Y352" s="40">
        <f t="shared" si="128"/>
        <v>4172.1886999999997</v>
      </c>
      <c r="Z352" s="40">
        <f>W352-'[1]UNIF SET-2011'!W352</f>
        <v>35.736900000000105</v>
      </c>
      <c r="AA352" s="45">
        <f>W352/'[1]UNIF SET-2011'!W352-1</f>
        <v>2.3261243692753286E-2</v>
      </c>
      <c r="AB352" s="40">
        <f>X352-'[1]UNIF SET-2011'!X352</f>
        <v>71.47380000000021</v>
      </c>
      <c r="AC352" s="45">
        <f>X352/'[1]UNIF SET-2011'!X352-1</f>
        <v>2.3723381031710788E-2</v>
      </c>
      <c r="AD352" s="40">
        <f>Y352-'[1]UNIF SET-2011'!Y352</f>
        <v>97.183800000000247</v>
      </c>
      <c r="AE352" s="46">
        <f>Y352/'[1]UNIF SET-2011'!Y352-1</f>
        <v>2.3848756599041288E-2</v>
      </c>
    </row>
    <row r="353" spans="1:31" ht="15" customHeight="1" x14ac:dyDescent="0.2">
      <c r="A353" s="44">
        <v>9</v>
      </c>
      <c r="B353" s="35">
        <v>1066.58</v>
      </c>
      <c r="C353" s="38">
        <f t="shared" si="129"/>
        <v>319.97399999999999</v>
      </c>
      <c r="D353" s="37">
        <v>59.87</v>
      </c>
      <c r="E353" s="37">
        <f t="shared" si="120"/>
        <v>1446.4239999999998</v>
      </c>
      <c r="G353" s="35">
        <v>2133.17</v>
      </c>
      <c r="H353" s="38">
        <f t="shared" si="130"/>
        <v>639.95100000000002</v>
      </c>
      <c r="I353" s="37">
        <v>59.87</v>
      </c>
      <c r="J353" s="37">
        <f t="shared" si="121"/>
        <v>2832.991</v>
      </c>
      <c r="L353" s="35">
        <v>2133.17</v>
      </c>
      <c r="M353" s="38">
        <f t="shared" si="131"/>
        <v>639.95100000000002</v>
      </c>
      <c r="N353" s="38">
        <f t="shared" si="132"/>
        <v>1066.585</v>
      </c>
      <c r="O353" s="37">
        <v>59.87</v>
      </c>
      <c r="P353" s="37">
        <f t="shared" si="122"/>
        <v>3899.576</v>
      </c>
      <c r="S353" s="5">
        <v>8</v>
      </c>
      <c r="T353" s="40">
        <f t="shared" si="123"/>
        <v>85.326399999999992</v>
      </c>
      <c r="U353" s="40">
        <f t="shared" si="124"/>
        <v>170.65360000000001</v>
      </c>
      <c r="V353" s="40">
        <f t="shared" si="125"/>
        <v>170.65360000000001</v>
      </c>
      <c r="W353" s="40">
        <f t="shared" si="126"/>
        <v>1531.7503999999997</v>
      </c>
      <c r="X353" s="40">
        <f t="shared" si="127"/>
        <v>3003.6446000000001</v>
      </c>
      <c r="Y353" s="40">
        <f t="shared" si="128"/>
        <v>4070.2296000000001</v>
      </c>
      <c r="Z353" s="40">
        <f>W353-'[1]UNIF SET-2011'!W353</f>
        <v>34.775999999999613</v>
      </c>
      <c r="AA353" s="45">
        <f>W353/'[1]UNIF SET-2011'!W353-1</f>
        <v>2.3230858189692283E-2</v>
      </c>
      <c r="AB353" s="40">
        <f>X353-'[1]UNIF SET-2011'!X353</f>
        <v>69.579600000000482</v>
      </c>
      <c r="AC353" s="45">
        <f>X353/'[1]UNIF SET-2011'!X353-1</f>
        <v>2.3714403055147271E-2</v>
      </c>
      <c r="AD353" s="40">
        <f>Y353-'[1]UNIF SET-2011'!Y353</f>
        <v>94.789600000000519</v>
      </c>
      <c r="AE353" s="46">
        <f>Y353/'[1]UNIF SET-2011'!Y353-1</f>
        <v>2.3843800937757953E-2</v>
      </c>
    </row>
    <row r="354" spans="1:31" ht="15" customHeight="1" x14ac:dyDescent="0.2">
      <c r="A354" s="44">
        <v>8</v>
      </c>
      <c r="B354" s="35">
        <v>1045.67</v>
      </c>
      <c r="C354" s="38">
        <f t="shared" si="129"/>
        <v>313.70100000000002</v>
      </c>
      <c r="D354" s="37">
        <v>59.87</v>
      </c>
      <c r="E354" s="37">
        <f t="shared" si="120"/>
        <v>1419.241</v>
      </c>
      <c r="G354" s="35">
        <v>2091.34</v>
      </c>
      <c r="H354" s="38">
        <f t="shared" si="130"/>
        <v>627.40200000000004</v>
      </c>
      <c r="I354" s="37">
        <v>59.87</v>
      </c>
      <c r="J354" s="37">
        <f t="shared" si="121"/>
        <v>2778.6120000000001</v>
      </c>
      <c r="L354" s="35">
        <v>2091.34</v>
      </c>
      <c r="M354" s="38">
        <f t="shared" si="131"/>
        <v>627.40200000000004</v>
      </c>
      <c r="N354" s="38">
        <f t="shared" si="132"/>
        <v>1045.67</v>
      </c>
      <c r="O354" s="37">
        <v>59.87</v>
      </c>
      <c r="P354" s="37">
        <f t="shared" si="122"/>
        <v>3824.2820000000002</v>
      </c>
      <c r="S354" s="5">
        <v>7</v>
      </c>
      <c r="T354" s="40">
        <f t="shared" si="123"/>
        <v>73.196900000000014</v>
      </c>
      <c r="U354" s="40">
        <f t="shared" si="124"/>
        <v>146.39380000000003</v>
      </c>
      <c r="V354" s="40">
        <f t="shared" si="125"/>
        <v>146.39380000000003</v>
      </c>
      <c r="W354" s="40">
        <f t="shared" si="126"/>
        <v>1492.4378999999999</v>
      </c>
      <c r="X354" s="40">
        <f t="shared" si="127"/>
        <v>2925.0057999999999</v>
      </c>
      <c r="Y354" s="40">
        <f t="shared" si="128"/>
        <v>3970.6758</v>
      </c>
      <c r="Z354" s="40">
        <f>W354-'[1]UNIF SET-2011'!W354</f>
        <v>33.852699999999913</v>
      </c>
      <c r="AA354" s="45">
        <f>W354/'[1]UNIF SET-2011'!W354-1</f>
        <v>2.3209271559864852E-2</v>
      </c>
      <c r="AB354" s="40">
        <f>X354-'[1]UNIF SET-2011'!X354</f>
        <v>67.705399999999827</v>
      </c>
      <c r="AC354" s="45">
        <f>X354/'[1]UNIF SET-2011'!X354-1</f>
        <v>2.3695583425529909E-2</v>
      </c>
      <c r="AD354" s="40">
        <f>Y354-'[1]UNIF SET-2011'!Y354</f>
        <v>92.415399999999863</v>
      </c>
      <c r="AE354" s="46">
        <f>Y354/'[1]UNIF SET-2011'!Y354-1</f>
        <v>2.3829085844777165E-2</v>
      </c>
    </row>
    <row r="355" spans="1:31" ht="15" customHeight="1" x14ac:dyDescent="0.2">
      <c r="A355" s="44">
        <v>7</v>
      </c>
      <c r="B355" s="35">
        <v>1025.17</v>
      </c>
      <c r="C355" s="38">
        <f t="shared" si="129"/>
        <v>307.55099999999999</v>
      </c>
      <c r="D355" s="37">
        <v>59.87</v>
      </c>
      <c r="E355" s="37">
        <f t="shared" si="120"/>
        <v>1392.5909999999999</v>
      </c>
      <c r="G355" s="35">
        <v>2050.33</v>
      </c>
      <c r="H355" s="38">
        <f t="shared" si="130"/>
        <v>615.09899999999993</v>
      </c>
      <c r="I355" s="37">
        <v>59.87</v>
      </c>
      <c r="J355" s="37">
        <f t="shared" si="121"/>
        <v>2725.299</v>
      </c>
      <c r="L355" s="35">
        <v>2050.33</v>
      </c>
      <c r="M355" s="38">
        <f t="shared" si="131"/>
        <v>615.09899999999993</v>
      </c>
      <c r="N355" s="38">
        <f t="shared" si="132"/>
        <v>1025.165</v>
      </c>
      <c r="O355" s="37">
        <v>59.87</v>
      </c>
      <c r="P355" s="37">
        <f t="shared" si="122"/>
        <v>3750.4639999999999</v>
      </c>
      <c r="S355" s="5">
        <v>6</v>
      </c>
      <c r="T355" s="40">
        <f t="shared" si="123"/>
        <v>61.510200000000005</v>
      </c>
      <c r="U355" s="40">
        <f t="shared" si="124"/>
        <v>123.01979999999999</v>
      </c>
      <c r="V355" s="40">
        <f t="shared" si="125"/>
        <v>123.01979999999999</v>
      </c>
      <c r="W355" s="40">
        <f t="shared" si="126"/>
        <v>1454.1011999999998</v>
      </c>
      <c r="X355" s="40">
        <f t="shared" si="127"/>
        <v>2848.3188</v>
      </c>
      <c r="Y355" s="40">
        <f t="shared" si="128"/>
        <v>3873.4838</v>
      </c>
      <c r="Z355" s="40">
        <f>W355-'[1]UNIF SET-2011'!W355</f>
        <v>32.952800000000025</v>
      </c>
      <c r="AA355" s="45">
        <f>W355/'[1]UNIF SET-2011'!W355-1</f>
        <v>2.3187444745390362E-2</v>
      </c>
      <c r="AB355" s="40">
        <f>X355-'[1]UNIF SET-2011'!X355</f>
        <v>65.89200000000028</v>
      </c>
      <c r="AC355" s="45">
        <f>X355/'[1]UNIF SET-2011'!X355-1</f>
        <v>2.3681485529107205E-2</v>
      </c>
      <c r="AD355" s="40">
        <f>Y355-'[1]UNIF SET-2011'!Y355</f>
        <v>90.117000000000189</v>
      </c>
      <c r="AE355" s="46">
        <f>Y355/'[1]UNIF SET-2011'!Y355-1</f>
        <v>2.3819260664866171E-2</v>
      </c>
    </row>
    <row r="356" spans="1:31" ht="15" customHeight="1" x14ac:dyDescent="0.2">
      <c r="A356" s="44">
        <v>6</v>
      </c>
      <c r="B356" s="35">
        <v>1005.06</v>
      </c>
      <c r="C356" s="38">
        <f t="shared" si="129"/>
        <v>301.51799999999997</v>
      </c>
      <c r="D356" s="37">
        <v>59.87</v>
      </c>
      <c r="E356" s="37">
        <f t="shared" si="120"/>
        <v>1366.4479999999999</v>
      </c>
      <c r="G356" s="35">
        <v>2010.12</v>
      </c>
      <c r="H356" s="38">
        <f t="shared" si="130"/>
        <v>603.03599999999994</v>
      </c>
      <c r="I356" s="37">
        <v>59.87</v>
      </c>
      <c r="J356" s="37">
        <f t="shared" si="121"/>
        <v>2673.0259999999998</v>
      </c>
      <c r="L356" s="35">
        <v>2010.12</v>
      </c>
      <c r="M356" s="38">
        <f t="shared" si="131"/>
        <v>603.03599999999994</v>
      </c>
      <c r="N356" s="38">
        <f t="shared" si="132"/>
        <v>1005.06</v>
      </c>
      <c r="O356" s="37">
        <v>59.87</v>
      </c>
      <c r="P356" s="37">
        <f t="shared" si="122"/>
        <v>3678.0859999999998</v>
      </c>
      <c r="S356" s="5">
        <v>5</v>
      </c>
      <c r="T356" s="40">
        <f t="shared" si="123"/>
        <v>50.253</v>
      </c>
      <c r="U356" s="40">
        <f t="shared" si="124"/>
        <v>100.506</v>
      </c>
      <c r="V356" s="40">
        <f t="shared" si="125"/>
        <v>100.506</v>
      </c>
      <c r="W356" s="40">
        <f t="shared" si="126"/>
        <v>1416.7009999999998</v>
      </c>
      <c r="X356" s="40">
        <f t="shared" si="127"/>
        <v>2773.5319999999997</v>
      </c>
      <c r="Y356" s="40">
        <f t="shared" si="128"/>
        <v>3778.5919999999996</v>
      </c>
      <c r="Z356" s="40">
        <f>W356-'[1]UNIF SET-2011'!W356</f>
        <v>32.0625</v>
      </c>
      <c r="AA356" s="45">
        <f>W356/'[1]UNIF SET-2011'!W356-1</f>
        <v>2.315586342572451E-2</v>
      </c>
      <c r="AB356" s="40">
        <f>X356-'[1]UNIF SET-2011'!X356</f>
        <v>64.125</v>
      </c>
      <c r="AC356" s="45">
        <f>X356/'[1]UNIF SET-2011'!X356-1</f>
        <v>2.3667540535622811E-2</v>
      </c>
      <c r="AD356" s="40">
        <f>Y356-'[1]UNIF SET-2011'!Y356</f>
        <v>87.875</v>
      </c>
      <c r="AE356" s="46">
        <f>Y356/'[1]UNIF SET-2011'!Y356-1</f>
        <v>2.380973669885833E-2</v>
      </c>
    </row>
    <row r="357" spans="1:31" ht="15" customHeight="1" x14ac:dyDescent="0.2">
      <c r="A357" s="44">
        <v>5</v>
      </c>
      <c r="B357" s="35">
        <v>985.37</v>
      </c>
      <c r="C357" s="38">
        <f t="shared" si="129"/>
        <v>295.61099999999999</v>
      </c>
      <c r="D357" s="37">
        <v>59.87</v>
      </c>
      <c r="E357" s="37">
        <f t="shared" si="120"/>
        <v>1340.8509999999999</v>
      </c>
      <c r="G357" s="35">
        <v>1970.73</v>
      </c>
      <c r="H357" s="38">
        <f t="shared" si="130"/>
        <v>591.21899999999994</v>
      </c>
      <c r="I357" s="37">
        <v>59.87</v>
      </c>
      <c r="J357" s="37">
        <f t="shared" si="121"/>
        <v>2621.819</v>
      </c>
      <c r="L357" s="35">
        <v>1970.73</v>
      </c>
      <c r="M357" s="38">
        <f t="shared" si="131"/>
        <v>591.21899999999994</v>
      </c>
      <c r="N357" s="38">
        <f t="shared" si="132"/>
        <v>985.36500000000001</v>
      </c>
      <c r="O357" s="37">
        <v>59.87</v>
      </c>
      <c r="P357" s="37">
        <f t="shared" si="122"/>
        <v>3607.1840000000002</v>
      </c>
      <c r="S357" s="5">
        <v>4</v>
      </c>
      <c r="T357" s="40">
        <f t="shared" si="123"/>
        <v>39.4148</v>
      </c>
      <c r="U357" s="40">
        <f t="shared" si="124"/>
        <v>78.8292</v>
      </c>
      <c r="V357" s="40">
        <f t="shared" si="125"/>
        <v>78.8292</v>
      </c>
      <c r="W357" s="40">
        <f t="shared" si="126"/>
        <v>1380.2657999999999</v>
      </c>
      <c r="X357" s="40">
        <f t="shared" si="127"/>
        <v>2700.6482000000001</v>
      </c>
      <c r="Y357" s="40">
        <f t="shared" si="128"/>
        <v>3686.0132000000003</v>
      </c>
      <c r="Z357" s="40">
        <f>W357-'[1]UNIF SET-2011'!W357</f>
        <v>31.208599999999933</v>
      </c>
      <c r="AA357" s="45">
        <f>W357/'[1]UNIF SET-2011'!W357-1</f>
        <v>2.3133637328350387E-2</v>
      </c>
      <c r="AB357" s="40">
        <f>X357-'[1]UNIF SET-2011'!X357</f>
        <v>62.403800000000047</v>
      </c>
      <c r="AC357" s="45">
        <f>X357/'[1]UNIF SET-2011'!X357-1</f>
        <v>2.3653532629501761E-2</v>
      </c>
      <c r="AD357" s="40">
        <f>Y357-'[1]UNIF SET-2011'!Y357</f>
        <v>85.688800000000356</v>
      </c>
      <c r="AE357" s="46">
        <f>Y357/'[1]UNIF SET-2011'!Y357-1</f>
        <v>2.3800299772987143E-2</v>
      </c>
    </row>
    <row r="358" spans="1:31" ht="15" customHeight="1" x14ac:dyDescent="0.2">
      <c r="A358" s="44">
        <v>4</v>
      </c>
      <c r="B358" s="35">
        <v>966.04</v>
      </c>
      <c r="C358" s="38">
        <f t="shared" si="129"/>
        <v>289.81199999999995</v>
      </c>
      <c r="D358" s="37">
        <v>59.87</v>
      </c>
      <c r="E358" s="37">
        <f t="shared" si="120"/>
        <v>1315.7219999999998</v>
      </c>
      <c r="G358" s="35">
        <v>1932.08</v>
      </c>
      <c r="H358" s="38">
        <f t="shared" si="130"/>
        <v>579.62399999999991</v>
      </c>
      <c r="I358" s="37">
        <v>59.87</v>
      </c>
      <c r="J358" s="37">
        <f t="shared" si="121"/>
        <v>2571.5739999999996</v>
      </c>
      <c r="L358" s="35">
        <v>1932.08</v>
      </c>
      <c r="M358" s="38">
        <f t="shared" si="131"/>
        <v>579.62399999999991</v>
      </c>
      <c r="N358" s="38">
        <f t="shared" si="132"/>
        <v>966.04</v>
      </c>
      <c r="O358" s="37">
        <v>59.87</v>
      </c>
      <c r="P358" s="37">
        <f t="shared" si="122"/>
        <v>3537.6139999999996</v>
      </c>
      <c r="S358" s="5">
        <v>3</v>
      </c>
      <c r="T358" s="40">
        <f t="shared" si="123"/>
        <v>28.981199999999998</v>
      </c>
      <c r="U358" s="40">
        <f t="shared" si="124"/>
        <v>57.962399999999995</v>
      </c>
      <c r="V358" s="40">
        <f t="shared" si="125"/>
        <v>57.962399999999995</v>
      </c>
      <c r="W358" s="40">
        <f t="shared" si="126"/>
        <v>1344.7031999999997</v>
      </c>
      <c r="X358" s="40">
        <f t="shared" si="127"/>
        <v>2629.5363999999995</v>
      </c>
      <c r="Y358" s="40">
        <f t="shared" si="128"/>
        <v>3595.5763999999995</v>
      </c>
      <c r="Z358" s="40">
        <f>W358-'[1]UNIF SET-2011'!W358</f>
        <v>30.36389999999983</v>
      </c>
      <c r="AA358" s="45">
        <f>W358/'[1]UNIF SET-2011'!W358-1</f>
        <v>2.3102025481547939E-2</v>
      </c>
      <c r="AB358" s="40">
        <f>X358-'[1]UNIF SET-2011'!X358</f>
        <v>60.727799999999661</v>
      </c>
      <c r="AC358" s="45">
        <f>X358/'[1]UNIF SET-2011'!X358-1</f>
        <v>2.3640453399291772E-2</v>
      </c>
      <c r="AD358" s="40">
        <f>Y358-'[1]UNIF SET-2011'!Y358</f>
        <v>83.557799999999588</v>
      </c>
      <c r="AE358" s="46">
        <f>Y358/'[1]UNIF SET-2011'!Y358-1</f>
        <v>2.379195827721392E-2</v>
      </c>
    </row>
    <row r="359" spans="1:31" ht="15" customHeight="1" x14ac:dyDescent="0.2">
      <c r="A359" s="44">
        <v>3</v>
      </c>
      <c r="B359" s="35">
        <v>947.1</v>
      </c>
      <c r="C359" s="38">
        <f t="shared" si="129"/>
        <v>284.13</v>
      </c>
      <c r="D359" s="37">
        <v>59.87</v>
      </c>
      <c r="E359" s="37">
        <f t="shared" si="120"/>
        <v>1291.0999999999999</v>
      </c>
      <c r="G359" s="35">
        <v>1894.2</v>
      </c>
      <c r="H359" s="38">
        <f t="shared" si="130"/>
        <v>568.26</v>
      </c>
      <c r="I359" s="37">
        <v>59.87</v>
      </c>
      <c r="J359" s="37">
        <f t="shared" si="121"/>
        <v>2522.33</v>
      </c>
      <c r="L359" s="35">
        <v>1894.2</v>
      </c>
      <c r="M359" s="38">
        <f t="shared" si="131"/>
        <v>568.26</v>
      </c>
      <c r="N359" s="38">
        <f t="shared" si="132"/>
        <v>947.1</v>
      </c>
      <c r="O359" s="37">
        <v>59.87</v>
      </c>
      <c r="P359" s="37">
        <f t="shared" si="122"/>
        <v>3469.43</v>
      </c>
      <c r="S359" s="5">
        <v>2</v>
      </c>
      <c r="T359" s="40">
        <f t="shared" si="123"/>
        <v>18.942</v>
      </c>
      <c r="U359" s="40">
        <f t="shared" si="124"/>
        <v>37.884</v>
      </c>
      <c r="V359" s="40">
        <f t="shared" si="125"/>
        <v>37.884</v>
      </c>
      <c r="W359" s="40">
        <f t="shared" si="126"/>
        <v>1310.0419999999999</v>
      </c>
      <c r="X359" s="40">
        <f t="shared" si="127"/>
        <v>2560.2139999999999</v>
      </c>
      <c r="Y359" s="40">
        <f t="shared" si="128"/>
        <v>3507.3139999999999</v>
      </c>
      <c r="Z359" s="40">
        <f>W359-'[1]UNIF SET-2011'!W359</f>
        <v>29.541600000000017</v>
      </c>
      <c r="AA359" s="45">
        <f>W359/'[1]UNIF SET-2011'!W359-1</f>
        <v>2.307035593272766E-2</v>
      </c>
      <c r="AB359" s="40">
        <f>X359-'[1]UNIF SET-2011'!X359</f>
        <v>59.096399999999903</v>
      </c>
      <c r="AC359" s="45">
        <f>X359/'[1]UNIF SET-2011'!X359-1</f>
        <v>2.362799734006904E-2</v>
      </c>
      <c r="AD359" s="40">
        <f>Y359-'[1]UNIF SET-2011'!Y359</f>
        <v>81.481399999999667</v>
      </c>
      <c r="AE359" s="46">
        <f>Y359/'[1]UNIF SET-2011'!Y359-1</f>
        <v>2.3784407912984307E-2</v>
      </c>
    </row>
    <row r="360" spans="1:31" ht="15" customHeight="1" x14ac:dyDescent="0.2">
      <c r="A360" s="44">
        <v>2</v>
      </c>
      <c r="B360" s="35">
        <v>928.52</v>
      </c>
      <c r="C360" s="38">
        <f t="shared" si="129"/>
        <v>278.55599999999998</v>
      </c>
      <c r="D360" s="37">
        <v>59.87</v>
      </c>
      <c r="E360" s="37">
        <f t="shared" si="120"/>
        <v>1266.9459999999999</v>
      </c>
      <c r="G360" s="35">
        <v>1857.05</v>
      </c>
      <c r="H360" s="38">
        <f t="shared" si="130"/>
        <v>557.11500000000001</v>
      </c>
      <c r="I360" s="37">
        <v>59.87</v>
      </c>
      <c r="J360" s="37">
        <f t="shared" si="121"/>
        <v>2474.0349999999999</v>
      </c>
      <c r="L360" s="35">
        <v>1857.05</v>
      </c>
      <c r="M360" s="38">
        <f t="shared" si="131"/>
        <v>557.11500000000001</v>
      </c>
      <c r="N360" s="38">
        <f t="shared" si="132"/>
        <v>928.52499999999998</v>
      </c>
      <c r="O360" s="37">
        <v>59.87</v>
      </c>
      <c r="P360" s="37">
        <f t="shared" si="122"/>
        <v>3402.56</v>
      </c>
      <c r="S360" s="5">
        <v>1</v>
      </c>
      <c r="T360" s="40">
        <f t="shared" si="123"/>
        <v>9.2851999999999997</v>
      </c>
      <c r="U360" s="40">
        <f t="shared" si="124"/>
        <v>18.570499999999999</v>
      </c>
      <c r="V360" s="40">
        <f t="shared" si="125"/>
        <v>18.570499999999999</v>
      </c>
      <c r="W360" s="40">
        <f t="shared" si="126"/>
        <v>1276.2311999999999</v>
      </c>
      <c r="X360" s="40">
        <f t="shared" si="127"/>
        <v>2492.6054999999997</v>
      </c>
      <c r="Y360" s="40">
        <f t="shared" si="128"/>
        <v>3421.1304999999998</v>
      </c>
      <c r="Z360" s="40">
        <f>W360-'[1]UNIF SET-2011'!W360</f>
        <v>28.741399999999885</v>
      </c>
      <c r="AA360" s="45">
        <f>W360/'[1]UNIF SET-2011'!W360-1</f>
        <v>2.303938677494588E-2</v>
      </c>
      <c r="AB360" s="40">
        <f>X360-'[1]UNIF SET-2011'!X360</f>
        <v>57.495899999999438</v>
      </c>
      <c r="AC360" s="45">
        <f>X360/'[1]UNIF SET-2011'!X360-1</f>
        <v>2.3611216513621969E-2</v>
      </c>
      <c r="AD360" s="40">
        <f>Y360-'[1]UNIF SET-2011'!Y360</f>
        <v>79.440899999999601</v>
      </c>
      <c r="AE360" s="46">
        <f>Y360/'[1]UNIF SET-2011'!Y360-1</f>
        <v>2.3772674757104761E-2</v>
      </c>
    </row>
    <row r="361" spans="1:31" ht="15" customHeight="1" x14ac:dyDescent="0.2">
      <c r="A361" s="44">
        <v>1</v>
      </c>
      <c r="B361" s="35">
        <v>910.32</v>
      </c>
      <c r="C361" s="38">
        <f t="shared" si="129"/>
        <v>273.096</v>
      </c>
      <c r="D361" s="37">
        <v>59.87</v>
      </c>
      <c r="E361" s="37">
        <f t="shared" si="120"/>
        <v>1243.2860000000001</v>
      </c>
      <c r="G361" s="35">
        <v>1820.63</v>
      </c>
      <c r="H361" s="38">
        <f t="shared" si="130"/>
        <v>546.18899999999996</v>
      </c>
      <c r="I361" s="37">
        <v>59.87</v>
      </c>
      <c r="J361" s="37">
        <f t="shared" si="121"/>
        <v>2426.6889999999999</v>
      </c>
      <c r="L361" s="35">
        <v>1820.63</v>
      </c>
      <c r="M361" s="38">
        <f t="shared" si="131"/>
        <v>546.18899999999996</v>
      </c>
      <c r="N361" s="38">
        <f t="shared" si="132"/>
        <v>910.31500000000005</v>
      </c>
      <c r="O361" s="37">
        <v>59.87</v>
      </c>
      <c r="P361" s="37">
        <f t="shared" si="122"/>
        <v>3337.0039999999999</v>
      </c>
      <c r="S361" s="5">
        <v>0</v>
      </c>
      <c r="T361" s="40">
        <f t="shared" si="123"/>
        <v>0</v>
      </c>
      <c r="U361" s="40">
        <f t="shared" si="124"/>
        <v>0</v>
      </c>
      <c r="V361" s="40">
        <f t="shared" si="125"/>
        <v>0</v>
      </c>
      <c r="W361" s="40">
        <f t="shared" si="126"/>
        <v>1243.2860000000001</v>
      </c>
      <c r="X361" s="40">
        <f t="shared" si="127"/>
        <v>2426.6889999999999</v>
      </c>
      <c r="Y361" s="40">
        <f t="shared" si="128"/>
        <v>3337.0039999999999</v>
      </c>
      <c r="Z361" s="40">
        <f>W361-'[1]UNIF SET-2011'!W361</f>
        <v>27.976000000000113</v>
      </c>
      <c r="AA361" s="45">
        <f>W361/'[1]UNIF SET-2011'!W361-1</f>
        <v>2.3019641079230935E-2</v>
      </c>
      <c r="AB361" s="40">
        <f>X361-'[1]UNIF SET-2011'!X361</f>
        <v>55.925999999999931</v>
      </c>
      <c r="AC361" s="45">
        <f>X361/'[1]UNIF SET-2011'!X361-1</f>
        <v>2.3589873808558703E-2</v>
      </c>
      <c r="AD361" s="40">
        <f>Y361-'[1]UNIF SET-2011'!Y361</f>
        <v>77.436000000000149</v>
      </c>
      <c r="AE361" s="46">
        <f>Y361/'[1]UNIF SET-2011'!Y361-1</f>
        <v>2.3756522336702224E-2</v>
      </c>
    </row>
    <row r="362" spans="1:31" ht="15" customHeight="1" x14ac:dyDescent="0.2">
      <c r="S362" s="302" t="s">
        <v>58</v>
      </c>
      <c r="T362" s="303"/>
      <c r="U362" s="303"/>
      <c r="V362" s="303"/>
      <c r="W362" s="303"/>
      <c r="X362" s="303"/>
      <c r="Y362" s="303"/>
      <c r="Z362" s="48">
        <f t="shared" ref="Z362:AE362" si="134">AVERAGE(Z337:Z361)</f>
        <v>39.421223999999974</v>
      </c>
      <c r="AA362" s="49">
        <f t="shared" si="134"/>
        <v>2.3315680692565382E-2</v>
      </c>
      <c r="AB362" s="48">
        <f t="shared" si="134"/>
        <v>78.841883999999993</v>
      </c>
      <c r="AC362" s="49">
        <f t="shared" si="134"/>
        <v>2.3751124720845073E-2</v>
      </c>
      <c r="AD362" s="48">
        <f t="shared" si="134"/>
        <v>106.40408400000011</v>
      </c>
      <c r="AE362" s="50">
        <f t="shared" si="134"/>
        <v>2.3868344630650878E-2</v>
      </c>
    </row>
    <row r="363" spans="1:31" ht="15" customHeight="1" x14ac:dyDescent="0.2">
      <c r="G363" s="10">
        <f>(G361*0.15)/180</f>
        <v>1.5171916666666665</v>
      </c>
      <c r="J363" s="51">
        <f>(G361+H361)/180</f>
        <v>13.148994444444444</v>
      </c>
    </row>
    <row r="364" spans="1:31" ht="15" customHeight="1" x14ac:dyDescent="0.2">
      <c r="J364" s="12">
        <f>J363/6</f>
        <v>2.1914990740740738</v>
      </c>
    </row>
    <row r="365" spans="1:31" ht="15" customHeight="1" x14ac:dyDescent="0.2">
      <c r="J365" s="12">
        <f>J363+J364</f>
        <v>15.340493518518517</v>
      </c>
    </row>
    <row r="366" spans="1:31" ht="15" customHeight="1" x14ac:dyDescent="0.2"/>
    <row r="367" spans="1:31" ht="15" customHeight="1" x14ac:dyDescent="0.2"/>
    <row r="368" spans="1:31" ht="17.25" customHeight="1" x14ac:dyDescent="0.2">
      <c r="A368" s="87" t="s">
        <v>70</v>
      </c>
      <c r="B368" s="88"/>
      <c r="C368" s="88"/>
      <c r="D368" s="88"/>
      <c r="E368" s="88"/>
      <c r="F368" s="88"/>
      <c r="G368" s="88"/>
      <c r="H368" s="88"/>
    </row>
    <row r="369" spans="1:16" ht="17.25" customHeight="1" x14ac:dyDescent="0.2">
      <c r="A369" s="304" t="s">
        <v>71</v>
      </c>
      <c r="B369" s="304"/>
      <c r="C369" s="304"/>
      <c r="D369" s="304"/>
      <c r="E369" s="304"/>
      <c r="F369" s="304"/>
      <c r="G369" s="304"/>
      <c r="H369" s="304"/>
      <c r="I369" s="304"/>
      <c r="J369" s="304"/>
      <c r="K369" s="304"/>
      <c r="L369" s="304"/>
      <c r="M369" s="304"/>
      <c r="N369" s="304"/>
      <c r="O369" s="304"/>
      <c r="P369" s="304"/>
    </row>
    <row r="370" spans="1:16" ht="30.75" customHeight="1" x14ac:dyDescent="0.2">
      <c r="A370" s="304" t="s">
        <v>72</v>
      </c>
      <c r="B370" s="304"/>
      <c r="C370" s="304"/>
      <c r="D370" s="304"/>
      <c r="E370" s="304"/>
      <c r="F370" s="304"/>
      <c r="G370" s="304"/>
      <c r="H370" s="304"/>
      <c r="I370" s="304"/>
      <c r="J370" s="304"/>
      <c r="K370" s="304"/>
      <c r="L370" s="304"/>
      <c r="M370" s="304"/>
      <c r="N370" s="304"/>
      <c r="O370" s="304"/>
      <c r="P370" s="304"/>
    </row>
    <row r="371" spans="1:16" ht="32.25" customHeight="1" x14ac:dyDescent="0.2">
      <c r="A371" s="301" t="s">
        <v>73</v>
      </c>
      <c r="B371" s="301"/>
      <c r="C371" s="301"/>
      <c r="D371" s="301"/>
      <c r="E371" s="301"/>
      <c r="F371" s="301"/>
      <c r="G371" s="301"/>
      <c r="H371" s="301"/>
      <c r="I371" s="301"/>
      <c r="J371" s="301"/>
      <c r="K371" s="301"/>
      <c r="L371" s="301"/>
      <c r="M371" s="301"/>
      <c r="N371" s="301"/>
      <c r="O371" s="301"/>
      <c r="P371" s="301"/>
    </row>
    <row r="372" spans="1:16" x14ac:dyDescent="0.2">
      <c r="A372" s="305" t="s">
        <v>74</v>
      </c>
      <c r="B372" s="305"/>
      <c r="C372" s="305"/>
      <c r="D372" s="305"/>
      <c r="E372" s="305"/>
      <c r="F372" s="305"/>
      <c r="G372" s="305"/>
      <c r="H372" s="305"/>
      <c r="I372" s="305"/>
      <c r="J372" s="305"/>
      <c r="K372" s="305"/>
      <c r="L372" s="305"/>
      <c r="M372" s="305"/>
      <c r="N372" s="305"/>
      <c r="O372" s="305"/>
      <c r="P372" s="305"/>
    </row>
    <row r="373" spans="1:16" ht="44.25" customHeight="1" x14ac:dyDescent="0.2">
      <c r="A373" s="306" t="s">
        <v>75</v>
      </c>
      <c r="B373" s="306"/>
      <c r="C373" s="306"/>
      <c r="D373" s="306"/>
      <c r="E373" s="306"/>
      <c r="F373" s="306"/>
      <c r="G373" s="306"/>
      <c r="H373" s="306"/>
      <c r="I373" s="306"/>
      <c r="J373" s="306"/>
      <c r="K373" s="306"/>
      <c r="L373" s="306"/>
      <c r="M373" s="306"/>
      <c r="N373" s="306"/>
      <c r="O373" s="306"/>
      <c r="P373" s="306"/>
    </row>
    <row r="374" spans="1:16" ht="31.5" customHeight="1" x14ac:dyDescent="0.2">
      <c r="A374" s="301" t="s">
        <v>76</v>
      </c>
      <c r="B374" s="301"/>
      <c r="C374" s="301"/>
      <c r="D374" s="301"/>
      <c r="E374" s="301"/>
      <c r="F374" s="301"/>
      <c r="G374" s="301"/>
      <c r="H374" s="301"/>
      <c r="I374" s="301"/>
      <c r="J374" s="301"/>
      <c r="K374" s="301"/>
      <c r="L374" s="301"/>
      <c r="M374" s="301"/>
      <c r="N374" s="301"/>
      <c r="O374" s="301"/>
      <c r="P374" s="301"/>
    </row>
    <row r="375" spans="1:16" ht="30.75" customHeight="1" x14ac:dyDescent="0.2">
      <c r="A375" s="301" t="s">
        <v>77</v>
      </c>
      <c r="B375" s="301"/>
      <c r="C375" s="301"/>
      <c r="D375" s="301"/>
      <c r="E375" s="301"/>
      <c r="F375" s="301"/>
      <c r="G375" s="301"/>
      <c r="H375" s="301"/>
      <c r="I375" s="301"/>
      <c r="J375" s="301"/>
      <c r="K375" s="301"/>
      <c r="L375" s="301"/>
      <c r="M375" s="301"/>
      <c r="N375" s="301"/>
      <c r="O375" s="301"/>
      <c r="P375" s="301"/>
    </row>
    <row r="376" spans="1:16" x14ac:dyDescent="0.2">
      <c r="A376" s="301" t="s">
        <v>78</v>
      </c>
      <c r="B376" s="301"/>
      <c r="C376" s="301"/>
      <c r="D376" s="301"/>
      <c r="E376" s="301"/>
      <c r="F376" s="301"/>
      <c r="G376" s="301"/>
      <c r="H376" s="301"/>
      <c r="I376" s="301"/>
      <c r="J376" s="301"/>
      <c r="K376" s="301"/>
      <c r="L376" s="301"/>
      <c r="M376" s="301"/>
      <c r="N376" s="301"/>
      <c r="O376" s="301"/>
      <c r="P376" s="301"/>
    </row>
    <row r="377" spans="1:16" ht="15.75" customHeight="1" x14ac:dyDescent="0.2">
      <c r="A377" s="301" t="s">
        <v>79</v>
      </c>
      <c r="B377" s="301"/>
      <c r="C377" s="301"/>
      <c r="D377" s="301"/>
      <c r="E377" s="301"/>
      <c r="F377" s="301"/>
      <c r="G377" s="301"/>
      <c r="H377" s="301"/>
      <c r="I377" s="301"/>
      <c r="J377" s="301"/>
      <c r="K377" s="301"/>
      <c r="L377" s="301"/>
      <c r="M377" s="301"/>
      <c r="N377" s="301"/>
      <c r="O377" s="301"/>
      <c r="P377" s="301"/>
    </row>
    <row r="378" spans="1:16" x14ac:dyDescent="0.2">
      <c r="A378" s="301" t="s">
        <v>80</v>
      </c>
      <c r="B378" s="301"/>
      <c r="C378" s="301"/>
      <c r="D378" s="301"/>
      <c r="E378" s="301"/>
      <c r="F378" s="301"/>
      <c r="G378" s="301"/>
      <c r="H378" s="301"/>
      <c r="I378" s="301"/>
      <c r="J378" s="301"/>
      <c r="K378" s="301"/>
      <c r="L378" s="301"/>
      <c r="M378" s="301"/>
      <c r="N378" s="301"/>
      <c r="O378" s="301"/>
      <c r="P378" s="301"/>
    </row>
    <row r="379" spans="1:16" ht="32.25" customHeight="1" x14ac:dyDescent="0.2">
      <c r="A379" s="301" t="s">
        <v>81</v>
      </c>
      <c r="B379" s="301"/>
      <c r="C379" s="301"/>
      <c r="D379" s="301"/>
      <c r="E379" s="301"/>
      <c r="F379" s="301"/>
      <c r="G379" s="301"/>
      <c r="H379" s="301"/>
      <c r="I379" s="301"/>
      <c r="J379" s="301"/>
      <c r="K379" s="301"/>
      <c r="L379" s="301"/>
      <c r="M379" s="301"/>
      <c r="N379" s="301"/>
      <c r="O379" s="301"/>
      <c r="P379" s="301"/>
    </row>
    <row r="380" spans="1:16" ht="30" customHeight="1" x14ac:dyDescent="0.2">
      <c r="A380" s="301" t="s">
        <v>82</v>
      </c>
      <c r="B380" s="301"/>
      <c r="C380" s="301"/>
      <c r="D380" s="301"/>
      <c r="E380" s="301"/>
      <c r="F380" s="301"/>
      <c r="G380" s="301"/>
      <c r="H380" s="301"/>
      <c r="I380" s="301"/>
      <c r="J380" s="301"/>
      <c r="K380" s="301"/>
      <c r="L380" s="301"/>
      <c r="M380" s="301"/>
      <c r="N380" s="301"/>
      <c r="O380" s="301"/>
      <c r="P380" s="301"/>
    </row>
    <row r="381" spans="1:16" ht="30" customHeight="1" x14ac:dyDescent="0.2">
      <c r="A381" s="301" t="s">
        <v>83</v>
      </c>
      <c r="B381" s="301"/>
      <c r="C381" s="301"/>
      <c r="D381" s="301"/>
      <c r="E381" s="301"/>
      <c r="F381" s="301"/>
      <c r="G381" s="301"/>
      <c r="H381" s="301"/>
      <c r="I381" s="301"/>
      <c r="J381" s="301"/>
      <c r="K381" s="301"/>
      <c r="L381" s="301"/>
      <c r="M381" s="301"/>
      <c r="N381" s="301"/>
      <c r="O381" s="301"/>
      <c r="P381" s="301"/>
    </row>
    <row r="382" spans="1:16" ht="16.5" customHeight="1" x14ac:dyDescent="0.2">
      <c r="A382" s="301" t="s">
        <v>84</v>
      </c>
      <c r="B382" s="301"/>
      <c r="C382" s="301"/>
      <c r="D382" s="301"/>
      <c r="E382" s="301"/>
      <c r="F382" s="301"/>
      <c r="G382" s="301"/>
      <c r="H382" s="301"/>
      <c r="I382" s="301"/>
      <c r="J382" s="301"/>
      <c r="K382" s="301"/>
      <c r="L382" s="301"/>
      <c r="M382" s="301"/>
      <c r="N382" s="301"/>
      <c r="O382" s="301"/>
      <c r="P382" s="301"/>
    </row>
    <row r="383" spans="1:16" ht="17.25" customHeight="1" x14ac:dyDescent="0.2">
      <c r="A383" s="301" t="s">
        <v>85</v>
      </c>
      <c r="B383" s="301"/>
      <c r="C383" s="301"/>
      <c r="D383" s="301"/>
      <c r="E383" s="301"/>
      <c r="F383" s="301"/>
      <c r="G383" s="301"/>
      <c r="H383" s="301"/>
      <c r="I383" s="301"/>
      <c r="J383" s="301"/>
      <c r="K383" s="301"/>
      <c r="L383" s="301"/>
      <c r="M383" s="301"/>
      <c r="N383" s="301"/>
      <c r="O383" s="301"/>
      <c r="P383" s="301"/>
    </row>
    <row r="384" spans="1:16" x14ac:dyDescent="0.2">
      <c r="A384" s="301" t="s">
        <v>86</v>
      </c>
      <c r="B384" s="301"/>
      <c r="C384" s="301"/>
      <c r="D384" s="301"/>
      <c r="E384" s="301"/>
      <c r="F384" s="301"/>
      <c r="G384" s="301"/>
      <c r="H384" s="301"/>
      <c r="I384" s="301"/>
      <c r="J384" s="301"/>
      <c r="K384" s="301"/>
      <c r="L384" s="301"/>
      <c r="M384" s="301"/>
      <c r="N384" s="301"/>
      <c r="O384" s="301"/>
      <c r="P384" s="301"/>
    </row>
    <row r="385" spans="1:16" ht="30" customHeight="1" x14ac:dyDescent="0.2">
      <c r="A385" s="301" t="s">
        <v>87</v>
      </c>
      <c r="B385" s="301"/>
      <c r="C385" s="301"/>
      <c r="D385" s="301"/>
      <c r="E385" s="301"/>
      <c r="F385" s="301"/>
      <c r="G385" s="301"/>
      <c r="H385" s="301"/>
      <c r="I385" s="301"/>
      <c r="J385" s="301"/>
      <c r="K385" s="301"/>
      <c r="L385" s="301"/>
      <c r="M385" s="301"/>
      <c r="N385" s="301"/>
      <c r="O385" s="301"/>
      <c r="P385" s="301"/>
    </row>
    <row r="386" spans="1:16" ht="30.75" customHeight="1" x14ac:dyDescent="0.2">
      <c r="A386" s="301" t="s">
        <v>88</v>
      </c>
      <c r="B386" s="301"/>
      <c r="C386" s="301"/>
      <c r="D386" s="301"/>
      <c r="E386" s="301"/>
      <c r="F386" s="301"/>
      <c r="G386" s="301"/>
      <c r="H386" s="301"/>
      <c r="I386" s="301"/>
      <c r="J386" s="301"/>
      <c r="K386" s="301"/>
      <c r="L386" s="301"/>
      <c r="M386" s="301"/>
      <c r="N386" s="301"/>
      <c r="O386" s="301"/>
      <c r="P386" s="301"/>
    </row>
    <row r="387" spans="1:16" ht="32.25" customHeight="1" x14ac:dyDescent="0.2">
      <c r="A387" s="301" t="s">
        <v>89</v>
      </c>
      <c r="B387" s="301"/>
      <c r="C387" s="301"/>
      <c r="D387" s="301"/>
      <c r="E387" s="301"/>
      <c r="F387" s="301"/>
      <c r="G387" s="301"/>
      <c r="H387" s="301"/>
      <c r="I387" s="301"/>
      <c r="J387" s="301"/>
      <c r="K387" s="301"/>
      <c r="L387" s="301"/>
      <c r="M387" s="301"/>
      <c r="N387" s="301"/>
      <c r="O387" s="301"/>
      <c r="P387" s="301"/>
    </row>
    <row r="388" spans="1:16" x14ac:dyDescent="0.2">
      <c r="A388" s="299" t="s">
        <v>90</v>
      </c>
      <c r="B388" s="299"/>
      <c r="C388" s="299"/>
      <c r="D388" s="299"/>
      <c r="E388" s="299"/>
      <c r="F388" s="299"/>
      <c r="G388" s="299"/>
      <c r="H388" s="299"/>
      <c r="I388" s="299"/>
      <c r="J388" s="299"/>
      <c r="K388" s="299"/>
      <c r="L388" s="299"/>
      <c r="M388" s="299"/>
      <c r="N388" s="299"/>
      <c r="O388" s="299"/>
      <c r="P388" s="299"/>
    </row>
    <row r="389" spans="1:16" ht="30.75" customHeight="1" x14ac:dyDescent="0.2">
      <c r="A389" s="299" t="s">
        <v>91</v>
      </c>
      <c r="B389" s="299"/>
      <c r="C389" s="299"/>
      <c r="D389" s="299"/>
      <c r="E389" s="299"/>
      <c r="F389" s="299"/>
      <c r="G389" s="299"/>
      <c r="H389" s="299"/>
      <c r="I389" s="299"/>
      <c r="J389" s="299"/>
      <c r="K389" s="299"/>
      <c r="L389" s="299"/>
      <c r="M389" s="299"/>
      <c r="N389" s="299"/>
      <c r="O389" s="299"/>
      <c r="P389" s="299"/>
    </row>
    <row r="390" spans="1:16" ht="32.25" customHeight="1" x14ac:dyDescent="0.2">
      <c r="A390" s="299" t="s">
        <v>92</v>
      </c>
      <c r="B390" s="299"/>
      <c r="C390" s="299"/>
      <c r="D390" s="299"/>
      <c r="E390" s="299"/>
      <c r="F390" s="299"/>
      <c r="G390" s="299"/>
      <c r="H390" s="299"/>
      <c r="I390" s="299"/>
      <c r="J390" s="299"/>
      <c r="K390" s="299"/>
      <c r="L390" s="299"/>
      <c r="M390" s="299"/>
      <c r="N390" s="299"/>
      <c r="O390" s="299"/>
      <c r="P390" s="299"/>
    </row>
    <row r="391" spans="1:16" ht="16.5" customHeight="1" x14ac:dyDescent="0.2">
      <c r="A391" s="299" t="s">
        <v>93</v>
      </c>
      <c r="B391" s="299"/>
      <c r="C391" s="299"/>
      <c r="D391" s="299"/>
      <c r="E391" s="299"/>
      <c r="F391" s="299"/>
      <c r="G391" s="299"/>
      <c r="H391" s="299"/>
      <c r="I391" s="299"/>
      <c r="J391" s="299"/>
      <c r="K391" s="299"/>
      <c r="L391" s="299"/>
      <c r="M391" s="299"/>
      <c r="N391" s="299"/>
      <c r="O391" s="299"/>
      <c r="P391" s="299"/>
    </row>
    <row r="392" spans="1:16" ht="16.5" customHeight="1" x14ac:dyDescent="0.2">
      <c r="A392" s="300" t="s">
        <v>94</v>
      </c>
      <c r="B392" s="300"/>
      <c r="C392" s="300"/>
      <c r="D392" s="300"/>
      <c r="E392" s="300"/>
      <c r="F392" s="300"/>
      <c r="G392" s="300"/>
      <c r="H392" s="300"/>
      <c r="I392" s="300"/>
      <c r="J392" s="300"/>
      <c r="K392" s="300"/>
      <c r="L392" s="300"/>
      <c r="M392" s="300"/>
      <c r="N392" s="300"/>
      <c r="O392" s="300"/>
      <c r="P392" s="300"/>
    </row>
    <row r="393" spans="1:16" ht="15.75" customHeight="1" x14ac:dyDescent="0.2"/>
    <row r="394" spans="1:16" ht="19.5" customHeight="1" x14ac:dyDescent="0.2">
      <c r="A394" s="87" t="s">
        <v>70</v>
      </c>
      <c r="B394" s="89"/>
      <c r="C394" s="89"/>
      <c r="D394" s="89"/>
      <c r="E394" s="89"/>
      <c r="F394" s="89"/>
      <c r="G394" s="89"/>
      <c r="H394" s="89"/>
      <c r="I394" s="89"/>
      <c r="J394" s="89"/>
      <c r="K394" s="89"/>
      <c r="L394" s="89"/>
      <c r="M394" s="89"/>
      <c r="N394" s="89"/>
      <c r="O394" s="89"/>
      <c r="P394" s="89"/>
    </row>
    <row r="395" spans="1:16" ht="18" customHeight="1" x14ac:dyDescent="0.2">
      <c r="A395" s="301" t="s">
        <v>95</v>
      </c>
      <c r="B395" s="301"/>
      <c r="C395" s="301"/>
      <c r="D395" s="301"/>
      <c r="E395" s="301"/>
      <c r="F395" s="301"/>
      <c r="G395" s="301"/>
      <c r="H395" s="301"/>
      <c r="I395" s="301"/>
      <c r="J395" s="301"/>
      <c r="K395" s="301"/>
      <c r="L395" s="301"/>
      <c r="M395" s="301"/>
      <c r="N395" s="301"/>
      <c r="O395" s="301"/>
      <c r="P395" s="301"/>
    </row>
    <row r="396" spans="1:16" ht="31.5" customHeight="1" x14ac:dyDescent="0.2">
      <c r="A396" s="299" t="s">
        <v>96</v>
      </c>
      <c r="B396" s="299"/>
      <c r="C396" s="299"/>
      <c r="D396" s="299"/>
      <c r="E396" s="299"/>
      <c r="F396" s="299"/>
      <c r="G396" s="299"/>
      <c r="H396" s="299"/>
      <c r="I396" s="299"/>
      <c r="J396" s="299"/>
      <c r="K396" s="299"/>
      <c r="L396" s="299"/>
      <c r="M396" s="299"/>
      <c r="N396" s="299"/>
      <c r="O396" s="299"/>
      <c r="P396" s="299"/>
    </row>
    <row r="397" spans="1:16" ht="30.75" customHeight="1" x14ac:dyDescent="0.2">
      <c r="A397" s="299" t="s">
        <v>97</v>
      </c>
      <c r="B397" s="299"/>
      <c r="C397" s="299"/>
      <c r="D397" s="299"/>
      <c r="E397" s="299"/>
      <c r="F397" s="299"/>
      <c r="G397" s="299"/>
      <c r="H397" s="299"/>
      <c r="I397" s="299"/>
      <c r="J397" s="299"/>
      <c r="K397" s="299"/>
      <c r="L397" s="299"/>
      <c r="M397" s="299"/>
      <c r="N397" s="299"/>
      <c r="O397" s="299"/>
      <c r="P397" s="299"/>
    </row>
    <row r="398" spans="1:16" ht="15" customHeight="1" x14ac:dyDescent="0.2">
      <c r="A398" s="299" t="s">
        <v>98</v>
      </c>
      <c r="B398" s="299"/>
      <c r="C398" s="299"/>
      <c r="D398" s="299"/>
      <c r="E398" s="299"/>
      <c r="F398" s="299"/>
      <c r="G398" s="299"/>
      <c r="H398" s="299"/>
      <c r="I398" s="299"/>
      <c r="J398" s="299"/>
      <c r="K398" s="299"/>
      <c r="L398" s="299"/>
      <c r="M398" s="299"/>
      <c r="N398" s="299"/>
      <c r="O398" s="299"/>
      <c r="P398" s="299"/>
    </row>
    <row r="399" spans="1:16" ht="29.25" customHeight="1" x14ac:dyDescent="0.2">
      <c r="A399" s="299" t="s">
        <v>99</v>
      </c>
      <c r="B399" s="299"/>
      <c r="C399" s="299"/>
      <c r="D399" s="299"/>
      <c r="E399" s="299"/>
      <c r="F399" s="299"/>
      <c r="G399" s="299"/>
      <c r="H399" s="299"/>
      <c r="I399" s="299"/>
      <c r="J399" s="299"/>
      <c r="K399" s="299"/>
      <c r="L399" s="299"/>
      <c r="M399" s="299"/>
      <c r="N399" s="299"/>
      <c r="O399" s="299"/>
      <c r="P399" s="299"/>
    </row>
    <row r="400" spans="1:16" ht="31.5" customHeight="1" x14ac:dyDescent="0.2">
      <c r="A400" s="300" t="s">
        <v>100</v>
      </c>
      <c r="B400" s="300"/>
      <c r="C400" s="300"/>
      <c r="D400" s="300"/>
      <c r="E400" s="300"/>
      <c r="F400" s="300"/>
      <c r="G400" s="300"/>
      <c r="H400" s="300"/>
      <c r="I400" s="300"/>
      <c r="J400" s="300"/>
      <c r="K400" s="300"/>
      <c r="L400" s="300"/>
      <c r="M400" s="300"/>
      <c r="N400" s="300"/>
      <c r="O400" s="300"/>
      <c r="P400" s="300"/>
    </row>
    <row r="401" spans="1:16" x14ac:dyDescent="0.2">
      <c r="A401" s="301" t="s">
        <v>101</v>
      </c>
      <c r="B401" s="301"/>
      <c r="C401" s="301"/>
      <c r="D401" s="301"/>
      <c r="E401" s="301"/>
      <c r="F401" s="301"/>
      <c r="G401" s="301"/>
      <c r="H401" s="301"/>
      <c r="I401" s="301"/>
      <c r="J401" s="301"/>
      <c r="K401" s="301"/>
      <c r="L401" s="301"/>
      <c r="M401" s="301"/>
      <c r="N401" s="301"/>
      <c r="O401" s="301"/>
      <c r="P401" s="301"/>
    </row>
    <row r="402" spans="1:16" ht="31.5" customHeight="1" x14ac:dyDescent="0.2">
      <c r="A402" s="299" t="s">
        <v>102</v>
      </c>
      <c r="B402" s="299"/>
      <c r="C402" s="299"/>
      <c r="D402" s="299"/>
      <c r="E402" s="299"/>
      <c r="F402" s="299"/>
      <c r="G402" s="299"/>
      <c r="H402" s="299"/>
      <c r="I402" s="299"/>
      <c r="J402" s="299"/>
      <c r="K402" s="299"/>
      <c r="L402" s="299"/>
      <c r="M402" s="299"/>
      <c r="N402" s="299"/>
      <c r="O402" s="299"/>
      <c r="P402" s="299"/>
    </row>
    <row r="403" spans="1:16" ht="31.5" customHeight="1" x14ac:dyDescent="0.2">
      <c r="A403" s="299" t="s">
        <v>103</v>
      </c>
      <c r="B403" s="299"/>
      <c r="C403" s="299"/>
      <c r="D403" s="299"/>
      <c r="E403" s="299"/>
      <c r="F403" s="299"/>
      <c r="G403" s="299"/>
      <c r="H403" s="299"/>
      <c r="I403" s="299"/>
      <c r="J403" s="299"/>
      <c r="K403" s="299"/>
      <c r="L403" s="299"/>
      <c r="M403" s="299"/>
      <c r="N403" s="299"/>
      <c r="O403" s="299"/>
      <c r="P403" s="299"/>
    </row>
    <row r="404" spans="1:16" ht="31.5" customHeight="1" x14ac:dyDescent="0.2">
      <c r="A404" s="299" t="s">
        <v>104</v>
      </c>
      <c r="B404" s="299"/>
      <c r="C404" s="299"/>
      <c r="D404" s="299"/>
      <c r="E404" s="299"/>
      <c r="F404" s="299"/>
      <c r="G404" s="299"/>
      <c r="H404" s="299"/>
      <c r="I404" s="299"/>
      <c r="J404" s="299"/>
      <c r="K404" s="299"/>
      <c r="L404" s="299"/>
      <c r="M404" s="299"/>
      <c r="N404" s="299"/>
      <c r="O404" s="299"/>
      <c r="P404" s="299"/>
    </row>
    <row r="405" spans="1:16" x14ac:dyDescent="0.2">
      <c r="A405" s="299" t="s">
        <v>105</v>
      </c>
      <c r="B405" s="299"/>
      <c r="C405" s="299"/>
      <c r="D405" s="299"/>
      <c r="E405" s="299"/>
      <c r="F405" s="299"/>
      <c r="G405" s="299"/>
      <c r="H405" s="299"/>
      <c r="I405" s="299"/>
      <c r="J405" s="299"/>
      <c r="K405" s="299"/>
      <c r="L405" s="299"/>
      <c r="M405" s="299"/>
      <c r="N405" s="299"/>
      <c r="O405" s="299"/>
      <c r="P405" s="299"/>
    </row>
    <row r="406" spans="1:16" ht="30.75" customHeight="1" x14ac:dyDescent="0.2">
      <c r="A406" s="299" t="s">
        <v>106</v>
      </c>
      <c r="B406" s="299"/>
      <c r="C406" s="299"/>
      <c r="D406" s="299"/>
      <c r="E406" s="299"/>
      <c r="F406" s="299"/>
      <c r="G406" s="299"/>
      <c r="H406" s="299"/>
      <c r="I406" s="299"/>
      <c r="J406" s="299"/>
      <c r="K406" s="299"/>
      <c r="L406" s="299"/>
      <c r="M406" s="299"/>
      <c r="N406" s="299"/>
      <c r="O406" s="299"/>
      <c r="P406" s="299"/>
    </row>
    <row r="407" spans="1:16" x14ac:dyDescent="0.2">
      <c r="A407" s="301" t="s">
        <v>107</v>
      </c>
      <c r="B407" s="301"/>
      <c r="C407" s="301"/>
      <c r="D407" s="301"/>
      <c r="E407" s="301"/>
      <c r="F407" s="301"/>
      <c r="G407" s="301"/>
      <c r="H407" s="301"/>
      <c r="I407" s="301"/>
      <c r="J407" s="301"/>
      <c r="K407" s="301"/>
      <c r="L407" s="301"/>
      <c r="M407" s="301"/>
      <c r="N407" s="301"/>
      <c r="O407" s="301"/>
      <c r="P407" s="301"/>
    </row>
    <row r="408" spans="1:16" ht="45.75" customHeight="1" x14ac:dyDescent="0.2">
      <c r="A408" s="299" t="s">
        <v>108</v>
      </c>
      <c r="B408" s="299"/>
      <c r="C408" s="299"/>
      <c r="D408" s="299"/>
      <c r="E408" s="299"/>
      <c r="F408" s="299"/>
      <c r="G408" s="299"/>
      <c r="H408" s="299"/>
      <c r="I408" s="299"/>
      <c r="J408" s="299"/>
      <c r="K408" s="299"/>
      <c r="L408" s="299"/>
      <c r="M408" s="299"/>
      <c r="N408" s="299"/>
      <c r="O408" s="299"/>
      <c r="P408" s="299"/>
    </row>
    <row r="409" spans="1:16" ht="29.25" customHeight="1" x14ac:dyDescent="0.2">
      <c r="A409" s="299" t="s">
        <v>109</v>
      </c>
      <c r="B409" s="299"/>
      <c r="C409" s="299"/>
      <c r="D409" s="299"/>
      <c r="E409" s="299"/>
      <c r="F409" s="299"/>
      <c r="G409" s="299"/>
      <c r="H409" s="299"/>
      <c r="I409" s="299"/>
      <c r="J409" s="299"/>
      <c r="K409" s="299"/>
      <c r="L409" s="299"/>
      <c r="M409" s="299"/>
      <c r="N409" s="299"/>
      <c r="O409" s="299"/>
      <c r="P409" s="299"/>
    </row>
    <row r="410" spans="1:16" ht="46.5" customHeight="1" x14ac:dyDescent="0.2">
      <c r="A410" s="299" t="s">
        <v>110</v>
      </c>
      <c r="B410" s="299"/>
      <c r="C410" s="299"/>
      <c r="D410" s="299"/>
      <c r="E410" s="299"/>
      <c r="F410" s="299"/>
      <c r="G410" s="299"/>
      <c r="H410" s="299"/>
      <c r="I410" s="299"/>
      <c r="J410" s="299"/>
      <c r="K410" s="299"/>
      <c r="L410" s="299"/>
      <c r="M410" s="299"/>
      <c r="N410" s="299"/>
      <c r="O410" s="299"/>
      <c r="P410" s="299"/>
    </row>
    <row r="411" spans="1:16" x14ac:dyDescent="0.2">
      <c r="A411" s="299" t="s">
        <v>111</v>
      </c>
      <c r="B411" s="299"/>
      <c r="C411" s="299"/>
      <c r="D411" s="299"/>
      <c r="E411" s="299"/>
      <c r="F411" s="299"/>
      <c r="G411" s="299"/>
      <c r="H411" s="299"/>
      <c r="I411" s="299"/>
      <c r="J411" s="299"/>
      <c r="K411" s="299"/>
      <c r="L411" s="299"/>
      <c r="M411" s="299"/>
      <c r="N411" s="299"/>
      <c r="O411" s="299"/>
      <c r="P411" s="299"/>
    </row>
    <row r="412" spans="1:16" ht="45" customHeight="1" x14ac:dyDescent="0.2">
      <c r="A412" s="299" t="s">
        <v>112</v>
      </c>
      <c r="B412" s="299"/>
      <c r="C412" s="299"/>
      <c r="D412" s="299"/>
      <c r="E412" s="299"/>
      <c r="F412" s="299"/>
      <c r="G412" s="299"/>
      <c r="H412" s="299"/>
      <c r="I412" s="299"/>
      <c r="J412" s="299"/>
      <c r="K412" s="299"/>
      <c r="L412" s="299"/>
      <c r="M412" s="299"/>
      <c r="N412" s="299"/>
      <c r="O412" s="299"/>
      <c r="P412" s="299"/>
    </row>
    <row r="413" spans="1:16" ht="31.5" customHeight="1" x14ac:dyDescent="0.2">
      <c r="A413" s="299" t="s">
        <v>113</v>
      </c>
      <c r="B413" s="299"/>
      <c r="C413" s="299"/>
      <c r="D413" s="299"/>
      <c r="E413" s="299"/>
      <c r="F413" s="299"/>
      <c r="G413" s="299"/>
      <c r="H413" s="299"/>
      <c r="I413" s="299"/>
      <c r="J413" s="299"/>
      <c r="K413" s="299"/>
      <c r="L413" s="299"/>
      <c r="M413" s="299"/>
      <c r="N413" s="299"/>
      <c r="O413" s="299"/>
      <c r="P413" s="299"/>
    </row>
    <row r="414" spans="1:16" ht="30.75" customHeight="1" x14ac:dyDescent="0.2">
      <c r="A414" s="301" t="s">
        <v>114</v>
      </c>
      <c r="B414" s="301"/>
      <c r="C414" s="301"/>
      <c r="D414" s="301"/>
      <c r="E414" s="301"/>
      <c r="F414" s="301"/>
      <c r="G414" s="301"/>
      <c r="H414" s="301"/>
      <c r="I414" s="301"/>
      <c r="J414" s="301"/>
      <c r="K414" s="301"/>
      <c r="L414" s="301"/>
      <c r="M414" s="301"/>
      <c r="N414" s="301"/>
      <c r="O414" s="301"/>
      <c r="P414" s="301"/>
    </row>
    <row r="415" spans="1:16" ht="15" customHeight="1" x14ac:dyDescent="0.2">
      <c r="A415" s="89"/>
      <c r="B415" s="89"/>
      <c r="C415" s="89"/>
      <c r="D415" s="89"/>
      <c r="E415" s="89"/>
      <c r="F415" s="89"/>
      <c r="G415" s="89"/>
      <c r="H415" s="89"/>
      <c r="I415" s="89"/>
      <c r="J415" s="89"/>
      <c r="K415" s="89"/>
      <c r="L415" s="89"/>
      <c r="M415" s="89"/>
      <c r="N415" s="89"/>
      <c r="O415" s="89"/>
      <c r="P415" s="89"/>
    </row>
    <row r="416" spans="1:16" ht="15" customHeight="1" x14ac:dyDescent="0.2">
      <c r="A416" s="89"/>
      <c r="B416" s="89"/>
      <c r="C416" s="89"/>
      <c r="D416" s="89"/>
      <c r="E416" s="89"/>
      <c r="F416" s="89"/>
      <c r="G416" s="89"/>
      <c r="H416" s="89"/>
      <c r="I416" s="89"/>
      <c r="J416" s="89"/>
      <c r="K416" s="89"/>
      <c r="L416" s="89"/>
      <c r="M416" s="89"/>
      <c r="N416" s="89"/>
      <c r="O416" s="89"/>
      <c r="P416" s="89"/>
    </row>
    <row r="417" spans="1:16" ht="15" customHeight="1" x14ac:dyDescent="0.2">
      <c r="A417" s="87" t="s">
        <v>70</v>
      </c>
      <c r="B417" s="89"/>
      <c r="C417" s="89"/>
      <c r="D417" s="89"/>
      <c r="E417" s="89"/>
      <c r="F417" s="89"/>
      <c r="G417" s="89"/>
      <c r="H417" s="89"/>
      <c r="I417" s="89"/>
      <c r="J417" s="89"/>
      <c r="K417" s="89"/>
      <c r="L417" s="89"/>
      <c r="M417" s="89"/>
      <c r="N417" s="89"/>
      <c r="O417" s="89"/>
      <c r="P417" s="89"/>
    </row>
    <row r="418" spans="1:16" x14ac:dyDescent="0.2">
      <c r="A418" s="301" t="s">
        <v>115</v>
      </c>
      <c r="B418" s="301"/>
      <c r="C418" s="301"/>
      <c r="D418" s="301"/>
      <c r="E418" s="301"/>
      <c r="F418" s="301"/>
      <c r="G418" s="301"/>
      <c r="H418" s="301"/>
      <c r="I418" s="301"/>
      <c r="J418" s="301"/>
      <c r="K418" s="301"/>
      <c r="L418" s="301"/>
      <c r="M418" s="301"/>
      <c r="N418" s="301"/>
      <c r="O418" s="301"/>
      <c r="P418" s="301"/>
    </row>
    <row r="419" spans="1:16" ht="30" customHeight="1" x14ac:dyDescent="0.2">
      <c r="A419" s="299" t="s">
        <v>116</v>
      </c>
      <c r="B419" s="299"/>
      <c r="C419" s="299"/>
      <c r="D419" s="299"/>
      <c r="E419" s="299"/>
      <c r="F419" s="299"/>
      <c r="G419" s="299"/>
      <c r="H419" s="299"/>
      <c r="I419" s="299"/>
      <c r="J419" s="299"/>
      <c r="K419" s="299"/>
      <c r="L419" s="299"/>
      <c r="M419" s="299"/>
      <c r="N419" s="299"/>
      <c r="O419" s="299"/>
      <c r="P419" s="299"/>
    </row>
    <row r="420" spans="1:16" ht="42.75" customHeight="1" x14ac:dyDescent="0.2">
      <c r="A420" s="299" t="s">
        <v>117</v>
      </c>
      <c r="B420" s="299"/>
      <c r="C420" s="299"/>
      <c r="D420" s="299"/>
      <c r="E420" s="299"/>
      <c r="F420" s="299"/>
      <c r="G420" s="299"/>
      <c r="H420" s="299"/>
      <c r="I420" s="299"/>
      <c r="J420" s="299"/>
      <c r="K420" s="299"/>
      <c r="L420" s="299"/>
      <c r="M420" s="299"/>
      <c r="N420" s="299"/>
      <c r="O420" s="299"/>
      <c r="P420" s="299"/>
    </row>
    <row r="421" spans="1:16" ht="18" customHeight="1" x14ac:dyDescent="0.2">
      <c r="A421" s="299" t="s">
        <v>118</v>
      </c>
      <c r="B421" s="299"/>
      <c r="C421" s="299"/>
      <c r="D421" s="299"/>
      <c r="E421" s="299"/>
      <c r="F421" s="299"/>
      <c r="G421" s="299"/>
      <c r="H421" s="299"/>
      <c r="I421" s="299"/>
      <c r="J421" s="299"/>
      <c r="K421" s="299"/>
      <c r="L421" s="299"/>
      <c r="M421" s="299"/>
      <c r="N421" s="299"/>
      <c r="O421" s="299"/>
      <c r="P421" s="299"/>
    </row>
    <row r="422" spans="1:16" ht="31.5" customHeight="1" x14ac:dyDescent="0.2">
      <c r="A422" s="299" t="s">
        <v>119</v>
      </c>
      <c r="B422" s="299"/>
      <c r="C422" s="299"/>
      <c r="D422" s="299"/>
      <c r="E422" s="299"/>
      <c r="F422" s="299"/>
      <c r="G422" s="299"/>
      <c r="H422" s="299"/>
      <c r="I422" s="299"/>
      <c r="J422" s="299"/>
      <c r="K422" s="299"/>
      <c r="L422" s="299"/>
      <c r="M422" s="299"/>
      <c r="N422" s="299"/>
      <c r="O422" s="299"/>
      <c r="P422" s="299"/>
    </row>
    <row r="423" spans="1:16" x14ac:dyDescent="0.2">
      <c r="A423" s="299" t="s">
        <v>120</v>
      </c>
      <c r="B423" s="299"/>
      <c r="C423" s="299"/>
      <c r="D423" s="299"/>
      <c r="E423" s="299"/>
      <c r="F423" s="299"/>
      <c r="G423" s="299"/>
      <c r="H423" s="299"/>
      <c r="I423" s="299"/>
      <c r="J423" s="299"/>
      <c r="K423" s="299"/>
      <c r="L423" s="299"/>
      <c r="M423" s="299"/>
      <c r="N423" s="299"/>
      <c r="O423" s="299"/>
      <c r="P423" s="299"/>
    </row>
    <row r="424" spans="1:16" ht="31.5" customHeight="1" x14ac:dyDescent="0.2">
      <c r="A424" s="299" t="s">
        <v>121</v>
      </c>
      <c r="B424" s="299"/>
      <c r="C424" s="299"/>
      <c r="D424" s="299"/>
      <c r="E424" s="299"/>
      <c r="F424" s="299"/>
      <c r="G424" s="299"/>
      <c r="H424" s="299"/>
      <c r="I424" s="299"/>
      <c r="J424" s="299"/>
      <c r="K424" s="299"/>
      <c r="L424" s="299"/>
      <c r="M424" s="299"/>
      <c r="N424" s="299"/>
      <c r="O424" s="299"/>
      <c r="P424" s="299"/>
    </row>
    <row r="425" spans="1:16" x14ac:dyDescent="0.2">
      <c r="A425" s="301" t="s">
        <v>122</v>
      </c>
      <c r="B425" s="301"/>
      <c r="C425" s="301"/>
      <c r="D425" s="301"/>
      <c r="E425" s="301"/>
      <c r="F425" s="301"/>
      <c r="G425" s="301"/>
      <c r="H425" s="301"/>
      <c r="I425" s="301"/>
      <c r="J425" s="301"/>
      <c r="K425" s="301"/>
      <c r="L425" s="301"/>
      <c r="M425" s="301"/>
      <c r="N425" s="301"/>
      <c r="O425" s="301"/>
      <c r="P425" s="301"/>
    </row>
    <row r="426" spans="1:16" ht="30" customHeight="1" x14ac:dyDescent="0.2">
      <c r="A426" s="299" t="s">
        <v>123</v>
      </c>
      <c r="B426" s="299"/>
      <c r="C426" s="299"/>
      <c r="D426" s="299"/>
      <c r="E426" s="299"/>
      <c r="F426" s="299"/>
      <c r="G426" s="299"/>
      <c r="H426" s="299"/>
      <c r="I426" s="299"/>
      <c r="J426" s="299"/>
      <c r="K426" s="299"/>
      <c r="L426" s="299"/>
      <c r="M426" s="299"/>
      <c r="N426" s="299"/>
      <c r="O426" s="299"/>
      <c r="P426" s="299"/>
    </row>
    <row r="427" spans="1:16" ht="30.75" customHeight="1" x14ac:dyDescent="0.2">
      <c r="A427" s="299" t="s">
        <v>124</v>
      </c>
      <c r="B427" s="299"/>
      <c r="C427" s="299"/>
      <c r="D427" s="299"/>
      <c r="E427" s="299"/>
      <c r="F427" s="299"/>
      <c r="G427" s="299"/>
      <c r="H427" s="299"/>
      <c r="I427" s="299"/>
      <c r="J427" s="299"/>
      <c r="K427" s="299"/>
      <c r="L427" s="299"/>
      <c r="M427" s="299"/>
      <c r="N427" s="299"/>
      <c r="O427" s="299"/>
      <c r="P427" s="299"/>
    </row>
    <row r="428" spans="1:16" ht="42.75" customHeight="1" x14ac:dyDescent="0.2">
      <c r="A428" s="299" t="s">
        <v>125</v>
      </c>
      <c r="B428" s="299"/>
      <c r="C428" s="299"/>
      <c r="D428" s="299"/>
      <c r="E428" s="299"/>
      <c r="F428" s="299"/>
      <c r="G428" s="299"/>
      <c r="H428" s="299"/>
      <c r="I428" s="299"/>
      <c r="J428" s="299"/>
      <c r="K428" s="299"/>
      <c r="L428" s="299"/>
      <c r="M428" s="299"/>
      <c r="N428" s="299"/>
      <c r="O428" s="299"/>
      <c r="P428" s="299"/>
    </row>
    <row r="429" spans="1:16" ht="16.5" customHeight="1" x14ac:dyDescent="0.2">
      <c r="A429" s="299" t="s">
        <v>126</v>
      </c>
      <c r="B429" s="299"/>
      <c r="C429" s="299"/>
      <c r="D429" s="299"/>
      <c r="E429" s="299"/>
      <c r="F429" s="299"/>
      <c r="G429" s="299"/>
      <c r="H429" s="299"/>
      <c r="I429" s="299"/>
      <c r="J429" s="299"/>
      <c r="K429" s="299"/>
      <c r="L429" s="299"/>
      <c r="M429" s="299"/>
      <c r="N429" s="299"/>
      <c r="O429" s="299"/>
      <c r="P429" s="299"/>
    </row>
    <row r="430" spans="1:16" ht="30.75" customHeight="1" x14ac:dyDescent="0.2">
      <c r="A430" s="299" t="s">
        <v>127</v>
      </c>
      <c r="B430" s="299"/>
      <c r="C430" s="299"/>
      <c r="D430" s="299"/>
      <c r="E430" s="299"/>
      <c r="F430" s="299"/>
      <c r="G430" s="299"/>
      <c r="H430" s="299"/>
      <c r="I430" s="299"/>
      <c r="J430" s="299"/>
      <c r="K430" s="299"/>
      <c r="L430" s="299"/>
      <c r="M430" s="299"/>
      <c r="N430" s="299"/>
      <c r="O430" s="299"/>
      <c r="P430" s="299"/>
    </row>
    <row r="431" spans="1:16" ht="30" customHeight="1" x14ac:dyDescent="0.2">
      <c r="A431" s="299" t="s">
        <v>128</v>
      </c>
      <c r="B431" s="299"/>
      <c r="C431" s="299"/>
      <c r="D431" s="299"/>
      <c r="E431" s="299"/>
      <c r="F431" s="299"/>
      <c r="G431" s="299"/>
      <c r="H431" s="299"/>
      <c r="I431" s="299"/>
      <c r="J431" s="299"/>
      <c r="K431" s="299"/>
      <c r="L431" s="299"/>
      <c r="M431" s="299"/>
      <c r="N431" s="299"/>
      <c r="O431" s="299"/>
      <c r="P431" s="299"/>
    </row>
    <row r="432" spans="1:16" ht="15" customHeight="1" x14ac:dyDescent="0.2">
      <c r="A432" s="300" t="s">
        <v>129</v>
      </c>
      <c r="B432" s="300"/>
      <c r="C432" s="300"/>
      <c r="D432" s="300"/>
      <c r="E432" s="300"/>
      <c r="F432" s="300"/>
      <c r="G432" s="300"/>
      <c r="H432" s="300"/>
      <c r="I432" s="300"/>
      <c r="J432" s="300"/>
      <c r="K432" s="300"/>
      <c r="L432" s="300"/>
      <c r="M432" s="300"/>
      <c r="N432" s="300"/>
      <c r="O432" s="300"/>
      <c r="P432" s="300"/>
    </row>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sheetData>
  <mergeCells count="149">
    <mergeCell ref="A6:P6"/>
    <mergeCell ref="S11:AE12"/>
    <mergeCell ref="A12:E12"/>
    <mergeCell ref="G12:J12"/>
    <mergeCell ref="L12:P12"/>
    <mergeCell ref="A13:A14"/>
    <mergeCell ref="E13:E14"/>
    <mergeCell ref="J13:J14"/>
    <mergeCell ref="P13:P14"/>
    <mergeCell ref="A54:A55"/>
    <mergeCell ref="E54:E55"/>
    <mergeCell ref="J54:J55"/>
    <mergeCell ref="P54:P55"/>
    <mergeCell ref="S81:Y81"/>
    <mergeCell ref="A86:P86"/>
    <mergeCell ref="S40:Y40"/>
    <mergeCell ref="A47:P47"/>
    <mergeCell ref="S52:AE53"/>
    <mergeCell ref="A53:E53"/>
    <mergeCell ref="G53:J53"/>
    <mergeCell ref="L53:P53"/>
    <mergeCell ref="S120:Y120"/>
    <mergeCell ref="A125:P125"/>
    <mergeCell ref="S130:AE131"/>
    <mergeCell ref="A131:E131"/>
    <mergeCell ref="G131:J131"/>
    <mergeCell ref="L131:P131"/>
    <mergeCell ref="S91:AE92"/>
    <mergeCell ref="A92:E92"/>
    <mergeCell ref="G92:J92"/>
    <mergeCell ref="L92:P92"/>
    <mergeCell ref="A93:A94"/>
    <mergeCell ref="E93:E94"/>
    <mergeCell ref="J93:J94"/>
    <mergeCell ref="P93:P94"/>
    <mergeCell ref="S170:AE171"/>
    <mergeCell ref="A171:E171"/>
    <mergeCell ref="G171:J171"/>
    <mergeCell ref="L171:P171"/>
    <mergeCell ref="A172:A173"/>
    <mergeCell ref="E172:E173"/>
    <mergeCell ref="J172:J173"/>
    <mergeCell ref="P172:P173"/>
    <mergeCell ref="A132:A133"/>
    <mergeCell ref="E132:E133"/>
    <mergeCell ref="J132:J133"/>
    <mergeCell ref="P132:P133"/>
    <mergeCell ref="S159:Y159"/>
    <mergeCell ref="A165:P165"/>
    <mergeCell ref="A212:A213"/>
    <mergeCell ref="E212:E213"/>
    <mergeCell ref="J212:J213"/>
    <mergeCell ref="P212:P213"/>
    <mergeCell ref="S239:Y239"/>
    <mergeCell ref="A246:P246"/>
    <mergeCell ref="S199:Y199"/>
    <mergeCell ref="A205:P205"/>
    <mergeCell ref="S210:AE211"/>
    <mergeCell ref="A211:E211"/>
    <mergeCell ref="G211:J211"/>
    <mergeCell ref="L211:P211"/>
    <mergeCell ref="S280:Y280"/>
    <mergeCell ref="A287:P287"/>
    <mergeCell ref="S292:AE293"/>
    <mergeCell ref="A293:E293"/>
    <mergeCell ref="G293:J293"/>
    <mergeCell ref="L293:P293"/>
    <mergeCell ref="S251:AE252"/>
    <mergeCell ref="A252:E252"/>
    <mergeCell ref="G252:J252"/>
    <mergeCell ref="L252:P252"/>
    <mergeCell ref="A253:A254"/>
    <mergeCell ref="E253:E254"/>
    <mergeCell ref="J253:J254"/>
    <mergeCell ref="P253:P254"/>
    <mergeCell ref="S333:AE334"/>
    <mergeCell ref="A334:E334"/>
    <mergeCell ref="G334:J334"/>
    <mergeCell ref="L334:P334"/>
    <mergeCell ref="A335:A336"/>
    <mergeCell ref="E335:E336"/>
    <mergeCell ref="J335:J336"/>
    <mergeCell ref="P335:P336"/>
    <mergeCell ref="A294:A295"/>
    <mergeCell ref="E294:E295"/>
    <mergeCell ref="J294:J295"/>
    <mergeCell ref="P294:P295"/>
    <mergeCell ref="S321:Y321"/>
    <mergeCell ref="A328:P328"/>
    <mergeCell ref="A374:P374"/>
    <mergeCell ref="A375:P375"/>
    <mergeCell ref="A376:P376"/>
    <mergeCell ref="A377:P377"/>
    <mergeCell ref="A378:P378"/>
    <mergeCell ref="A379:P379"/>
    <mergeCell ref="S362:Y362"/>
    <mergeCell ref="A369:P369"/>
    <mergeCell ref="A370:P370"/>
    <mergeCell ref="A371:P371"/>
    <mergeCell ref="A372:P372"/>
    <mergeCell ref="A373:P373"/>
    <mergeCell ref="A386:P386"/>
    <mergeCell ref="A387:P387"/>
    <mergeCell ref="A388:P388"/>
    <mergeCell ref="A389:P389"/>
    <mergeCell ref="A390:P390"/>
    <mergeCell ref="A391:P391"/>
    <mergeCell ref="A380:P380"/>
    <mergeCell ref="A381:P381"/>
    <mergeCell ref="A382:P382"/>
    <mergeCell ref="A383:P383"/>
    <mergeCell ref="A384:P384"/>
    <mergeCell ref="A385:P385"/>
    <mergeCell ref="A400:P400"/>
    <mergeCell ref="A401:P401"/>
    <mergeCell ref="A402:P402"/>
    <mergeCell ref="A403:P403"/>
    <mergeCell ref="A404:P404"/>
    <mergeCell ref="A405:P405"/>
    <mergeCell ref="A392:P392"/>
    <mergeCell ref="A395:P395"/>
    <mergeCell ref="A396:P396"/>
    <mergeCell ref="A397:P397"/>
    <mergeCell ref="A398:P398"/>
    <mergeCell ref="A399:P399"/>
    <mergeCell ref="A412:P412"/>
    <mergeCell ref="A413:P413"/>
    <mergeCell ref="A414:P414"/>
    <mergeCell ref="A418:P418"/>
    <mergeCell ref="A419:P419"/>
    <mergeCell ref="A420:P420"/>
    <mergeCell ref="A406:P406"/>
    <mergeCell ref="A407:P407"/>
    <mergeCell ref="A408:P408"/>
    <mergeCell ref="A409:P409"/>
    <mergeCell ref="A410:P410"/>
    <mergeCell ref="A411:P411"/>
    <mergeCell ref="A427:P427"/>
    <mergeCell ref="A428:P428"/>
    <mergeCell ref="A429:P429"/>
    <mergeCell ref="A430:P430"/>
    <mergeCell ref="A431:P431"/>
    <mergeCell ref="A432:P432"/>
    <mergeCell ref="A421:P421"/>
    <mergeCell ref="A422:P422"/>
    <mergeCell ref="A423:P423"/>
    <mergeCell ref="A424:P424"/>
    <mergeCell ref="A425:P425"/>
    <mergeCell ref="A426:P426"/>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6"/>
  <sheetViews>
    <sheetView zoomScale="130" zoomScaleNormal="130" workbookViewId="0">
      <pane xSplit="8" topLeftCell="I1" activePane="topRight" state="frozen"/>
      <selection pane="topRight" activeCell="AX29" sqref="AX29"/>
    </sheetView>
  </sheetViews>
  <sheetFormatPr defaultRowHeight="11.25" x14ac:dyDescent="0.25"/>
  <cols>
    <col min="1" max="2" width="9.85546875" style="92" bestFit="1" customWidth="1"/>
    <col min="3" max="3" width="9.5703125" style="92" bestFit="1" customWidth="1"/>
    <col min="4" max="4" width="9.5703125" style="92" customWidth="1"/>
    <col min="5" max="5" width="9.28515625" style="92" bestFit="1" customWidth="1"/>
    <col min="6" max="6" width="6.140625" style="217" bestFit="1" customWidth="1"/>
    <col min="7" max="7" width="9.28515625" style="106" bestFit="1" customWidth="1"/>
    <col min="8" max="8" width="11.28515625" style="106" bestFit="1" customWidth="1"/>
    <col min="9" max="9" width="1.140625" style="93" customWidth="1"/>
    <col min="10" max="10" width="10.7109375" style="139" customWidth="1"/>
    <col min="11" max="11" width="15" style="102" bestFit="1" customWidth="1"/>
    <col min="12" max="12" width="14" style="93" bestFit="1" customWidth="1"/>
    <col min="13" max="13" width="9.85546875" style="92" bestFit="1" customWidth="1"/>
    <col min="14" max="14" width="9.5703125" style="92" bestFit="1" customWidth="1"/>
    <col min="15" max="15" width="10.5703125" style="92" customWidth="1"/>
    <col min="16" max="16" width="7.28515625" style="220" bestFit="1" customWidth="1"/>
    <col min="17" max="17" width="9.28515625" style="106" bestFit="1" customWidth="1"/>
    <col min="18" max="18" width="11.28515625" style="106" bestFit="1" customWidth="1"/>
    <col min="19" max="19" width="10.5703125" style="121" customWidth="1"/>
    <col min="20" max="20" width="2" style="93" customWidth="1"/>
    <col min="21" max="21" width="10.7109375" style="137" customWidth="1"/>
    <col min="22" max="22" width="14" style="102" bestFit="1" customWidth="1"/>
    <col min="23" max="23" width="13.28515625" style="93" customWidth="1"/>
    <col min="24" max="24" width="9.85546875" style="92" bestFit="1" customWidth="1"/>
    <col min="25" max="25" width="9.5703125" style="92" bestFit="1" customWidth="1"/>
    <col min="26" max="26" width="10.5703125" style="92" bestFit="1" customWidth="1"/>
    <col min="27" max="27" width="5.85546875" style="220" bestFit="1" customWidth="1"/>
    <col min="28" max="28" width="9.28515625" style="106" bestFit="1" customWidth="1"/>
    <col min="29" max="29" width="11.28515625" style="106" bestFit="1" customWidth="1"/>
    <col min="30" max="30" width="9.85546875" style="92" customWidth="1"/>
    <col min="31" max="31" width="2.7109375" style="92" customWidth="1"/>
    <col min="32" max="32" width="10.7109375" style="137" customWidth="1"/>
    <col min="33" max="33" width="14" style="102" bestFit="1" customWidth="1"/>
    <col min="34" max="34" width="14" style="92" bestFit="1" customWidth="1"/>
    <col min="35" max="35" width="9.85546875" style="92" bestFit="1" customWidth="1"/>
    <col min="36" max="36" width="9.28515625" style="92" bestFit="1" customWidth="1"/>
    <col min="37" max="37" width="10.5703125" style="92" bestFit="1" customWidth="1"/>
    <col min="38" max="38" width="5.85546875" style="191" bestFit="1" customWidth="1"/>
    <col min="39" max="39" width="9.28515625" style="106" bestFit="1" customWidth="1"/>
    <col min="40" max="40" width="11.28515625" style="106" bestFit="1" customWidth="1"/>
    <col min="41" max="41" width="11" style="92" customWidth="1"/>
    <col min="42" max="42" width="1.28515625" style="92" customWidth="1"/>
    <col min="43" max="43" width="10.42578125" style="137" bestFit="1" customWidth="1"/>
    <col min="44" max="44" width="14" style="102" bestFit="1" customWidth="1"/>
    <col min="45" max="45" width="15.85546875" style="92" customWidth="1"/>
    <col min="46" max="46" width="9.85546875" style="92" bestFit="1" customWidth="1"/>
    <col min="47" max="47" width="8.28515625" style="92" bestFit="1" customWidth="1"/>
    <col min="48" max="48" width="6.5703125" style="92" bestFit="1" customWidth="1"/>
    <col min="49" max="49" width="11.42578125" style="92" customWidth="1"/>
    <col min="50" max="50" width="14.5703125" style="92" bestFit="1" customWidth="1"/>
    <col min="51" max="52" width="7.28515625" style="92" bestFit="1" customWidth="1"/>
    <col min="53" max="53" width="9.5703125" style="92" bestFit="1" customWidth="1"/>
    <col min="54" max="54" width="9.85546875" style="92" bestFit="1" customWidth="1"/>
    <col min="55" max="55" width="9.5703125" style="92" bestFit="1" customWidth="1"/>
    <col min="56" max="16384" width="9.140625" style="92"/>
  </cols>
  <sheetData>
    <row r="1" spans="1:50" ht="15" customHeight="1" x14ac:dyDescent="0.25">
      <c r="A1" s="9"/>
      <c r="B1" s="9"/>
      <c r="M1" s="92">
        <v>0.82264446857639684</v>
      </c>
      <c r="X1" s="92">
        <v>0.86377669200521612</v>
      </c>
      <c r="AI1" s="92">
        <v>0.90696552660547758</v>
      </c>
    </row>
    <row r="2" spans="1:50" ht="20.25" customHeight="1" x14ac:dyDescent="0.25">
      <c r="B2" s="256">
        <v>40969</v>
      </c>
      <c r="C2" s="94"/>
      <c r="D2" s="94"/>
      <c r="M2" s="256">
        <v>41518</v>
      </c>
      <c r="N2" s="94"/>
      <c r="X2" s="256">
        <v>41883</v>
      </c>
      <c r="Y2" s="94"/>
      <c r="AI2" s="256">
        <v>42248</v>
      </c>
      <c r="AJ2" s="94"/>
    </row>
    <row r="3" spans="1:50" ht="16.5" customHeight="1" x14ac:dyDescent="0.25">
      <c r="A3" s="335" t="s">
        <v>130</v>
      </c>
      <c r="B3" s="337" t="s">
        <v>131</v>
      </c>
      <c r="C3" s="91" t="s">
        <v>133</v>
      </c>
      <c r="D3" s="339" t="s">
        <v>590</v>
      </c>
      <c r="E3" s="341" t="s">
        <v>134</v>
      </c>
      <c r="F3" s="343" t="s">
        <v>592</v>
      </c>
      <c r="G3" s="345" t="s">
        <v>593</v>
      </c>
      <c r="H3" s="119" t="s">
        <v>594</v>
      </c>
      <c r="J3" s="348" t="s">
        <v>11</v>
      </c>
      <c r="K3" s="348"/>
      <c r="M3" s="341" t="s">
        <v>131</v>
      </c>
      <c r="N3" s="91" t="s">
        <v>133</v>
      </c>
      <c r="O3" s="341" t="s">
        <v>134</v>
      </c>
      <c r="P3" s="343" t="s">
        <v>592</v>
      </c>
      <c r="Q3" s="345" t="s">
        <v>593</v>
      </c>
      <c r="R3" s="119" t="s">
        <v>594</v>
      </c>
      <c r="S3" s="346" t="s">
        <v>16</v>
      </c>
      <c r="U3" s="348" t="s">
        <v>11</v>
      </c>
      <c r="V3" s="348"/>
      <c r="X3" s="341" t="s">
        <v>131</v>
      </c>
      <c r="Y3" s="91" t="s">
        <v>133</v>
      </c>
      <c r="Z3" s="341" t="s">
        <v>134</v>
      </c>
      <c r="AA3" s="343" t="s">
        <v>592</v>
      </c>
      <c r="AB3" s="345" t="s">
        <v>593</v>
      </c>
      <c r="AC3" s="119" t="s">
        <v>594</v>
      </c>
      <c r="AD3" s="341" t="s">
        <v>16</v>
      </c>
      <c r="AF3" s="348" t="s">
        <v>11</v>
      </c>
      <c r="AG3" s="348"/>
      <c r="AI3" s="341" t="s">
        <v>131</v>
      </c>
      <c r="AJ3" s="91" t="s">
        <v>133</v>
      </c>
      <c r="AK3" s="341" t="s">
        <v>134</v>
      </c>
      <c r="AL3" s="349" t="s">
        <v>592</v>
      </c>
      <c r="AM3" s="345" t="s">
        <v>593</v>
      </c>
      <c r="AN3" s="119" t="s">
        <v>594</v>
      </c>
      <c r="AO3" s="341" t="s">
        <v>16</v>
      </c>
      <c r="AQ3" s="348" t="s">
        <v>11</v>
      </c>
      <c r="AR3" s="348"/>
      <c r="AT3" s="334" t="s">
        <v>135</v>
      </c>
      <c r="AU3" s="334"/>
    </row>
    <row r="4" spans="1:50" ht="15" customHeight="1" x14ac:dyDescent="0.25">
      <c r="A4" s="336"/>
      <c r="B4" s="338"/>
      <c r="C4" s="105">
        <v>0.3</v>
      </c>
      <c r="D4" s="340"/>
      <c r="E4" s="342"/>
      <c r="F4" s="344"/>
      <c r="G4" s="345"/>
      <c r="H4" s="120" t="s">
        <v>595</v>
      </c>
      <c r="J4" s="140" t="s">
        <v>597</v>
      </c>
      <c r="K4" s="131" t="s">
        <v>15</v>
      </c>
      <c r="M4" s="342"/>
      <c r="N4" s="105">
        <v>0.3</v>
      </c>
      <c r="O4" s="342"/>
      <c r="P4" s="344"/>
      <c r="Q4" s="345"/>
      <c r="R4" s="120" t="s">
        <v>595</v>
      </c>
      <c r="S4" s="347"/>
      <c r="U4" s="136" t="s">
        <v>597</v>
      </c>
      <c r="V4" s="131" t="s">
        <v>15</v>
      </c>
      <c r="X4" s="342"/>
      <c r="Y4" s="105">
        <v>0.3</v>
      </c>
      <c r="Z4" s="342"/>
      <c r="AA4" s="344"/>
      <c r="AB4" s="345"/>
      <c r="AC4" s="120" t="s">
        <v>595</v>
      </c>
      <c r="AD4" s="342"/>
      <c r="AF4" s="136" t="s">
        <v>597</v>
      </c>
      <c r="AG4" s="131" t="s">
        <v>15</v>
      </c>
      <c r="AI4" s="342"/>
      <c r="AJ4" s="105">
        <v>0.3</v>
      </c>
      <c r="AK4" s="342"/>
      <c r="AL4" s="350"/>
      <c r="AM4" s="345"/>
      <c r="AN4" s="120" t="s">
        <v>595</v>
      </c>
      <c r="AO4" s="342"/>
      <c r="AQ4" s="136" t="s">
        <v>597</v>
      </c>
      <c r="AR4" s="131" t="s">
        <v>15</v>
      </c>
      <c r="AT4" s="90" t="s">
        <v>136</v>
      </c>
      <c r="AU4" s="90" t="s">
        <v>16</v>
      </c>
    </row>
    <row r="5" spans="1:50" ht="15" customHeight="1" x14ac:dyDescent="0.25">
      <c r="A5" s="95" t="s">
        <v>137</v>
      </c>
      <c r="B5" s="100">
        <v>3723.17</v>
      </c>
      <c r="C5" s="122">
        <f t="shared" ref="C5:C51" si="0">B5*C$4</f>
        <v>1116.951</v>
      </c>
      <c r="D5" s="100">
        <v>59.87</v>
      </c>
      <c r="E5" s="100">
        <f>SUM(B5:D5)</f>
        <v>4899.991</v>
      </c>
      <c r="F5" s="216"/>
      <c r="G5" s="117">
        <f t="shared" ref="G5:G51" si="1">B5*F5%</f>
        <v>0</v>
      </c>
      <c r="H5" s="129">
        <f>E5+G5</f>
        <v>4899.991</v>
      </c>
      <c r="J5" s="141"/>
      <c r="K5" s="132">
        <f>H5*J5</f>
        <v>0</v>
      </c>
      <c r="L5" s="102">
        <f>B5*J5</f>
        <v>0</v>
      </c>
      <c r="M5" s="100">
        <f>E5*M$1</f>
        <v>4030.9504922241272</v>
      </c>
      <c r="N5" s="122">
        <f>M5*N$4</f>
        <v>1209.2851476672381</v>
      </c>
      <c r="O5" s="100">
        <f>SUM(M5:N5)</f>
        <v>5240.2356398913653</v>
      </c>
      <c r="P5" s="221">
        <f>F5</f>
        <v>0</v>
      </c>
      <c r="Q5" s="117">
        <f t="shared" ref="Q5:Q51" si="2">M5*P5%</f>
        <v>0</v>
      </c>
      <c r="R5" s="129">
        <f>O5+Q5</f>
        <v>5240.2356398913653</v>
      </c>
      <c r="S5" s="101">
        <f>R5/H5-1</f>
        <v>6.9437809149315743E-2</v>
      </c>
      <c r="U5" s="141">
        <f>J5</f>
        <v>0</v>
      </c>
      <c r="V5" s="132">
        <f>R5*U5</f>
        <v>0</v>
      </c>
      <c r="W5" s="102">
        <f>M5*U5</f>
        <v>0</v>
      </c>
      <c r="X5" s="100">
        <f>E5*X$1</f>
        <v>4232.4980168353313</v>
      </c>
      <c r="Y5" s="122">
        <f t="shared" ref="Y5:Y51" si="3">X5*Y$4</f>
        <v>1269.7494050505993</v>
      </c>
      <c r="Z5" s="100">
        <f>SUM(X5:Y5)</f>
        <v>5502.2474218859306</v>
      </c>
      <c r="AA5" s="221">
        <f>F5</f>
        <v>0</v>
      </c>
      <c r="AB5" s="117">
        <f t="shared" ref="AB5:AB51" si="4">X5*AA5%</f>
        <v>0</v>
      </c>
      <c r="AC5" s="129">
        <f>Z5+AB5</f>
        <v>5502.2474218859306</v>
      </c>
      <c r="AD5" s="101">
        <f>AC5/R5-1</f>
        <v>4.9999999999999378E-2</v>
      </c>
      <c r="AE5" s="93"/>
      <c r="AF5" s="141">
        <f>U5</f>
        <v>0</v>
      </c>
      <c r="AG5" s="132">
        <f>AC5*AF5</f>
        <v>0</v>
      </c>
      <c r="AH5" s="102">
        <f>X5*AF5</f>
        <v>0</v>
      </c>
      <c r="AI5" s="100">
        <f>E5*AI$1</f>
        <v>4444.1229176771003</v>
      </c>
      <c r="AJ5" s="122">
        <f>AI5*AJ$4</f>
        <v>1333.2368753031301</v>
      </c>
      <c r="AK5" s="100">
        <f>SUM(AI5:AJ5)</f>
        <v>5777.3597929802308</v>
      </c>
      <c r="AL5" s="192">
        <f>F5</f>
        <v>0</v>
      </c>
      <c r="AM5" s="117">
        <f t="shared" ref="AM5:AM51" si="5">AI5*AL5%</f>
        <v>0</v>
      </c>
      <c r="AN5" s="129">
        <f>AK5+AM5</f>
        <v>5777.3597929802308</v>
      </c>
      <c r="AO5" s="101">
        <f t="shared" ref="AO5:AO51" si="6">AN5/AC5-1</f>
        <v>5.0000000000000711E-2</v>
      </c>
      <c r="AP5" s="93"/>
      <c r="AQ5" s="141">
        <f>AF5</f>
        <v>0</v>
      </c>
      <c r="AR5" s="132">
        <f>AN5*AQ5</f>
        <v>0</v>
      </c>
      <c r="AS5" s="102">
        <f>AI5*AQ5</f>
        <v>0</v>
      </c>
      <c r="AT5" s="100">
        <f t="shared" ref="AT5:AT51" si="7">AN5-H5</f>
        <v>877.36879298023086</v>
      </c>
      <c r="AU5" s="101">
        <f t="shared" ref="AU5:AU51" si="8">AN5/H5-1</f>
        <v>0.17905518458712089</v>
      </c>
      <c r="AW5" s="246">
        <f>AI5/B5-1</f>
        <v>0.19363953772648035</v>
      </c>
      <c r="AX5" s="106">
        <f>AI5*0.15</f>
        <v>666.61843765156505</v>
      </c>
    </row>
    <row r="6" spans="1:50" ht="15" customHeight="1" x14ac:dyDescent="0.25">
      <c r="A6" s="95" t="s">
        <v>138</v>
      </c>
      <c r="B6" s="100">
        <v>3650.16</v>
      </c>
      <c r="C6" s="100">
        <f t="shared" si="0"/>
        <v>1095.048</v>
      </c>
      <c r="D6" s="100">
        <v>59.87</v>
      </c>
      <c r="E6" s="100">
        <f t="shared" ref="E6:E69" si="9">SUM(B6:D6)</f>
        <v>4805.0779999999995</v>
      </c>
      <c r="F6" s="216"/>
      <c r="G6" s="117">
        <f t="shared" si="1"/>
        <v>0</v>
      </c>
      <c r="H6" s="130">
        <f t="shared" ref="H6:H69" si="10">E6+G6</f>
        <v>4805.0779999999995</v>
      </c>
      <c r="J6" s="141"/>
      <c r="K6" s="132">
        <f t="shared" ref="K6:K69" si="11">H6*J6</f>
        <v>0</v>
      </c>
      <c r="L6" s="102">
        <f t="shared" ref="L6:L69" si="12">B6*J6</f>
        <v>0</v>
      </c>
      <c r="M6" s="100">
        <f t="shared" ref="M6:M69" si="13">E6*M$1</f>
        <v>3952.8708377781354</v>
      </c>
      <c r="N6" s="122">
        <f t="shared" ref="N6:N51" si="14">M6*N$4</f>
        <v>1185.8612513334406</v>
      </c>
      <c r="O6" s="100">
        <f>SUM(M6:N6)</f>
        <v>5138.732089111576</v>
      </c>
      <c r="P6" s="221">
        <f t="shared" ref="P6:P69" si="15">F6</f>
        <v>0</v>
      </c>
      <c r="Q6" s="117">
        <f t="shared" si="2"/>
        <v>0</v>
      </c>
      <c r="R6" s="129">
        <f t="shared" ref="R6:R69" si="16">O6+Q6</f>
        <v>5138.732089111576</v>
      </c>
      <c r="S6" s="101">
        <f t="shared" ref="S6:S51" si="17">R6/H6-1</f>
        <v>6.9437809149315965E-2</v>
      </c>
      <c r="U6" s="141">
        <f t="shared" ref="U6:U69" si="18">J6</f>
        <v>0</v>
      </c>
      <c r="V6" s="132">
        <f t="shared" ref="V6:V69" si="19">R6*U6</f>
        <v>0</v>
      </c>
      <c r="W6" s="102">
        <f t="shared" ref="W6:W69" si="20">M6*U6</f>
        <v>0</v>
      </c>
      <c r="X6" s="100">
        <f t="shared" ref="X6:X69" si="21">E6*X$1</f>
        <v>4150.5143796670391</v>
      </c>
      <c r="Y6" s="122">
        <f t="shared" si="3"/>
        <v>1245.1543139001117</v>
      </c>
      <c r="Z6" s="100">
        <f>SUM(X6:Y6)</f>
        <v>5395.6686935671505</v>
      </c>
      <c r="AA6" s="221">
        <f t="shared" ref="AA6:AA69" si="22">F6</f>
        <v>0</v>
      </c>
      <c r="AB6" s="117">
        <f t="shared" si="4"/>
        <v>0</v>
      </c>
      <c r="AC6" s="129">
        <f t="shared" ref="AC6:AC51" si="23">Z6+AB6</f>
        <v>5395.6686935671505</v>
      </c>
      <c r="AD6" s="101">
        <f t="shared" ref="AD6:AD51" si="24">AC6/R6-1</f>
        <v>4.9999999999999156E-2</v>
      </c>
      <c r="AE6" s="93"/>
      <c r="AF6" s="141">
        <f t="shared" ref="AF6:AF69" si="25">U6</f>
        <v>0</v>
      </c>
      <c r="AG6" s="132">
        <f t="shared" ref="AG6:AG69" si="26">AC6*AF6</f>
        <v>0</v>
      </c>
      <c r="AH6" s="102">
        <f t="shared" ref="AH6:AH69" si="27">X6*AF6</f>
        <v>0</v>
      </c>
      <c r="AI6" s="100">
        <f t="shared" ref="AI6:AI69" si="28">E6*AI$1</f>
        <v>4358.0400986503946</v>
      </c>
      <c r="AJ6" s="122">
        <f t="shared" ref="AJ6:AJ51" si="29">AI6*AJ$4</f>
        <v>1307.4120295951184</v>
      </c>
      <c r="AK6" s="100">
        <f>SUM(AI6:AJ6)</f>
        <v>5665.4521282455134</v>
      </c>
      <c r="AL6" s="192">
        <f t="shared" ref="AL6:AL69" si="30">F6</f>
        <v>0</v>
      </c>
      <c r="AM6" s="117">
        <f t="shared" si="5"/>
        <v>0</v>
      </c>
      <c r="AN6" s="129">
        <f>AK6+AM6</f>
        <v>5665.4521282455134</v>
      </c>
      <c r="AO6" s="101">
        <f t="shared" si="6"/>
        <v>5.0000000000000933E-2</v>
      </c>
      <c r="AP6" s="93"/>
      <c r="AQ6" s="141">
        <f t="shared" ref="AQ6:AQ69" si="31">AF6</f>
        <v>0</v>
      </c>
      <c r="AR6" s="132">
        <f t="shared" ref="AR6:AR69" si="32">AN6*AQ6</f>
        <v>0</v>
      </c>
      <c r="AS6" s="102">
        <f t="shared" ref="AS6:AS69" si="33">AI6*AQ6</f>
        <v>0</v>
      </c>
      <c r="AT6" s="100">
        <f t="shared" si="7"/>
        <v>860.37412824551393</v>
      </c>
      <c r="AU6" s="101">
        <f t="shared" si="8"/>
        <v>0.17905518458712089</v>
      </c>
      <c r="AW6" s="246">
        <f t="shared" ref="AW6:AW69" si="34">AI6/B6-1</f>
        <v>0.19393125195892646</v>
      </c>
      <c r="AX6" s="106">
        <f t="shared" ref="AX6:AX51" si="35">AI6*0.15</f>
        <v>653.70601479755919</v>
      </c>
    </row>
    <row r="7" spans="1:50" ht="15" customHeight="1" x14ac:dyDescent="0.25">
      <c r="A7" s="95" t="s">
        <v>139</v>
      </c>
      <c r="B7" s="100">
        <v>3578.59</v>
      </c>
      <c r="C7" s="100">
        <f t="shared" si="0"/>
        <v>1073.577</v>
      </c>
      <c r="D7" s="100">
        <v>59.87</v>
      </c>
      <c r="E7" s="100">
        <f t="shared" si="9"/>
        <v>4712.0370000000003</v>
      </c>
      <c r="F7" s="216"/>
      <c r="G7" s="117">
        <f t="shared" si="1"/>
        <v>0</v>
      </c>
      <c r="H7" s="130">
        <f t="shared" si="10"/>
        <v>4712.0370000000003</v>
      </c>
      <c r="J7" s="141"/>
      <c r="K7" s="132">
        <f t="shared" si="11"/>
        <v>0</v>
      </c>
      <c r="L7" s="102">
        <f t="shared" si="12"/>
        <v>0</v>
      </c>
      <c r="M7" s="100">
        <f t="shared" si="13"/>
        <v>3876.3311737773192</v>
      </c>
      <c r="N7" s="122">
        <f t="shared" si="14"/>
        <v>1162.8993521331956</v>
      </c>
      <c r="O7" s="100">
        <f t="shared" ref="O7:O70" si="36">SUM(M7:N7)</f>
        <v>5039.2305259105151</v>
      </c>
      <c r="P7" s="221">
        <f t="shared" si="15"/>
        <v>0</v>
      </c>
      <c r="Q7" s="117">
        <f t="shared" si="2"/>
        <v>0</v>
      </c>
      <c r="R7" s="129">
        <f t="shared" si="16"/>
        <v>5039.2305259105151</v>
      </c>
      <c r="S7" s="101">
        <f t="shared" si="17"/>
        <v>6.9437809149315743E-2</v>
      </c>
      <c r="U7" s="141">
        <f t="shared" si="18"/>
        <v>0</v>
      </c>
      <c r="V7" s="132">
        <f t="shared" si="19"/>
        <v>0</v>
      </c>
      <c r="W7" s="102">
        <f t="shared" si="20"/>
        <v>0</v>
      </c>
      <c r="X7" s="100">
        <f t="shared" si="21"/>
        <v>4070.1477324661828</v>
      </c>
      <c r="Y7" s="122">
        <f t="shared" si="3"/>
        <v>1221.0443197398547</v>
      </c>
      <c r="Z7" s="100">
        <f t="shared" ref="Z7:Z70" si="37">SUM(X7:Y7)</f>
        <v>5291.1920522060373</v>
      </c>
      <c r="AA7" s="221">
        <f t="shared" si="22"/>
        <v>0</v>
      </c>
      <c r="AB7" s="117">
        <f t="shared" si="4"/>
        <v>0</v>
      </c>
      <c r="AC7" s="129">
        <f t="shared" si="23"/>
        <v>5291.1920522060373</v>
      </c>
      <c r="AD7" s="101">
        <f t="shared" si="24"/>
        <v>4.9999999999999378E-2</v>
      </c>
      <c r="AE7" s="93"/>
      <c r="AF7" s="141">
        <f t="shared" si="25"/>
        <v>0</v>
      </c>
      <c r="AG7" s="132">
        <f t="shared" si="26"/>
        <v>0</v>
      </c>
      <c r="AH7" s="102">
        <f t="shared" si="27"/>
        <v>0</v>
      </c>
      <c r="AI7" s="100">
        <f t="shared" si="28"/>
        <v>4273.6551190894952</v>
      </c>
      <c r="AJ7" s="122">
        <f t="shared" si="29"/>
        <v>1282.0965357268485</v>
      </c>
      <c r="AK7" s="100">
        <f t="shared" ref="AK7:AK70" si="38">SUM(AI7:AJ7)</f>
        <v>5555.7516548163439</v>
      </c>
      <c r="AL7" s="192">
        <f t="shared" si="30"/>
        <v>0</v>
      </c>
      <c r="AM7" s="117">
        <f t="shared" si="5"/>
        <v>0</v>
      </c>
      <c r="AN7" s="129">
        <f t="shared" ref="AN7:AN51" si="39">AK7+AM7</f>
        <v>5555.7516548163439</v>
      </c>
      <c r="AO7" s="101">
        <f t="shared" si="6"/>
        <v>5.0000000000000933E-2</v>
      </c>
      <c r="AP7" s="93"/>
      <c r="AQ7" s="141">
        <f t="shared" si="31"/>
        <v>0</v>
      </c>
      <c r="AR7" s="132">
        <f t="shared" si="32"/>
        <v>0</v>
      </c>
      <c r="AS7" s="102">
        <f t="shared" si="33"/>
        <v>0</v>
      </c>
      <c r="AT7" s="100">
        <f t="shared" si="7"/>
        <v>843.71465481634368</v>
      </c>
      <c r="AU7" s="101">
        <f t="shared" si="8"/>
        <v>0.17905518458712089</v>
      </c>
      <c r="AW7" s="246">
        <f t="shared" si="34"/>
        <v>0.19422876582382864</v>
      </c>
      <c r="AX7" s="106">
        <f t="shared" si="35"/>
        <v>641.04826786342426</v>
      </c>
    </row>
    <row r="8" spans="1:50" ht="15" customHeight="1" x14ac:dyDescent="0.25">
      <c r="A8" s="95" t="s">
        <v>140</v>
      </c>
      <c r="B8" s="100">
        <v>3508.42</v>
      </c>
      <c r="C8" s="100">
        <f t="shared" si="0"/>
        <v>1052.5260000000001</v>
      </c>
      <c r="D8" s="100">
        <v>59.87</v>
      </c>
      <c r="E8" s="100">
        <f t="shared" si="9"/>
        <v>4620.8159999999998</v>
      </c>
      <c r="F8" s="216"/>
      <c r="G8" s="117">
        <f t="shared" si="1"/>
        <v>0</v>
      </c>
      <c r="H8" s="130">
        <f t="shared" si="10"/>
        <v>4620.8159999999998</v>
      </c>
      <c r="J8" s="141"/>
      <c r="K8" s="132">
        <f t="shared" si="11"/>
        <v>0</v>
      </c>
      <c r="L8" s="102">
        <f t="shared" si="12"/>
        <v>0</v>
      </c>
      <c r="M8" s="100">
        <f t="shared" si="13"/>
        <v>3801.2887227093115</v>
      </c>
      <c r="N8" s="122">
        <f t="shared" si="14"/>
        <v>1140.3866168127934</v>
      </c>
      <c r="O8" s="100">
        <f t="shared" si="36"/>
        <v>4941.6753395221049</v>
      </c>
      <c r="P8" s="221">
        <f t="shared" si="15"/>
        <v>0</v>
      </c>
      <c r="Q8" s="117">
        <f t="shared" si="2"/>
        <v>0</v>
      </c>
      <c r="R8" s="129">
        <f t="shared" si="16"/>
        <v>4941.6753395221049</v>
      </c>
      <c r="S8" s="101">
        <f t="shared" si="17"/>
        <v>6.9437809149315743E-2</v>
      </c>
      <c r="U8" s="141">
        <f t="shared" si="18"/>
        <v>0</v>
      </c>
      <c r="V8" s="132">
        <f t="shared" si="19"/>
        <v>0</v>
      </c>
      <c r="W8" s="102">
        <f t="shared" si="20"/>
        <v>0</v>
      </c>
      <c r="X8" s="100">
        <f t="shared" si="21"/>
        <v>3991.3531588447745</v>
      </c>
      <c r="Y8" s="122">
        <f t="shared" si="3"/>
        <v>1197.4059476534323</v>
      </c>
      <c r="Z8" s="100">
        <f t="shared" si="37"/>
        <v>5188.7591064982071</v>
      </c>
      <c r="AA8" s="221">
        <f t="shared" si="22"/>
        <v>0</v>
      </c>
      <c r="AB8" s="117">
        <f t="shared" si="4"/>
        <v>0</v>
      </c>
      <c r="AC8" s="129">
        <f t="shared" si="23"/>
        <v>5188.7591064982071</v>
      </c>
      <c r="AD8" s="101">
        <f t="shared" si="24"/>
        <v>4.9999999999999378E-2</v>
      </c>
      <c r="AE8" s="93"/>
      <c r="AF8" s="141">
        <f t="shared" si="25"/>
        <v>0</v>
      </c>
      <c r="AG8" s="132">
        <f t="shared" si="26"/>
        <v>0</v>
      </c>
      <c r="AH8" s="102">
        <f t="shared" si="27"/>
        <v>0</v>
      </c>
      <c r="AI8" s="100">
        <f t="shared" si="28"/>
        <v>4190.9208167870165</v>
      </c>
      <c r="AJ8" s="122">
        <f t="shared" si="29"/>
        <v>1257.2762450361049</v>
      </c>
      <c r="AK8" s="100">
        <f t="shared" si="38"/>
        <v>5448.1970618231217</v>
      </c>
      <c r="AL8" s="192">
        <f t="shared" si="30"/>
        <v>0</v>
      </c>
      <c r="AM8" s="117">
        <f t="shared" si="5"/>
        <v>0</v>
      </c>
      <c r="AN8" s="129">
        <f t="shared" si="39"/>
        <v>5448.1970618231217</v>
      </c>
      <c r="AO8" s="101">
        <f t="shared" si="6"/>
        <v>5.0000000000000711E-2</v>
      </c>
      <c r="AP8" s="93"/>
      <c r="AQ8" s="141">
        <f t="shared" si="31"/>
        <v>0</v>
      </c>
      <c r="AR8" s="132">
        <f t="shared" si="32"/>
        <v>0</v>
      </c>
      <c r="AS8" s="102">
        <f t="shared" si="33"/>
        <v>0</v>
      </c>
      <c r="AT8" s="100">
        <f t="shared" si="7"/>
        <v>827.38106182312185</v>
      </c>
      <c r="AU8" s="101">
        <f t="shared" si="8"/>
        <v>0.17905518458712089</v>
      </c>
      <c r="AW8" s="246">
        <f t="shared" si="34"/>
        <v>0.19453224436840988</v>
      </c>
      <c r="AX8" s="106">
        <f t="shared" si="35"/>
        <v>628.63812251805246</v>
      </c>
    </row>
    <row r="9" spans="1:50" ht="15" customHeight="1" x14ac:dyDescent="0.25">
      <c r="A9" s="95" t="s">
        <v>141</v>
      </c>
      <c r="B9" s="100">
        <v>3439.64</v>
      </c>
      <c r="C9" s="100">
        <f t="shared" si="0"/>
        <v>1031.8919999999998</v>
      </c>
      <c r="D9" s="100">
        <v>59.87</v>
      </c>
      <c r="E9" s="100">
        <f t="shared" si="9"/>
        <v>4531.4019999999991</v>
      </c>
      <c r="F9" s="216"/>
      <c r="G9" s="117">
        <f t="shared" si="1"/>
        <v>0</v>
      </c>
      <c r="H9" s="130">
        <f t="shared" si="10"/>
        <v>4531.4019999999991</v>
      </c>
      <c r="J9" s="141"/>
      <c r="K9" s="132">
        <f t="shared" si="11"/>
        <v>0</v>
      </c>
      <c r="L9" s="102">
        <f t="shared" si="12"/>
        <v>0</v>
      </c>
      <c r="M9" s="100">
        <f t="shared" si="13"/>
        <v>3727.7327901960211</v>
      </c>
      <c r="N9" s="122">
        <f t="shared" si="14"/>
        <v>1118.3198370588063</v>
      </c>
      <c r="O9" s="100">
        <f t="shared" si="36"/>
        <v>4846.0526272548277</v>
      </c>
      <c r="P9" s="221">
        <f t="shared" si="15"/>
        <v>0</v>
      </c>
      <c r="Q9" s="117">
        <f t="shared" si="2"/>
        <v>0</v>
      </c>
      <c r="R9" s="129">
        <f t="shared" si="16"/>
        <v>4846.0526272548277</v>
      </c>
      <c r="S9" s="101">
        <f t="shared" si="17"/>
        <v>6.9437809149315965E-2</v>
      </c>
      <c r="U9" s="141">
        <f t="shared" si="18"/>
        <v>0</v>
      </c>
      <c r="V9" s="132">
        <f t="shared" si="19"/>
        <v>0</v>
      </c>
      <c r="W9" s="102">
        <f t="shared" si="20"/>
        <v>0</v>
      </c>
      <c r="X9" s="100">
        <f t="shared" si="21"/>
        <v>3914.1194297058196</v>
      </c>
      <c r="Y9" s="122">
        <f t="shared" si="3"/>
        <v>1174.2358289117458</v>
      </c>
      <c r="Z9" s="100">
        <f t="shared" si="37"/>
        <v>5088.3552586175656</v>
      </c>
      <c r="AA9" s="221">
        <f t="shared" si="22"/>
        <v>0</v>
      </c>
      <c r="AB9" s="117">
        <f t="shared" si="4"/>
        <v>0</v>
      </c>
      <c r="AC9" s="129">
        <f t="shared" si="23"/>
        <v>5088.3552586175656</v>
      </c>
      <c r="AD9" s="101">
        <f t="shared" si="24"/>
        <v>4.9999999999999378E-2</v>
      </c>
      <c r="AE9" s="93"/>
      <c r="AF9" s="141">
        <f t="shared" si="25"/>
        <v>0</v>
      </c>
      <c r="AG9" s="132">
        <f t="shared" si="26"/>
        <v>0</v>
      </c>
      <c r="AH9" s="102">
        <f t="shared" si="27"/>
        <v>0</v>
      </c>
      <c r="AI9" s="100">
        <f t="shared" si="28"/>
        <v>4109.8254011911131</v>
      </c>
      <c r="AJ9" s="122">
        <f t="shared" si="29"/>
        <v>1232.9476203573338</v>
      </c>
      <c r="AK9" s="100">
        <f t="shared" si="38"/>
        <v>5342.7730215484471</v>
      </c>
      <c r="AL9" s="192">
        <f t="shared" si="30"/>
        <v>0</v>
      </c>
      <c r="AM9" s="117">
        <f t="shared" si="5"/>
        <v>0</v>
      </c>
      <c r="AN9" s="129">
        <f t="shared" si="39"/>
        <v>5342.7730215484471</v>
      </c>
      <c r="AO9" s="101">
        <f t="shared" si="6"/>
        <v>5.0000000000000711E-2</v>
      </c>
      <c r="AP9" s="93"/>
      <c r="AQ9" s="141">
        <f t="shared" si="31"/>
        <v>0</v>
      </c>
      <c r="AR9" s="132">
        <f t="shared" si="32"/>
        <v>0</v>
      </c>
      <c r="AS9" s="102">
        <f t="shared" si="33"/>
        <v>0</v>
      </c>
      <c r="AT9" s="100">
        <f t="shared" si="7"/>
        <v>811.37102154844797</v>
      </c>
      <c r="AU9" s="101">
        <f t="shared" si="8"/>
        <v>0.17905518458712066</v>
      </c>
      <c r="AW9" s="246">
        <f t="shared" si="34"/>
        <v>0.19484172796894828</v>
      </c>
      <c r="AX9" s="106">
        <f t="shared" si="35"/>
        <v>616.47381017866689</v>
      </c>
    </row>
    <row r="10" spans="1:50" ht="15" customHeight="1" x14ac:dyDescent="0.25">
      <c r="A10" s="95" t="s">
        <v>142</v>
      </c>
      <c r="B10" s="100">
        <v>3372.19</v>
      </c>
      <c r="C10" s="100">
        <f t="shared" si="0"/>
        <v>1011.6569999999999</v>
      </c>
      <c r="D10" s="100">
        <v>59.87</v>
      </c>
      <c r="E10" s="100">
        <f t="shared" si="9"/>
        <v>4443.7169999999996</v>
      </c>
      <c r="F10" s="216"/>
      <c r="G10" s="117">
        <f t="shared" si="1"/>
        <v>0</v>
      </c>
      <c r="H10" s="130">
        <f t="shared" si="10"/>
        <v>4443.7169999999996</v>
      </c>
      <c r="J10" s="141"/>
      <c r="K10" s="132">
        <f t="shared" si="11"/>
        <v>0</v>
      </c>
      <c r="L10" s="102">
        <f t="shared" si="12"/>
        <v>0</v>
      </c>
      <c r="M10" s="100">
        <f t="shared" si="13"/>
        <v>3655.5992099689001</v>
      </c>
      <c r="N10" s="122">
        <f t="shared" si="14"/>
        <v>1096.67976299067</v>
      </c>
      <c r="O10" s="100">
        <f t="shared" si="36"/>
        <v>4752.2789729595697</v>
      </c>
      <c r="P10" s="221">
        <f t="shared" si="15"/>
        <v>0</v>
      </c>
      <c r="Q10" s="117">
        <f t="shared" si="2"/>
        <v>0</v>
      </c>
      <c r="R10" s="129">
        <f t="shared" si="16"/>
        <v>4752.2789729595697</v>
      </c>
      <c r="S10" s="101">
        <f t="shared" si="17"/>
        <v>6.9437809149315743E-2</v>
      </c>
      <c r="U10" s="141">
        <f t="shared" si="18"/>
        <v>0</v>
      </c>
      <c r="V10" s="132">
        <f t="shared" si="19"/>
        <v>0</v>
      </c>
      <c r="W10" s="102">
        <f t="shared" si="20"/>
        <v>0</v>
      </c>
      <c r="X10" s="100">
        <f t="shared" si="21"/>
        <v>3838.3791704673426</v>
      </c>
      <c r="Y10" s="122">
        <f t="shared" si="3"/>
        <v>1151.5137511402027</v>
      </c>
      <c r="Z10" s="100">
        <f t="shared" si="37"/>
        <v>4989.8929216075448</v>
      </c>
      <c r="AA10" s="221">
        <f t="shared" si="22"/>
        <v>0</v>
      </c>
      <c r="AB10" s="117">
        <f t="shared" si="4"/>
        <v>0</v>
      </c>
      <c r="AC10" s="129">
        <f t="shared" si="23"/>
        <v>4989.8929216075448</v>
      </c>
      <c r="AD10" s="101">
        <f t="shared" si="24"/>
        <v>4.9999999999999378E-2</v>
      </c>
      <c r="AE10" s="93"/>
      <c r="AF10" s="141">
        <f t="shared" si="25"/>
        <v>0</v>
      </c>
      <c r="AG10" s="132">
        <f t="shared" si="26"/>
        <v>0</v>
      </c>
      <c r="AH10" s="102">
        <f t="shared" si="27"/>
        <v>0</v>
      </c>
      <c r="AI10" s="100">
        <f t="shared" si="28"/>
        <v>4030.2981289907125</v>
      </c>
      <c r="AJ10" s="122">
        <f t="shared" si="29"/>
        <v>1209.0894386972136</v>
      </c>
      <c r="AK10" s="100">
        <f t="shared" si="38"/>
        <v>5239.3875676879261</v>
      </c>
      <c r="AL10" s="192">
        <f t="shared" si="30"/>
        <v>0</v>
      </c>
      <c r="AM10" s="117">
        <f t="shared" si="5"/>
        <v>0</v>
      </c>
      <c r="AN10" s="129">
        <f t="shared" si="39"/>
        <v>5239.3875676879261</v>
      </c>
      <c r="AO10" s="101">
        <f t="shared" si="6"/>
        <v>5.0000000000000711E-2</v>
      </c>
      <c r="AP10" s="93"/>
      <c r="AQ10" s="141">
        <f t="shared" si="31"/>
        <v>0</v>
      </c>
      <c r="AR10" s="132">
        <f t="shared" si="32"/>
        <v>0</v>
      </c>
      <c r="AS10" s="102">
        <f t="shared" si="33"/>
        <v>0</v>
      </c>
      <c r="AT10" s="100">
        <f t="shared" si="7"/>
        <v>795.67056768792645</v>
      </c>
      <c r="AU10" s="101">
        <f t="shared" si="8"/>
        <v>0.17905518458712066</v>
      </c>
      <c r="AW10" s="246">
        <f t="shared" si="34"/>
        <v>0.19515748786121545</v>
      </c>
      <c r="AX10" s="106">
        <f t="shared" si="35"/>
        <v>604.5447193486068</v>
      </c>
    </row>
    <row r="11" spans="1:50" ht="15" customHeight="1" x14ac:dyDescent="0.25">
      <c r="A11" s="95" t="s">
        <v>143</v>
      </c>
      <c r="B11" s="100">
        <v>3306.06</v>
      </c>
      <c r="C11" s="100">
        <f t="shared" si="0"/>
        <v>991.81799999999998</v>
      </c>
      <c r="D11" s="100">
        <v>59.87</v>
      </c>
      <c r="E11" s="100">
        <f t="shared" si="9"/>
        <v>4357.7479999999996</v>
      </c>
      <c r="F11" s="216"/>
      <c r="G11" s="117">
        <f t="shared" si="1"/>
        <v>0</v>
      </c>
      <c r="H11" s="130">
        <f t="shared" si="10"/>
        <v>4357.7479999999996</v>
      </c>
      <c r="J11" s="141"/>
      <c r="K11" s="132">
        <f t="shared" si="11"/>
        <v>0</v>
      </c>
      <c r="L11" s="102">
        <f t="shared" si="12"/>
        <v>0</v>
      </c>
      <c r="M11" s="100">
        <f t="shared" si="13"/>
        <v>3584.877287649856</v>
      </c>
      <c r="N11" s="122">
        <f t="shared" si="14"/>
        <v>1075.4631862949568</v>
      </c>
      <c r="O11" s="100">
        <f t="shared" si="36"/>
        <v>4660.3404739448124</v>
      </c>
      <c r="P11" s="221">
        <f t="shared" si="15"/>
        <v>0</v>
      </c>
      <c r="Q11" s="117">
        <f t="shared" si="2"/>
        <v>0</v>
      </c>
      <c r="R11" s="129">
        <f t="shared" si="16"/>
        <v>4660.3404739448124</v>
      </c>
      <c r="S11" s="101">
        <f t="shared" si="17"/>
        <v>6.9437809149315743E-2</v>
      </c>
      <c r="U11" s="141">
        <f t="shared" si="18"/>
        <v>0</v>
      </c>
      <c r="V11" s="132">
        <f t="shared" si="19"/>
        <v>0</v>
      </c>
      <c r="W11" s="102">
        <f t="shared" si="20"/>
        <v>0</v>
      </c>
      <c r="X11" s="100">
        <f t="shared" si="21"/>
        <v>3764.1211520323463</v>
      </c>
      <c r="Y11" s="122">
        <f t="shared" si="3"/>
        <v>1129.2363456097039</v>
      </c>
      <c r="Z11" s="100">
        <f t="shared" si="37"/>
        <v>4893.3574976420505</v>
      </c>
      <c r="AA11" s="221">
        <f t="shared" si="22"/>
        <v>0</v>
      </c>
      <c r="AB11" s="117">
        <f t="shared" si="4"/>
        <v>0</v>
      </c>
      <c r="AC11" s="129">
        <f t="shared" si="23"/>
        <v>4893.3574976420505</v>
      </c>
      <c r="AD11" s="101">
        <f t="shared" si="24"/>
        <v>4.9999999999999378E-2</v>
      </c>
      <c r="AE11" s="93"/>
      <c r="AF11" s="141">
        <f t="shared" si="25"/>
        <v>0</v>
      </c>
      <c r="AG11" s="132">
        <f t="shared" si="26"/>
        <v>0</v>
      </c>
      <c r="AH11" s="102">
        <f t="shared" si="27"/>
        <v>0</v>
      </c>
      <c r="AI11" s="100">
        <f t="shared" si="28"/>
        <v>3952.3272096339665</v>
      </c>
      <c r="AJ11" s="122">
        <f t="shared" si="29"/>
        <v>1185.6981628901899</v>
      </c>
      <c r="AK11" s="100">
        <f t="shared" si="38"/>
        <v>5138.0253725241564</v>
      </c>
      <c r="AL11" s="192">
        <f t="shared" si="30"/>
        <v>0</v>
      </c>
      <c r="AM11" s="117">
        <f t="shared" si="5"/>
        <v>0</v>
      </c>
      <c r="AN11" s="129">
        <f t="shared" si="39"/>
        <v>5138.0253725241564</v>
      </c>
      <c r="AO11" s="101">
        <f t="shared" si="6"/>
        <v>5.0000000000000711E-2</v>
      </c>
      <c r="AP11" s="93"/>
      <c r="AQ11" s="141">
        <f t="shared" si="31"/>
        <v>0</v>
      </c>
      <c r="AR11" s="132">
        <f t="shared" si="32"/>
        <v>0</v>
      </c>
      <c r="AS11" s="102">
        <f t="shared" si="33"/>
        <v>0</v>
      </c>
      <c r="AT11" s="100">
        <f t="shared" si="7"/>
        <v>780.27737252415682</v>
      </c>
      <c r="AU11" s="101">
        <f t="shared" si="8"/>
        <v>0.17905518458712089</v>
      </c>
      <c r="AW11" s="246">
        <f t="shared" si="34"/>
        <v>0.19547957678746508</v>
      </c>
      <c r="AX11" s="106">
        <f t="shared" si="35"/>
        <v>592.84908144509495</v>
      </c>
    </row>
    <row r="12" spans="1:50" ht="15" customHeight="1" x14ac:dyDescent="0.25">
      <c r="A12" s="95" t="s">
        <v>144</v>
      </c>
      <c r="B12" s="100">
        <v>3241.24</v>
      </c>
      <c r="C12" s="100">
        <f t="shared" si="0"/>
        <v>972.37199999999984</v>
      </c>
      <c r="D12" s="100">
        <v>59.87</v>
      </c>
      <c r="E12" s="100">
        <f t="shared" si="9"/>
        <v>4273.4819999999991</v>
      </c>
      <c r="F12" s="216"/>
      <c r="G12" s="117">
        <f t="shared" si="1"/>
        <v>0</v>
      </c>
      <c r="H12" s="130">
        <f t="shared" si="10"/>
        <v>4273.4819999999991</v>
      </c>
      <c r="J12" s="141"/>
      <c r="K12" s="132">
        <f t="shared" si="11"/>
        <v>0</v>
      </c>
      <c r="L12" s="102">
        <f t="shared" si="12"/>
        <v>0</v>
      </c>
      <c r="M12" s="100">
        <f t="shared" si="13"/>
        <v>3515.5563288607968</v>
      </c>
      <c r="N12" s="122">
        <f t="shared" si="14"/>
        <v>1054.666898658239</v>
      </c>
      <c r="O12" s="100">
        <f t="shared" si="36"/>
        <v>4570.2232275190363</v>
      </c>
      <c r="P12" s="221">
        <f t="shared" si="15"/>
        <v>0</v>
      </c>
      <c r="Q12" s="117">
        <f t="shared" si="2"/>
        <v>0</v>
      </c>
      <c r="R12" s="129">
        <f t="shared" si="16"/>
        <v>4570.2232275190363</v>
      </c>
      <c r="S12" s="101">
        <f t="shared" si="17"/>
        <v>6.9437809149315965E-2</v>
      </c>
      <c r="U12" s="141">
        <f t="shared" si="18"/>
        <v>0</v>
      </c>
      <c r="V12" s="132">
        <f t="shared" si="19"/>
        <v>0</v>
      </c>
      <c r="W12" s="102">
        <f t="shared" si="20"/>
        <v>0</v>
      </c>
      <c r="X12" s="100">
        <f t="shared" si="21"/>
        <v>3691.3341453038342</v>
      </c>
      <c r="Y12" s="122">
        <f t="shared" si="3"/>
        <v>1107.4002435911502</v>
      </c>
      <c r="Z12" s="100">
        <f t="shared" si="37"/>
        <v>4798.7343888949845</v>
      </c>
      <c r="AA12" s="221">
        <f t="shared" si="22"/>
        <v>0</v>
      </c>
      <c r="AB12" s="117">
        <f t="shared" si="4"/>
        <v>0</v>
      </c>
      <c r="AC12" s="129">
        <f t="shared" si="23"/>
        <v>4798.7343888949845</v>
      </c>
      <c r="AD12" s="101">
        <f t="shared" si="24"/>
        <v>4.9999999999999156E-2</v>
      </c>
      <c r="AE12" s="93"/>
      <c r="AF12" s="141">
        <f t="shared" si="25"/>
        <v>0</v>
      </c>
      <c r="AG12" s="132">
        <f t="shared" si="26"/>
        <v>0</v>
      </c>
      <c r="AH12" s="102">
        <f t="shared" si="27"/>
        <v>0</v>
      </c>
      <c r="AI12" s="100">
        <f t="shared" si="28"/>
        <v>3875.9008525690288</v>
      </c>
      <c r="AJ12" s="122">
        <f t="shared" si="29"/>
        <v>1162.7702557707087</v>
      </c>
      <c r="AK12" s="100">
        <f t="shared" si="38"/>
        <v>5038.6711083397377</v>
      </c>
      <c r="AL12" s="192">
        <f t="shared" si="30"/>
        <v>0</v>
      </c>
      <c r="AM12" s="117">
        <f t="shared" si="5"/>
        <v>0</v>
      </c>
      <c r="AN12" s="129">
        <f t="shared" si="39"/>
        <v>5038.6711083397377</v>
      </c>
      <c r="AO12" s="101">
        <f t="shared" si="6"/>
        <v>5.0000000000000933E-2</v>
      </c>
      <c r="AP12" s="93"/>
      <c r="AQ12" s="141">
        <f t="shared" si="31"/>
        <v>0</v>
      </c>
      <c r="AR12" s="132">
        <f t="shared" si="32"/>
        <v>0</v>
      </c>
      <c r="AS12" s="102">
        <f t="shared" si="33"/>
        <v>0</v>
      </c>
      <c r="AT12" s="100">
        <f t="shared" si="7"/>
        <v>765.1891083397386</v>
      </c>
      <c r="AU12" s="101">
        <f t="shared" si="8"/>
        <v>0.17905518458712089</v>
      </c>
      <c r="AW12" s="246">
        <f t="shared" si="34"/>
        <v>0.19580804030834775</v>
      </c>
      <c r="AX12" s="106">
        <f t="shared" si="35"/>
        <v>581.38512788535434</v>
      </c>
    </row>
    <row r="13" spans="1:50" ht="15" customHeight="1" x14ac:dyDescent="0.25">
      <c r="A13" s="95" t="s">
        <v>145</v>
      </c>
      <c r="B13" s="100">
        <v>3177.68</v>
      </c>
      <c r="C13" s="100">
        <f t="shared" si="0"/>
        <v>953.30399999999986</v>
      </c>
      <c r="D13" s="100">
        <v>59.87</v>
      </c>
      <c r="E13" s="100">
        <f t="shared" si="9"/>
        <v>4190.8539999999994</v>
      </c>
      <c r="F13" s="216"/>
      <c r="G13" s="117">
        <f t="shared" si="1"/>
        <v>0</v>
      </c>
      <c r="H13" s="130">
        <f t="shared" si="10"/>
        <v>4190.8539999999994</v>
      </c>
      <c r="J13" s="141"/>
      <c r="K13" s="132">
        <f t="shared" si="11"/>
        <v>0</v>
      </c>
      <c r="L13" s="102">
        <f t="shared" si="12"/>
        <v>0</v>
      </c>
      <c r="M13" s="100">
        <f t="shared" si="13"/>
        <v>3447.5828617112666</v>
      </c>
      <c r="N13" s="122">
        <f t="shared" si="14"/>
        <v>1034.27485851338</v>
      </c>
      <c r="O13" s="100">
        <f t="shared" si="36"/>
        <v>4481.857720224647</v>
      </c>
      <c r="P13" s="221">
        <f t="shared" si="15"/>
        <v>0</v>
      </c>
      <c r="Q13" s="117">
        <f t="shared" si="2"/>
        <v>0</v>
      </c>
      <c r="R13" s="129">
        <f t="shared" si="16"/>
        <v>4481.857720224647</v>
      </c>
      <c r="S13" s="101">
        <f t="shared" si="17"/>
        <v>6.9437809149315965E-2</v>
      </c>
      <c r="U13" s="141">
        <f t="shared" si="18"/>
        <v>0</v>
      </c>
      <c r="V13" s="132">
        <f t="shared" si="19"/>
        <v>0</v>
      </c>
      <c r="W13" s="102">
        <f t="shared" si="20"/>
        <v>0</v>
      </c>
      <c r="X13" s="100">
        <f t="shared" si="21"/>
        <v>3619.9620047968274</v>
      </c>
      <c r="Y13" s="122">
        <f t="shared" si="3"/>
        <v>1085.9886014390481</v>
      </c>
      <c r="Z13" s="100">
        <f t="shared" si="37"/>
        <v>4705.950606235876</v>
      </c>
      <c r="AA13" s="221">
        <f t="shared" si="22"/>
        <v>0</v>
      </c>
      <c r="AB13" s="117">
        <f t="shared" si="4"/>
        <v>0</v>
      </c>
      <c r="AC13" s="129">
        <f t="shared" si="23"/>
        <v>4705.950606235876</v>
      </c>
      <c r="AD13" s="101">
        <f t="shared" si="24"/>
        <v>4.9999999999999156E-2</v>
      </c>
      <c r="AE13" s="93"/>
      <c r="AF13" s="141">
        <f t="shared" si="25"/>
        <v>0</v>
      </c>
      <c r="AG13" s="132">
        <f t="shared" si="26"/>
        <v>0</v>
      </c>
      <c r="AH13" s="102">
        <f t="shared" si="27"/>
        <v>0</v>
      </c>
      <c r="AI13" s="100">
        <f t="shared" si="28"/>
        <v>3800.9601050366714</v>
      </c>
      <c r="AJ13" s="122">
        <f t="shared" si="29"/>
        <v>1140.2880315110015</v>
      </c>
      <c r="AK13" s="100">
        <f t="shared" si="38"/>
        <v>4941.2481365476724</v>
      </c>
      <c r="AL13" s="192">
        <f t="shared" si="30"/>
        <v>0</v>
      </c>
      <c r="AM13" s="117">
        <f t="shared" si="5"/>
        <v>0</v>
      </c>
      <c r="AN13" s="129">
        <f t="shared" si="39"/>
        <v>4941.2481365476724</v>
      </c>
      <c r="AO13" s="101">
        <f t="shared" si="6"/>
        <v>5.0000000000000488E-2</v>
      </c>
      <c r="AP13" s="93"/>
      <c r="AQ13" s="141">
        <f t="shared" si="31"/>
        <v>0</v>
      </c>
      <c r="AR13" s="132">
        <f t="shared" si="32"/>
        <v>0</v>
      </c>
      <c r="AS13" s="102">
        <f t="shared" si="33"/>
        <v>0</v>
      </c>
      <c r="AT13" s="100">
        <f t="shared" si="7"/>
        <v>750.39413654767304</v>
      </c>
      <c r="AU13" s="101">
        <f t="shared" si="8"/>
        <v>0.17905518458712066</v>
      </c>
      <c r="AW13" s="246">
        <f t="shared" si="34"/>
        <v>0.19614313116382753</v>
      </c>
      <c r="AX13" s="106">
        <f t="shared" si="35"/>
        <v>570.14401575550073</v>
      </c>
    </row>
    <row r="14" spans="1:50" ht="15" customHeight="1" x14ac:dyDescent="0.25">
      <c r="A14" s="95" t="s">
        <v>146</v>
      </c>
      <c r="B14" s="100">
        <v>3115.38</v>
      </c>
      <c r="C14" s="100">
        <f t="shared" si="0"/>
        <v>934.61400000000003</v>
      </c>
      <c r="D14" s="100">
        <v>59.87</v>
      </c>
      <c r="E14" s="100">
        <f t="shared" si="9"/>
        <v>4109.8640000000005</v>
      </c>
      <c r="F14" s="216"/>
      <c r="G14" s="117">
        <f t="shared" si="1"/>
        <v>0</v>
      </c>
      <c r="H14" s="130">
        <f t="shared" si="10"/>
        <v>4109.8640000000005</v>
      </c>
      <c r="J14" s="141"/>
      <c r="K14" s="132">
        <f t="shared" si="11"/>
        <v>0</v>
      </c>
      <c r="L14" s="102">
        <f t="shared" si="12"/>
        <v>0</v>
      </c>
      <c r="M14" s="100">
        <f t="shared" si="13"/>
        <v>3380.9568862012652</v>
      </c>
      <c r="N14" s="122">
        <f t="shared" si="14"/>
        <v>1014.2870658603795</v>
      </c>
      <c r="O14" s="100">
        <f t="shared" si="36"/>
        <v>4395.2439520616444</v>
      </c>
      <c r="P14" s="221">
        <f t="shared" si="15"/>
        <v>0</v>
      </c>
      <c r="Q14" s="117">
        <f t="shared" si="2"/>
        <v>0</v>
      </c>
      <c r="R14" s="129">
        <f t="shared" si="16"/>
        <v>4395.2439520616444</v>
      </c>
      <c r="S14" s="101">
        <f t="shared" si="17"/>
        <v>6.9437809149315965E-2</v>
      </c>
      <c r="U14" s="141">
        <f t="shared" si="18"/>
        <v>0</v>
      </c>
      <c r="V14" s="132">
        <f t="shared" si="19"/>
        <v>0</v>
      </c>
      <c r="W14" s="102">
        <f t="shared" si="20"/>
        <v>0</v>
      </c>
      <c r="X14" s="100">
        <f t="shared" si="21"/>
        <v>3550.0047305113258</v>
      </c>
      <c r="Y14" s="122">
        <f t="shared" si="3"/>
        <v>1065.0014191533976</v>
      </c>
      <c r="Z14" s="100">
        <f t="shared" si="37"/>
        <v>4615.0061496647231</v>
      </c>
      <c r="AA14" s="221">
        <f t="shared" si="22"/>
        <v>0</v>
      </c>
      <c r="AB14" s="117">
        <f t="shared" si="4"/>
        <v>0</v>
      </c>
      <c r="AC14" s="129">
        <f t="shared" si="23"/>
        <v>4615.0061496647231</v>
      </c>
      <c r="AD14" s="101">
        <f t="shared" si="24"/>
        <v>4.9999999999999156E-2</v>
      </c>
      <c r="AE14" s="93"/>
      <c r="AF14" s="141">
        <f t="shared" si="25"/>
        <v>0</v>
      </c>
      <c r="AG14" s="132">
        <f t="shared" si="26"/>
        <v>0</v>
      </c>
      <c r="AH14" s="102">
        <f t="shared" si="27"/>
        <v>0</v>
      </c>
      <c r="AI14" s="100">
        <f t="shared" si="28"/>
        <v>3727.5049670368949</v>
      </c>
      <c r="AJ14" s="122">
        <f t="shared" si="29"/>
        <v>1118.2514901110685</v>
      </c>
      <c r="AK14" s="100">
        <f t="shared" si="38"/>
        <v>4845.7564571479634</v>
      </c>
      <c r="AL14" s="192">
        <f t="shared" si="30"/>
        <v>0</v>
      </c>
      <c r="AM14" s="117">
        <f t="shared" si="5"/>
        <v>0</v>
      </c>
      <c r="AN14" s="129">
        <f t="shared" si="39"/>
        <v>4845.7564571479634</v>
      </c>
      <c r="AO14" s="101">
        <f t="shared" si="6"/>
        <v>5.0000000000000933E-2</v>
      </c>
      <c r="AP14" s="93"/>
      <c r="AQ14" s="141">
        <f t="shared" si="31"/>
        <v>0</v>
      </c>
      <c r="AR14" s="132">
        <f t="shared" si="32"/>
        <v>0</v>
      </c>
      <c r="AS14" s="102">
        <f t="shared" si="33"/>
        <v>0</v>
      </c>
      <c r="AT14" s="100">
        <f t="shared" si="7"/>
        <v>735.89245714796289</v>
      </c>
      <c r="AU14" s="101">
        <f t="shared" si="8"/>
        <v>0.17905518458712089</v>
      </c>
      <c r="AW14" s="246">
        <f t="shared" si="34"/>
        <v>0.19648484840914904</v>
      </c>
      <c r="AX14" s="106">
        <f t="shared" si="35"/>
        <v>559.12574505553425</v>
      </c>
    </row>
    <row r="15" spans="1:50" ht="15" customHeight="1" x14ac:dyDescent="0.25">
      <c r="A15" s="95" t="s">
        <v>147</v>
      </c>
      <c r="B15" s="100">
        <v>3054.29</v>
      </c>
      <c r="C15" s="100">
        <f t="shared" si="0"/>
        <v>916.28699999999992</v>
      </c>
      <c r="D15" s="100">
        <v>59.87</v>
      </c>
      <c r="E15" s="100">
        <f t="shared" si="9"/>
        <v>4030.4469999999997</v>
      </c>
      <c r="F15" s="216"/>
      <c r="G15" s="117">
        <f t="shared" si="1"/>
        <v>0</v>
      </c>
      <c r="H15" s="130">
        <f t="shared" si="10"/>
        <v>4030.4469999999997</v>
      </c>
      <c r="J15" s="141"/>
      <c r="K15" s="132">
        <f t="shared" si="11"/>
        <v>0</v>
      </c>
      <c r="L15" s="102">
        <f t="shared" si="12"/>
        <v>0</v>
      </c>
      <c r="M15" s="100">
        <f t="shared" si="13"/>
        <v>3315.6249304403327</v>
      </c>
      <c r="N15" s="122">
        <f t="shared" si="14"/>
        <v>994.68747913209972</v>
      </c>
      <c r="O15" s="100">
        <f t="shared" si="36"/>
        <v>4310.3124095724324</v>
      </c>
      <c r="P15" s="221">
        <f t="shared" si="15"/>
        <v>0</v>
      </c>
      <c r="Q15" s="117">
        <f t="shared" si="2"/>
        <v>0</v>
      </c>
      <c r="R15" s="129">
        <f t="shared" si="16"/>
        <v>4310.3124095724324</v>
      </c>
      <c r="S15" s="101">
        <f t="shared" si="17"/>
        <v>6.9437809149315965E-2</v>
      </c>
      <c r="U15" s="141">
        <f t="shared" si="18"/>
        <v>0</v>
      </c>
      <c r="V15" s="132">
        <f t="shared" si="19"/>
        <v>0</v>
      </c>
      <c r="W15" s="102">
        <f t="shared" si="20"/>
        <v>0</v>
      </c>
      <c r="X15" s="100">
        <f t="shared" si="21"/>
        <v>3481.4061769623472</v>
      </c>
      <c r="Y15" s="122">
        <f t="shared" si="3"/>
        <v>1044.4218530887042</v>
      </c>
      <c r="Z15" s="100">
        <f t="shared" si="37"/>
        <v>4525.8280300510514</v>
      </c>
      <c r="AA15" s="221">
        <f t="shared" si="22"/>
        <v>0</v>
      </c>
      <c r="AB15" s="117">
        <f t="shared" si="4"/>
        <v>0</v>
      </c>
      <c r="AC15" s="129">
        <f t="shared" si="23"/>
        <v>4525.8280300510514</v>
      </c>
      <c r="AD15" s="101">
        <f t="shared" si="24"/>
        <v>4.9999999999999378E-2</v>
      </c>
      <c r="AE15" s="93"/>
      <c r="AF15" s="141">
        <f t="shared" si="25"/>
        <v>0</v>
      </c>
      <c r="AG15" s="132">
        <f t="shared" si="26"/>
        <v>0</v>
      </c>
      <c r="AH15" s="102">
        <f t="shared" si="27"/>
        <v>0</v>
      </c>
      <c r="AI15" s="100">
        <f t="shared" si="28"/>
        <v>3655.4764858104668</v>
      </c>
      <c r="AJ15" s="122">
        <f t="shared" si="29"/>
        <v>1096.64294574314</v>
      </c>
      <c r="AK15" s="100">
        <f t="shared" si="38"/>
        <v>4752.1194315536068</v>
      </c>
      <c r="AL15" s="192">
        <f t="shared" si="30"/>
        <v>0</v>
      </c>
      <c r="AM15" s="117">
        <f t="shared" si="5"/>
        <v>0</v>
      </c>
      <c r="AN15" s="129">
        <f t="shared" si="39"/>
        <v>4752.1194315536068</v>
      </c>
      <c r="AO15" s="101">
        <f t="shared" si="6"/>
        <v>5.0000000000000711E-2</v>
      </c>
      <c r="AP15" s="93"/>
      <c r="AQ15" s="141">
        <f t="shared" si="31"/>
        <v>0</v>
      </c>
      <c r="AR15" s="132">
        <f t="shared" si="32"/>
        <v>0</v>
      </c>
      <c r="AS15" s="102">
        <f t="shared" si="33"/>
        <v>0</v>
      </c>
      <c r="AT15" s="100">
        <f t="shared" si="7"/>
        <v>721.67243155360711</v>
      </c>
      <c r="AU15" s="101">
        <f t="shared" si="8"/>
        <v>0.17905518458712089</v>
      </c>
      <c r="AW15" s="246">
        <f t="shared" si="34"/>
        <v>0.19683346565338167</v>
      </c>
      <c r="AX15" s="106">
        <f t="shared" si="35"/>
        <v>548.32147287156999</v>
      </c>
    </row>
    <row r="16" spans="1:50" ht="15" customHeight="1" x14ac:dyDescent="0.25">
      <c r="A16" s="95" t="s">
        <v>148</v>
      </c>
      <c r="B16" s="100">
        <v>2994.41</v>
      </c>
      <c r="C16" s="100">
        <f t="shared" si="0"/>
        <v>898.32299999999998</v>
      </c>
      <c r="D16" s="100">
        <v>59.87</v>
      </c>
      <c r="E16" s="100">
        <f t="shared" si="9"/>
        <v>3952.6029999999996</v>
      </c>
      <c r="F16" s="216"/>
      <c r="G16" s="117">
        <f t="shared" si="1"/>
        <v>0</v>
      </c>
      <c r="H16" s="130">
        <f t="shared" si="10"/>
        <v>3952.6029999999996</v>
      </c>
      <c r="J16" s="141"/>
      <c r="K16" s="132">
        <f t="shared" si="11"/>
        <v>0</v>
      </c>
      <c r="L16" s="102">
        <f t="shared" si="12"/>
        <v>0</v>
      </c>
      <c r="M16" s="100">
        <f t="shared" si="13"/>
        <v>3251.5869944284714</v>
      </c>
      <c r="N16" s="122">
        <f t="shared" si="14"/>
        <v>975.47609832854141</v>
      </c>
      <c r="O16" s="100">
        <f t="shared" si="36"/>
        <v>4227.0630927570128</v>
      </c>
      <c r="P16" s="221">
        <f t="shared" si="15"/>
        <v>0</v>
      </c>
      <c r="Q16" s="117">
        <f t="shared" si="2"/>
        <v>0</v>
      </c>
      <c r="R16" s="129">
        <f t="shared" si="16"/>
        <v>4227.0630927570128</v>
      </c>
      <c r="S16" s="101">
        <f t="shared" si="17"/>
        <v>6.9437809149315743E-2</v>
      </c>
      <c r="U16" s="141">
        <f t="shared" si="18"/>
        <v>0</v>
      </c>
      <c r="V16" s="132">
        <f t="shared" si="19"/>
        <v>0</v>
      </c>
      <c r="W16" s="102">
        <f t="shared" si="20"/>
        <v>0</v>
      </c>
      <c r="X16" s="100">
        <f t="shared" si="21"/>
        <v>3414.1663441498931</v>
      </c>
      <c r="Y16" s="122">
        <f t="shared" si="3"/>
        <v>1024.249903244968</v>
      </c>
      <c r="Z16" s="100">
        <f t="shared" si="37"/>
        <v>4438.4162473948609</v>
      </c>
      <c r="AA16" s="221">
        <f t="shared" si="22"/>
        <v>0</v>
      </c>
      <c r="AB16" s="117">
        <f t="shared" si="4"/>
        <v>0</v>
      </c>
      <c r="AC16" s="129">
        <f t="shared" si="23"/>
        <v>4438.4162473948609</v>
      </c>
      <c r="AD16" s="101">
        <f t="shared" si="24"/>
        <v>4.9999999999999378E-2</v>
      </c>
      <c r="AE16" s="93"/>
      <c r="AF16" s="141">
        <f t="shared" si="25"/>
        <v>0</v>
      </c>
      <c r="AG16" s="132">
        <f t="shared" si="26"/>
        <v>0</v>
      </c>
      <c r="AH16" s="102">
        <f t="shared" si="27"/>
        <v>0</v>
      </c>
      <c r="AI16" s="100">
        <f t="shared" si="28"/>
        <v>3584.8746613573903</v>
      </c>
      <c r="AJ16" s="122">
        <f t="shared" si="29"/>
        <v>1075.4623984072171</v>
      </c>
      <c r="AK16" s="100">
        <f t="shared" si="38"/>
        <v>4660.3370597646071</v>
      </c>
      <c r="AL16" s="192">
        <f t="shared" si="30"/>
        <v>0</v>
      </c>
      <c r="AM16" s="117">
        <f t="shared" si="5"/>
        <v>0</v>
      </c>
      <c r="AN16" s="129">
        <f t="shared" si="39"/>
        <v>4660.3370597646071</v>
      </c>
      <c r="AO16" s="101">
        <f t="shared" si="6"/>
        <v>5.0000000000000711E-2</v>
      </c>
      <c r="AP16" s="93"/>
      <c r="AQ16" s="141">
        <f t="shared" si="31"/>
        <v>0</v>
      </c>
      <c r="AR16" s="132">
        <f t="shared" si="32"/>
        <v>0</v>
      </c>
      <c r="AS16" s="102">
        <f t="shared" si="33"/>
        <v>0</v>
      </c>
      <c r="AT16" s="100">
        <f t="shared" si="7"/>
        <v>707.73405976460754</v>
      </c>
      <c r="AU16" s="101">
        <f t="shared" si="8"/>
        <v>0.17905518458712089</v>
      </c>
      <c r="AW16" s="246">
        <f t="shared" si="34"/>
        <v>0.19718898259002282</v>
      </c>
      <c r="AX16" s="106">
        <f t="shared" si="35"/>
        <v>537.73119920360853</v>
      </c>
    </row>
    <row r="17" spans="1:51" ht="15" customHeight="1" x14ac:dyDescent="0.25">
      <c r="A17" s="95" t="s">
        <v>149</v>
      </c>
      <c r="B17" s="100">
        <v>2935.7</v>
      </c>
      <c r="C17" s="100">
        <f t="shared" si="0"/>
        <v>880.70999999999992</v>
      </c>
      <c r="D17" s="100">
        <v>59.87</v>
      </c>
      <c r="E17" s="100">
        <f t="shared" si="9"/>
        <v>3876.2799999999997</v>
      </c>
      <c r="F17" s="216"/>
      <c r="G17" s="117">
        <f t="shared" si="1"/>
        <v>0</v>
      </c>
      <c r="H17" s="130">
        <f t="shared" si="10"/>
        <v>3876.2799999999997</v>
      </c>
      <c r="J17" s="141"/>
      <c r="K17" s="132">
        <f t="shared" si="11"/>
        <v>0</v>
      </c>
      <c r="L17" s="102">
        <f t="shared" si="12"/>
        <v>0</v>
      </c>
      <c r="M17" s="100">
        <f t="shared" si="13"/>
        <v>3188.8003006533154</v>
      </c>
      <c r="N17" s="122">
        <f t="shared" si="14"/>
        <v>956.64009019599462</v>
      </c>
      <c r="O17" s="100">
        <f t="shared" si="36"/>
        <v>4145.4403908493096</v>
      </c>
      <c r="P17" s="221">
        <f t="shared" si="15"/>
        <v>0</v>
      </c>
      <c r="Q17" s="117">
        <f t="shared" si="2"/>
        <v>0</v>
      </c>
      <c r="R17" s="129">
        <f t="shared" si="16"/>
        <v>4145.4403908493096</v>
      </c>
      <c r="S17" s="101">
        <f t="shared" si="17"/>
        <v>6.9437809149315743E-2</v>
      </c>
      <c r="U17" s="141">
        <f t="shared" si="18"/>
        <v>0</v>
      </c>
      <c r="V17" s="132">
        <f t="shared" si="19"/>
        <v>0</v>
      </c>
      <c r="W17" s="102">
        <f t="shared" si="20"/>
        <v>0</v>
      </c>
      <c r="X17" s="100">
        <f t="shared" si="21"/>
        <v>3348.2403156859791</v>
      </c>
      <c r="Y17" s="122">
        <f t="shared" si="3"/>
        <v>1004.4720947057937</v>
      </c>
      <c r="Z17" s="100">
        <f t="shared" si="37"/>
        <v>4352.7124103917731</v>
      </c>
      <c r="AA17" s="221">
        <f t="shared" si="22"/>
        <v>0</v>
      </c>
      <c r="AB17" s="117">
        <f t="shared" si="4"/>
        <v>0</v>
      </c>
      <c r="AC17" s="129">
        <f t="shared" si="23"/>
        <v>4352.7124103917731</v>
      </c>
      <c r="AD17" s="101">
        <f t="shared" si="24"/>
        <v>4.99999999999996E-2</v>
      </c>
      <c r="AE17" s="93"/>
      <c r="AF17" s="141">
        <f t="shared" si="25"/>
        <v>0</v>
      </c>
      <c r="AG17" s="132">
        <f t="shared" si="26"/>
        <v>0</v>
      </c>
      <c r="AH17" s="102">
        <f t="shared" si="27"/>
        <v>0</v>
      </c>
      <c r="AI17" s="100">
        <f t="shared" si="28"/>
        <v>3515.6523314702804</v>
      </c>
      <c r="AJ17" s="122">
        <f t="shared" si="29"/>
        <v>1054.6956994410841</v>
      </c>
      <c r="AK17" s="100">
        <f t="shared" si="38"/>
        <v>4570.3480309113647</v>
      </c>
      <c r="AL17" s="192">
        <f t="shared" si="30"/>
        <v>0</v>
      </c>
      <c r="AM17" s="117">
        <f t="shared" si="5"/>
        <v>0</v>
      </c>
      <c r="AN17" s="129">
        <f t="shared" si="39"/>
        <v>4570.3480309113647</v>
      </c>
      <c r="AO17" s="101">
        <f t="shared" si="6"/>
        <v>5.0000000000000711E-2</v>
      </c>
      <c r="AP17" s="93"/>
      <c r="AQ17" s="141">
        <f t="shared" si="31"/>
        <v>0</v>
      </c>
      <c r="AR17" s="132">
        <f t="shared" si="32"/>
        <v>0</v>
      </c>
      <c r="AS17" s="102">
        <f t="shared" si="33"/>
        <v>0</v>
      </c>
      <c r="AT17" s="100">
        <f t="shared" si="7"/>
        <v>694.06803091136499</v>
      </c>
      <c r="AU17" s="101">
        <f t="shared" si="8"/>
        <v>0.17905518458712089</v>
      </c>
      <c r="AW17" s="246">
        <f t="shared" si="34"/>
        <v>0.1975516338421095</v>
      </c>
      <c r="AX17" s="106">
        <f t="shared" si="35"/>
        <v>527.34784972054206</v>
      </c>
    </row>
    <row r="18" spans="1:51" ht="15" customHeight="1" x14ac:dyDescent="0.25">
      <c r="A18" s="95" t="s">
        <v>150</v>
      </c>
      <c r="B18" s="100">
        <v>2878.13</v>
      </c>
      <c r="C18" s="100">
        <f t="shared" si="0"/>
        <v>863.43899999999996</v>
      </c>
      <c r="D18" s="100">
        <v>59.87</v>
      </c>
      <c r="E18" s="100">
        <f t="shared" si="9"/>
        <v>3801.4389999999999</v>
      </c>
      <c r="F18" s="216"/>
      <c r="G18" s="117">
        <f t="shared" si="1"/>
        <v>0</v>
      </c>
      <c r="H18" s="130">
        <f t="shared" si="10"/>
        <v>3801.4389999999999</v>
      </c>
      <c r="J18" s="141"/>
      <c r="K18" s="132">
        <f t="shared" si="11"/>
        <v>0</v>
      </c>
      <c r="L18" s="102">
        <f t="shared" si="12"/>
        <v>0</v>
      </c>
      <c r="M18" s="100">
        <f t="shared" si="13"/>
        <v>3127.2327659805892</v>
      </c>
      <c r="N18" s="122">
        <f t="shared" si="14"/>
        <v>938.16982979417674</v>
      </c>
      <c r="O18" s="100">
        <f t="shared" si="36"/>
        <v>4065.4025957747658</v>
      </c>
      <c r="P18" s="221">
        <f t="shared" si="15"/>
        <v>0</v>
      </c>
      <c r="Q18" s="117">
        <f t="shared" si="2"/>
        <v>0</v>
      </c>
      <c r="R18" s="129">
        <f t="shared" si="16"/>
        <v>4065.4025957747658</v>
      </c>
      <c r="S18" s="101">
        <f t="shared" si="17"/>
        <v>6.9437809149315743E-2</v>
      </c>
      <c r="U18" s="141">
        <f t="shared" si="18"/>
        <v>0</v>
      </c>
      <c r="V18" s="132">
        <f t="shared" si="19"/>
        <v>0</v>
      </c>
      <c r="W18" s="102">
        <f t="shared" si="20"/>
        <v>0</v>
      </c>
      <c r="X18" s="100">
        <f t="shared" si="21"/>
        <v>3283.5944042796168</v>
      </c>
      <c r="Y18" s="122">
        <f t="shared" si="3"/>
        <v>985.07832128388497</v>
      </c>
      <c r="Z18" s="100">
        <f t="shared" si="37"/>
        <v>4268.6727255635014</v>
      </c>
      <c r="AA18" s="221">
        <f t="shared" si="22"/>
        <v>0</v>
      </c>
      <c r="AB18" s="117">
        <f t="shared" si="4"/>
        <v>0</v>
      </c>
      <c r="AC18" s="129">
        <f t="shared" si="23"/>
        <v>4268.6727255635014</v>
      </c>
      <c r="AD18" s="101">
        <f t="shared" si="24"/>
        <v>4.9999999999999378E-2</v>
      </c>
      <c r="AE18" s="93"/>
      <c r="AF18" s="141">
        <f t="shared" si="25"/>
        <v>0</v>
      </c>
      <c r="AG18" s="132">
        <f t="shared" si="26"/>
        <v>0</v>
      </c>
      <c r="AH18" s="102">
        <f t="shared" si="27"/>
        <v>0</v>
      </c>
      <c r="AI18" s="100">
        <f t="shared" si="28"/>
        <v>3447.7741244936001</v>
      </c>
      <c r="AJ18" s="122">
        <f t="shared" si="29"/>
        <v>1034.3322373480801</v>
      </c>
      <c r="AK18" s="100">
        <f t="shared" si="38"/>
        <v>4482.1063618416802</v>
      </c>
      <c r="AL18" s="192">
        <f t="shared" si="30"/>
        <v>0</v>
      </c>
      <c r="AM18" s="117">
        <f t="shared" si="5"/>
        <v>0</v>
      </c>
      <c r="AN18" s="129">
        <f t="shared" si="39"/>
        <v>4482.1063618416802</v>
      </c>
      <c r="AO18" s="101">
        <f t="shared" si="6"/>
        <v>5.0000000000000933E-2</v>
      </c>
      <c r="AP18" s="93"/>
      <c r="AQ18" s="141">
        <f t="shared" si="31"/>
        <v>0</v>
      </c>
      <c r="AR18" s="132">
        <f t="shared" si="32"/>
        <v>0</v>
      </c>
      <c r="AS18" s="102">
        <f t="shared" si="33"/>
        <v>0</v>
      </c>
      <c r="AT18" s="100">
        <f t="shared" si="7"/>
        <v>680.6673618416803</v>
      </c>
      <c r="AU18" s="101">
        <f t="shared" si="8"/>
        <v>0.17905518458712089</v>
      </c>
      <c r="AW18" s="246">
        <f t="shared" si="34"/>
        <v>0.19792161038368672</v>
      </c>
      <c r="AX18" s="106">
        <f t="shared" si="35"/>
        <v>517.16611867404004</v>
      </c>
    </row>
    <row r="19" spans="1:51" ht="15" customHeight="1" x14ac:dyDescent="0.25">
      <c r="A19" s="95" t="s">
        <v>151</v>
      </c>
      <c r="B19" s="100">
        <v>2821.7</v>
      </c>
      <c r="C19" s="100">
        <f t="shared" si="0"/>
        <v>846.50999999999988</v>
      </c>
      <c r="D19" s="100">
        <v>59.87</v>
      </c>
      <c r="E19" s="100">
        <f t="shared" si="9"/>
        <v>3728.0799999999995</v>
      </c>
      <c r="F19" s="216"/>
      <c r="G19" s="117">
        <f t="shared" si="1"/>
        <v>0</v>
      </c>
      <c r="H19" s="130">
        <f t="shared" si="10"/>
        <v>3728.0799999999995</v>
      </c>
      <c r="J19" s="141"/>
      <c r="K19" s="132">
        <f t="shared" si="11"/>
        <v>0</v>
      </c>
      <c r="L19" s="102">
        <f t="shared" si="12"/>
        <v>0</v>
      </c>
      <c r="M19" s="100">
        <f t="shared" si="13"/>
        <v>3066.8843904102932</v>
      </c>
      <c r="N19" s="122">
        <f t="shared" si="14"/>
        <v>920.06531712308799</v>
      </c>
      <c r="O19" s="100">
        <f t="shared" si="36"/>
        <v>3986.9497075333811</v>
      </c>
      <c r="P19" s="221">
        <f t="shared" si="15"/>
        <v>0</v>
      </c>
      <c r="Q19" s="117">
        <f t="shared" si="2"/>
        <v>0</v>
      </c>
      <c r="R19" s="129">
        <f t="shared" si="16"/>
        <v>3986.9497075333811</v>
      </c>
      <c r="S19" s="101">
        <f t="shared" si="17"/>
        <v>6.9437809149315965E-2</v>
      </c>
      <c r="U19" s="141">
        <f t="shared" si="18"/>
        <v>0</v>
      </c>
      <c r="V19" s="132">
        <f t="shared" si="19"/>
        <v>0</v>
      </c>
      <c r="W19" s="102">
        <f t="shared" si="20"/>
        <v>0</v>
      </c>
      <c r="X19" s="100">
        <f t="shared" si="21"/>
        <v>3220.2286099308058</v>
      </c>
      <c r="Y19" s="122">
        <f t="shared" si="3"/>
        <v>966.06858297924168</v>
      </c>
      <c r="Z19" s="100">
        <f t="shared" si="37"/>
        <v>4186.2971929100477</v>
      </c>
      <c r="AA19" s="221">
        <f t="shared" si="22"/>
        <v>0</v>
      </c>
      <c r="AB19" s="117">
        <f t="shared" si="4"/>
        <v>0</v>
      </c>
      <c r="AC19" s="129">
        <f t="shared" si="23"/>
        <v>4186.2971929100477</v>
      </c>
      <c r="AD19" s="101">
        <f t="shared" si="24"/>
        <v>4.9999999999999378E-2</v>
      </c>
      <c r="AE19" s="93"/>
      <c r="AF19" s="141">
        <f t="shared" si="25"/>
        <v>0</v>
      </c>
      <c r="AG19" s="132">
        <f t="shared" si="26"/>
        <v>0</v>
      </c>
      <c r="AH19" s="102">
        <f t="shared" si="27"/>
        <v>0</v>
      </c>
      <c r="AI19" s="100">
        <f t="shared" si="28"/>
        <v>3381.2400404273485</v>
      </c>
      <c r="AJ19" s="122">
        <f t="shared" si="29"/>
        <v>1014.3720121282045</v>
      </c>
      <c r="AK19" s="100">
        <f t="shared" si="38"/>
        <v>4395.6120525555525</v>
      </c>
      <c r="AL19" s="192">
        <f t="shared" si="30"/>
        <v>0</v>
      </c>
      <c r="AM19" s="117">
        <f t="shared" si="5"/>
        <v>0</v>
      </c>
      <c r="AN19" s="129">
        <f t="shared" si="39"/>
        <v>4395.6120525555525</v>
      </c>
      <c r="AO19" s="101">
        <f t="shared" si="6"/>
        <v>5.0000000000000488E-2</v>
      </c>
      <c r="AP19" s="93"/>
      <c r="AQ19" s="141">
        <f t="shared" si="31"/>
        <v>0</v>
      </c>
      <c r="AR19" s="132">
        <f t="shared" si="32"/>
        <v>0</v>
      </c>
      <c r="AS19" s="102">
        <f t="shared" si="33"/>
        <v>0</v>
      </c>
      <c r="AT19" s="100">
        <f t="shared" si="7"/>
        <v>667.53205255555304</v>
      </c>
      <c r="AU19" s="101">
        <f t="shared" si="8"/>
        <v>0.17905518458712066</v>
      </c>
      <c r="AW19" s="246">
        <f t="shared" si="34"/>
        <v>0.19829891215485307</v>
      </c>
      <c r="AX19" s="106">
        <f t="shared" si="35"/>
        <v>507.18600606410223</v>
      </c>
    </row>
    <row r="20" spans="1:51" ht="15" customHeight="1" x14ac:dyDescent="0.25">
      <c r="A20" s="95" t="s">
        <v>152</v>
      </c>
      <c r="B20" s="100">
        <v>2766.36</v>
      </c>
      <c r="C20" s="100">
        <f t="shared" si="0"/>
        <v>829.90800000000002</v>
      </c>
      <c r="D20" s="100">
        <v>59.87</v>
      </c>
      <c r="E20" s="100">
        <f t="shared" si="9"/>
        <v>3656.1379999999999</v>
      </c>
      <c r="F20" s="216"/>
      <c r="G20" s="117">
        <f t="shared" si="1"/>
        <v>0</v>
      </c>
      <c r="H20" s="130">
        <f t="shared" si="10"/>
        <v>3656.1379999999999</v>
      </c>
      <c r="J20" s="141"/>
      <c r="K20" s="132">
        <f t="shared" si="11"/>
        <v>0</v>
      </c>
      <c r="L20" s="102">
        <f t="shared" si="12"/>
        <v>0</v>
      </c>
      <c r="M20" s="100">
        <f t="shared" si="13"/>
        <v>3007.7017020519702</v>
      </c>
      <c r="N20" s="122">
        <f t="shared" si="14"/>
        <v>902.31051061559106</v>
      </c>
      <c r="O20" s="100">
        <f t="shared" si="36"/>
        <v>3910.0122126675615</v>
      </c>
      <c r="P20" s="221">
        <f t="shared" si="15"/>
        <v>0</v>
      </c>
      <c r="Q20" s="117">
        <f t="shared" si="2"/>
        <v>0</v>
      </c>
      <c r="R20" s="129">
        <f t="shared" si="16"/>
        <v>3910.0122126675615</v>
      </c>
      <c r="S20" s="101">
        <f t="shared" si="17"/>
        <v>6.9437809149315965E-2</v>
      </c>
      <c r="U20" s="141">
        <f t="shared" si="18"/>
        <v>0</v>
      </c>
      <c r="V20" s="132">
        <f t="shared" si="19"/>
        <v>0</v>
      </c>
      <c r="W20" s="102">
        <f t="shared" si="20"/>
        <v>0</v>
      </c>
      <c r="X20" s="100">
        <f t="shared" si="21"/>
        <v>3158.086787154567</v>
      </c>
      <c r="Y20" s="122">
        <f t="shared" si="3"/>
        <v>947.42603614637005</v>
      </c>
      <c r="Z20" s="100">
        <f t="shared" si="37"/>
        <v>4105.5128233009373</v>
      </c>
      <c r="AA20" s="221">
        <f t="shared" si="22"/>
        <v>0</v>
      </c>
      <c r="AB20" s="117">
        <f t="shared" si="4"/>
        <v>0</v>
      </c>
      <c r="AC20" s="129">
        <f t="shared" si="23"/>
        <v>4105.5128233009373</v>
      </c>
      <c r="AD20" s="101">
        <f t="shared" si="24"/>
        <v>4.9999999999999378E-2</v>
      </c>
      <c r="AE20" s="93"/>
      <c r="AF20" s="141">
        <f t="shared" si="25"/>
        <v>0</v>
      </c>
      <c r="AG20" s="132">
        <f t="shared" si="26"/>
        <v>0</v>
      </c>
      <c r="AH20" s="102">
        <f t="shared" si="27"/>
        <v>0</v>
      </c>
      <c r="AI20" s="100">
        <f t="shared" si="28"/>
        <v>3315.9911265122973</v>
      </c>
      <c r="AJ20" s="122">
        <f t="shared" si="29"/>
        <v>994.79733795368918</v>
      </c>
      <c r="AK20" s="100">
        <f t="shared" si="38"/>
        <v>4310.7884644659862</v>
      </c>
      <c r="AL20" s="192">
        <f t="shared" si="30"/>
        <v>0</v>
      </c>
      <c r="AM20" s="117">
        <f t="shared" si="5"/>
        <v>0</v>
      </c>
      <c r="AN20" s="129">
        <f t="shared" si="39"/>
        <v>4310.7884644659862</v>
      </c>
      <c r="AO20" s="101">
        <f t="shared" si="6"/>
        <v>5.0000000000000488E-2</v>
      </c>
      <c r="AP20" s="93"/>
      <c r="AQ20" s="141">
        <f t="shared" si="31"/>
        <v>0</v>
      </c>
      <c r="AR20" s="132">
        <f t="shared" si="32"/>
        <v>0</v>
      </c>
      <c r="AS20" s="102">
        <f t="shared" si="33"/>
        <v>0</v>
      </c>
      <c r="AT20" s="100">
        <f t="shared" si="7"/>
        <v>654.65046446598626</v>
      </c>
      <c r="AU20" s="101">
        <f t="shared" si="8"/>
        <v>0.17905518458712066</v>
      </c>
      <c r="AW20" s="246">
        <f t="shared" si="34"/>
        <v>0.19868387574729862</v>
      </c>
      <c r="AX20" s="106">
        <f t="shared" si="35"/>
        <v>497.39866897684459</v>
      </c>
    </row>
    <row r="21" spans="1:51" ht="15" customHeight="1" x14ac:dyDescent="0.25">
      <c r="A21" s="95" t="s">
        <v>153</v>
      </c>
      <c r="B21" s="100">
        <v>2712.12</v>
      </c>
      <c r="C21" s="100">
        <f t="shared" si="0"/>
        <v>813.63599999999997</v>
      </c>
      <c r="D21" s="100">
        <v>59.87</v>
      </c>
      <c r="E21" s="100">
        <f t="shared" si="9"/>
        <v>3585.6259999999997</v>
      </c>
      <c r="F21" s="216"/>
      <c r="G21" s="117">
        <f t="shared" si="1"/>
        <v>0</v>
      </c>
      <c r="H21" s="130">
        <f t="shared" si="10"/>
        <v>3585.6259999999997</v>
      </c>
      <c r="J21" s="141"/>
      <c r="K21" s="132">
        <f t="shared" si="11"/>
        <v>0</v>
      </c>
      <c r="L21" s="102">
        <f t="shared" si="12"/>
        <v>0</v>
      </c>
      <c r="M21" s="100">
        <f t="shared" si="13"/>
        <v>2949.6953952837112</v>
      </c>
      <c r="N21" s="122">
        <f t="shared" si="14"/>
        <v>884.90861858511335</v>
      </c>
      <c r="O21" s="100">
        <f t="shared" si="36"/>
        <v>3834.6040138688245</v>
      </c>
      <c r="P21" s="221">
        <f t="shared" si="15"/>
        <v>0</v>
      </c>
      <c r="Q21" s="117">
        <f t="shared" si="2"/>
        <v>0</v>
      </c>
      <c r="R21" s="129">
        <f t="shared" si="16"/>
        <v>3834.6040138688245</v>
      </c>
      <c r="S21" s="101">
        <f t="shared" si="17"/>
        <v>6.9437809149315743E-2</v>
      </c>
      <c r="U21" s="141">
        <f t="shared" si="18"/>
        <v>0</v>
      </c>
      <c r="V21" s="132">
        <f t="shared" si="19"/>
        <v>0</v>
      </c>
      <c r="W21" s="102">
        <f t="shared" si="20"/>
        <v>0</v>
      </c>
      <c r="X21" s="100">
        <f t="shared" si="21"/>
        <v>3097.1801650478947</v>
      </c>
      <c r="Y21" s="122">
        <f t="shared" si="3"/>
        <v>929.15404951436835</v>
      </c>
      <c r="Z21" s="100">
        <f t="shared" si="37"/>
        <v>4026.3342145622628</v>
      </c>
      <c r="AA21" s="221">
        <f t="shared" si="22"/>
        <v>0</v>
      </c>
      <c r="AB21" s="117">
        <f t="shared" si="4"/>
        <v>0</v>
      </c>
      <c r="AC21" s="129">
        <f t="shared" si="23"/>
        <v>4026.3342145622628</v>
      </c>
      <c r="AD21" s="101">
        <f t="shared" si="24"/>
        <v>4.9999999999999156E-2</v>
      </c>
      <c r="AE21" s="93"/>
      <c r="AF21" s="141">
        <f t="shared" si="25"/>
        <v>0</v>
      </c>
      <c r="AG21" s="132">
        <f t="shared" si="26"/>
        <v>0</v>
      </c>
      <c r="AH21" s="102">
        <f t="shared" si="27"/>
        <v>0</v>
      </c>
      <c r="AI21" s="100">
        <f t="shared" si="28"/>
        <v>3252.0391733002921</v>
      </c>
      <c r="AJ21" s="122">
        <f t="shared" si="29"/>
        <v>975.61175199008755</v>
      </c>
      <c r="AK21" s="100">
        <f t="shared" si="38"/>
        <v>4227.6509252903797</v>
      </c>
      <c r="AL21" s="192">
        <f t="shared" si="30"/>
        <v>0</v>
      </c>
      <c r="AM21" s="117">
        <f t="shared" si="5"/>
        <v>0</v>
      </c>
      <c r="AN21" s="129">
        <f t="shared" si="39"/>
        <v>4227.6509252903797</v>
      </c>
      <c r="AO21" s="101">
        <f t="shared" si="6"/>
        <v>5.0000000000000933E-2</v>
      </c>
      <c r="AP21" s="93"/>
      <c r="AQ21" s="141">
        <f t="shared" si="31"/>
        <v>0</v>
      </c>
      <c r="AR21" s="132">
        <f t="shared" si="32"/>
        <v>0</v>
      </c>
      <c r="AS21" s="102">
        <f t="shared" si="33"/>
        <v>0</v>
      </c>
      <c r="AT21" s="100">
        <f t="shared" si="7"/>
        <v>642.02492529038</v>
      </c>
      <c r="AU21" s="101">
        <f t="shared" si="8"/>
        <v>0.17905518458712089</v>
      </c>
      <c r="AW21" s="246">
        <f t="shared" si="34"/>
        <v>0.19907643220074789</v>
      </c>
      <c r="AX21" s="106">
        <f t="shared" si="35"/>
        <v>487.80587599504378</v>
      </c>
    </row>
    <row r="22" spans="1:51" ht="15" customHeight="1" x14ac:dyDescent="0.25">
      <c r="A22" s="95" t="s">
        <v>154</v>
      </c>
      <c r="B22" s="100">
        <v>2658.95</v>
      </c>
      <c r="C22" s="100">
        <f t="shared" si="0"/>
        <v>797.68499999999995</v>
      </c>
      <c r="D22" s="100">
        <v>59.87</v>
      </c>
      <c r="E22" s="100">
        <f t="shared" si="9"/>
        <v>3516.5049999999997</v>
      </c>
      <c r="F22" s="216"/>
      <c r="G22" s="117">
        <f t="shared" si="1"/>
        <v>0</v>
      </c>
      <c r="H22" s="130">
        <f t="shared" si="10"/>
        <v>3516.5049999999997</v>
      </c>
      <c r="J22" s="141"/>
      <c r="K22" s="132">
        <f t="shared" si="11"/>
        <v>0</v>
      </c>
      <c r="L22" s="102">
        <f t="shared" si="12"/>
        <v>0</v>
      </c>
      <c r="M22" s="100">
        <f t="shared" si="13"/>
        <v>2892.8333869712419</v>
      </c>
      <c r="N22" s="122">
        <f t="shared" si="14"/>
        <v>867.85001609137259</v>
      </c>
      <c r="O22" s="100">
        <f t="shared" si="36"/>
        <v>3760.6834030626146</v>
      </c>
      <c r="P22" s="221">
        <f t="shared" si="15"/>
        <v>0</v>
      </c>
      <c r="Q22" s="117">
        <f t="shared" si="2"/>
        <v>0</v>
      </c>
      <c r="R22" s="129">
        <f t="shared" si="16"/>
        <v>3760.6834030626146</v>
      </c>
      <c r="S22" s="101">
        <f t="shared" si="17"/>
        <v>6.9437809149315965E-2</v>
      </c>
      <c r="U22" s="141">
        <f t="shared" si="18"/>
        <v>0</v>
      </c>
      <c r="V22" s="132">
        <f t="shared" si="19"/>
        <v>0</v>
      </c>
      <c r="W22" s="102">
        <f t="shared" si="20"/>
        <v>0</v>
      </c>
      <c r="X22" s="100">
        <f t="shared" si="21"/>
        <v>3037.4750563198022</v>
      </c>
      <c r="Y22" s="122">
        <f t="shared" si="3"/>
        <v>911.24251689594064</v>
      </c>
      <c r="Z22" s="100">
        <f t="shared" si="37"/>
        <v>3948.717573215743</v>
      </c>
      <c r="AA22" s="221">
        <f t="shared" si="22"/>
        <v>0</v>
      </c>
      <c r="AB22" s="117">
        <f t="shared" si="4"/>
        <v>0</v>
      </c>
      <c r="AC22" s="129">
        <f t="shared" si="23"/>
        <v>3948.717573215743</v>
      </c>
      <c r="AD22" s="101">
        <f t="shared" si="24"/>
        <v>4.9999999999999378E-2</v>
      </c>
      <c r="AE22" s="93"/>
      <c r="AF22" s="141">
        <f t="shared" si="25"/>
        <v>0</v>
      </c>
      <c r="AG22" s="132">
        <f t="shared" si="26"/>
        <v>0</v>
      </c>
      <c r="AH22" s="102">
        <f t="shared" si="27"/>
        <v>0</v>
      </c>
      <c r="AI22" s="100">
        <f t="shared" si="28"/>
        <v>3189.3488091357945</v>
      </c>
      <c r="AJ22" s="122">
        <f t="shared" si="29"/>
        <v>956.80464274073825</v>
      </c>
      <c r="AK22" s="100">
        <f t="shared" si="38"/>
        <v>4146.1534518765329</v>
      </c>
      <c r="AL22" s="192">
        <f t="shared" si="30"/>
        <v>0</v>
      </c>
      <c r="AM22" s="117">
        <f t="shared" si="5"/>
        <v>0</v>
      </c>
      <c r="AN22" s="129">
        <f t="shared" si="39"/>
        <v>4146.1534518765329</v>
      </c>
      <c r="AO22" s="101">
        <f t="shared" si="6"/>
        <v>5.0000000000000711E-2</v>
      </c>
      <c r="AP22" s="93"/>
      <c r="AQ22" s="141">
        <f t="shared" si="31"/>
        <v>0</v>
      </c>
      <c r="AR22" s="132">
        <f t="shared" si="32"/>
        <v>0</v>
      </c>
      <c r="AS22" s="102">
        <f t="shared" si="33"/>
        <v>0</v>
      </c>
      <c r="AT22" s="100">
        <f t="shared" si="7"/>
        <v>629.64845187653327</v>
      </c>
      <c r="AU22" s="101">
        <f t="shared" si="8"/>
        <v>0.17905518458712089</v>
      </c>
      <c r="AW22" s="246">
        <f t="shared" si="34"/>
        <v>0.19947678938520652</v>
      </c>
      <c r="AX22" s="106">
        <f t="shared" si="35"/>
        <v>478.40232137036912</v>
      </c>
    </row>
    <row r="23" spans="1:51" ht="15" customHeight="1" x14ac:dyDescent="0.25">
      <c r="A23" s="95" t="s">
        <v>155</v>
      </c>
      <c r="B23" s="100">
        <v>2606.8200000000002</v>
      </c>
      <c r="C23" s="100">
        <f t="shared" si="0"/>
        <v>782.04600000000005</v>
      </c>
      <c r="D23" s="100">
        <v>59.87</v>
      </c>
      <c r="E23" s="100">
        <f t="shared" si="9"/>
        <v>3448.7359999999999</v>
      </c>
      <c r="F23" s="216"/>
      <c r="G23" s="117">
        <f t="shared" si="1"/>
        <v>0</v>
      </c>
      <c r="H23" s="130">
        <f t="shared" si="10"/>
        <v>3448.7359999999999</v>
      </c>
      <c r="J23" s="141"/>
      <c r="K23" s="132">
        <f t="shared" si="11"/>
        <v>0</v>
      </c>
      <c r="L23" s="102">
        <f t="shared" si="12"/>
        <v>0</v>
      </c>
      <c r="M23" s="100">
        <f t="shared" si="13"/>
        <v>2837.0835939802882</v>
      </c>
      <c r="N23" s="122">
        <f t="shared" si="14"/>
        <v>851.12507819408643</v>
      </c>
      <c r="O23" s="100">
        <f t="shared" si="36"/>
        <v>3688.2086721743744</v>
      </c>
      <c r="P23" s="221">
        <f t="shared" si="15"/>
        <v>0</v>
      </c>
      <c r="Q23" s="117">
        <f t="shared" si="2"/>
        <v>0</v>
      </c>
      <c r="R23" s="129">
        <f t="shared" si="16"/>
        <v>3688.2086721743744</v>
      </c>
      <c r="S23" s="101">
        <f t="shared" si="17"/>
        <v>6.9437809149315743E-2</v>
      </c>
      <c r="U23" s="141">
        <f t="shared" si="18"/>
        <v>0</v>
      </c>
      <c r="V23" s="132">
        <f t="shared" si="19"/>
        <v>0</v>
      </c>
      <c r="W23" s="102">
        <f t="shared" si="20"/>
        <v>0</v>
      </c>
      <c r="X23" s="100">
        <f t="shared" si="21"/>
        <v>2978.9377736793008</v>
      </c>
      <c r="Y23" s="122">
        <f t="shared" si="3"/>
        <v>893.68133210379017</v>
      </c>
      <c r="Z23" s="100">
        <f t="shared" si="37"/>
        <v>3872.6191057830911</v>
      </c>
      <c r="AA23" s="221">
        <f t="shared" si="22"/>
        <v>0</v>
      </c>
      <c r="AB23" s="117">
        <f t="shared" si="4"/>
        <v>0</v>
      </c>
      <c r="AC23" s="129">
        <f t="shared" si="23"/>
        <v>3872.6191057830911</v>
      </c>
      <c r="AD23" s="101">
        <f t="shared" si="24"/>
        <v>4.9999999999999378E-2</v>
      </c>
      <c r="AE23" s="93"/>
      <c r="AF23" s="141">
        <f t="shared" si="25"/>
        <v>0</v>
      </c>
      <c r="AG23" s="132">
        <f t="shared" si="26"/>
        <v>0</v>
      </c>
      <c r="AH23" s="102">
        <f t="shared" si="27"/>
        <v>0</v>
      </c>
      <c r="AI23" s="100">
        <f t="shared" si="28"/>
        <v>3127.884662363268</v>
      </c>
      <c r="AJ23" s="122">
        <f t="shared" si="29"/>
        <v>938.36539870898036</v>
      </c>
      <c r="AK23" s="100">
        <f t="shared" si="38"/>
        <v>4066.2500610722482</v>
      </c>
      <c r="AL23" s="192">
        <f t="shared" si="30"/>
        <v>0</v>
      </c>
      <c r="AM23" s="117">
        <f t="shared" si="5"/>
        <v>0</v>
      </c>
      <c r="AN23" s="129">
        <f t="shared" si="39"/>
        <v>4066.2500610722482</v>
      </c>
      <c r="AO23" s="101">
        <f t="shared" si="6"/>
        <v>5.0000000000000711E-2</v>
      </c>
      <c r="AP23" s="93"/>
      <c r="AQ23" s="141">
        <f t="shared" si="31"/>
        <v>0</v>
      </c>
      <c r="AR23" s="132">
        <f t="shared" si="32"/>
        <v>0</v>
      </c>
      <c r="AS23" s="102">
        <f t="shared" si="33"/>
        <v>0</v>
      </c>
      <c r="AT23" s="100">
        <f t="shared" si="7"/>
        <v>617.5140610722483</v>
      </c>
      <c r="AU23" s="101">
        <f t="shared" si="8"/>
        <v>0.17905518458712066</v>
      </c>
      <c r="AW23" s="246">
        <f t="shared" si="34"/>
        <v>0.19988517134411565</v>
      </c>
      <c r="AX23" s="106">
        <f t="shared" si="35"/>
        <v>469.18269935449018</v>
      </c>
    </row>
    <row r="24" spans="1:51" ht="15" customHeight="1" x14ac:dyDescent="0.25">
      <c r="A24" s="95" t="s">
        <v>156</v>
      </c>
      <c r="B24" s="100">
        <v>2555.69</v>
      </c>
      <c r="C24" s="100">
        <f t="shared" si="0"/>
        <v>766.70699999999999</v>
      </c>
      <c r="D24" s="100">
        <v>59.87</v>
      </c>
      <c r="E24" s="100">
        <f t="shared" si="9"/>
        <v>3382.2669999999998</v>
      </c>
      <c r="F24" s="216"/>
      <c r="G24" s="117">
        <f t="shared" si="1"/>
        <v>0</v>
      </c>
      <c r="H24" s="130">
        <f t="shared" si="10"/>
        <v>3382.2669999999998</v>
      </c>
      <c r="J24" s="141"/>
      <c r="K24" s="132">
        <f t="shared" si="11"/>
        <v>0</v>
      </c>
      <c r="L24" s="102">
        <f t="shared" si="12"/>
        <v>0</v>
      </c>
      <c r="M24" s="100">
        <f t="shared" si="13"/>
        <v>2782.4032387984839</v>
      </c>
      <c r="N24" s="122">
        <f t="shared" si="14"/>
        <v>834.72097163954516</v>
      </c>
      <c r="O24" s="100">
        <f t="shared" si="36"/>
        <v>3617.124210438029</v>
      </c>
      <c r="P24" s="221">
        <f t="shared" si="15"/>
        <v>0</v>
      </c>
      <c r="Q24" s="117">
        <f t="shared" si="2"/>
        <v>0</v>
      </c>
      <c r="R24" s="129">
        <f t="shared" si="16"/>
        <v>3617.124210438029</v>
      </c>
      <c r="S24" s="101">
        <f t="shared" si="17"/>
        <v>6.9437809149315965E-2</v>
      </c>
      <c r="U24" s="141">
        <f t="shared" si="18"/>
        <v>0</v>
      </c>
      <c r="V24" s="132">
        <f t="shared" si="19"/>
        <v>0</v>
      </c>
      <c r="W24" s="102">
        <f t="shared" si="20"/>
        <v>0</v>
      </c>
      <c r="X24" s="100">
        <f t="shared" si="21"/>
        <v>2921.5234007384061</v>
      </c>
      <c r="Y24" s="122">
        <f t="shared" si="3"/>
        <v>876.45702022152182</v>
      </c>
      <c r="Z24" s="100">
        <f t="shared" si="37"/>
        <v>3797.9804209599279</v>
      </c>
      <c r="AA24" s="221">
        <f t="shared" si="22"/>
        <v>0</v>
      </c>
      <c r="AB24" s="117">
        <f t="shared" si="4"/>
        <v>0</v>
      </c>
      <c r="AC24" s="129">
        <f t="shared" si="23"/>
        <v>3797.9804209599279</v>
      </c>
      <c r="AD24" s="101">
        <f t="shared" si="24"/>
        <v>4.9999999999999378E-2</v>
      </c>
      <c r="AE24" s="93"/>
      <c r="AF24" s="141">
        <f t="shared" si="25"/>
        <v>0</v>
      </c>
      <c r="AG24" s="132">
        <f t="shared" si="26"/>
        <v>0</v>
      </c>
      <c r="AH24" s="102">
        <f t="shared" si="27"/>
        <v>0</v>
      </c>
      <c r="AI24" s="100">
        <f t="shared" si="28"/>
        <v>3067.5995707753286</v>
      </c>
      <c r="AJ24" s="122">
        <f t="shared" si="29"/>
        <v>920.27987123259857</v>
      </c>
      <c r="AK24" s="100">
        <f t="shared" si="38"/>
        <v>3987.8794420079271</v>
      </c>
      <c r="AL24" s="192">
        <f t="shared" si="30"/>
        <v>0</v>
      </c>
      <c r="AM24" s="117">
        <f t="shared" si="5"/>
        <v>0</v>
      </c>
      <c r="AN24" s="129">
        <f t="shared" si="39"/>
        <v>3987.8794420079271</v>
      </c>
      <c r="AO24" s="101">
        <f t="shared" si="6"/>
        <v>5.0000000000000711E-2</v>
      </c>
      <c r="AP24" s="93"/>
      <c r="AQ24" s="141">
        <f t="shared" si="31"/>
        <v>0</v>
      </c>
      <c r="AR24" s="132">
        <f t="shared" si="32"/>
        <v>0</v>
      </c>
      <c r="AS24" s="102">
        <f t="shared" si="33"/>
        <v>0</v>
      </c>
      <c r="AT24" s="100">
        <f t="shared" si="7"/>
        <v>605.61244200792726</v>
      </c>
      <c r="AU24" s="101">
        <f t="shared" si="8"/>
        <v>0.17905518458712089</v>
      </c>
      <c r="AW24" s="246">
        <f t="shared" si="34"/>
        <v>0.20030190311631246</v>
      </c>
      <c r="AX24" s="106">
        <f t="shared" si="35"/>
        <v>460.13993561629928</v>
      </c>
    </row>
    <row r="25" spans="1:51" ht="15" customHeight="1" x14ac:dyDescent="0.25">
      <c r="A25" s="95" t="s">
        <v>157</v>
      </c>
      <c r="B25" s="100">
        <v>2505.58</v>
      </c>
      <c r="C25" s="100">
        <f t="shared" si="0"/>
        <v>751.67399999999998</v>
      </c>
      <c r="D25" s="100">
        <v>59.87</v>
      </c>
      <c r="E25" s="100">
        <f t="shared" si="9"/>
        <v>3317.1239999999998</v>
      </c>
      <c r="F25" s="216"/>
      <c r="G25" s="117">
        <f t="shared" si="1"/>
        <v>0</v>
      </c>
      <c r="H25" s="130">
        <f t="shared" si="10"/>
        <v>3317.1239999999998</v>
      </c>
      <c r="J25" s="141"/>
      <c r="K25" s="132">
        <f t="shared" si="11"/>
        <v>0</v>
      </c>
      <c r="L25" s="102">
        <f t="shared" si="12"/>
        <v>0</v>
      </c>
      <c r="M25" s="100">
        <f t="shared" si="13"/>
        <v>2728.8137101820116</v>
      </c>
      <c r="N25" s="122">
        <f t="shared" si="14"/>
        <v>818.64411305460351</v>
      </c>
      <c r="O25" s="100">
        <f t="shared" si="36"/>
        <v>3547.4578232366152</v>
      </c>
      <c r="P25" s="221">
        <f t="shared" si="15"/>
        <v>0</v>
      </c>
      <c r="Q25" s="117">
        <f t="shared" si="2"/>
        <v>0</v>
      </c>
      <c r="R25" s="129">
        <f t="shared" si="16"/>
        <v>3547.4578232366152</v>
      </c>
      <c r="S25" s="101">
        <f t="shared" si="17"/>
        <v>6.9437809149315965E-2</v>
      </c>
      <c r="U25" s="141">
        <f t="shared" si="18"/>
        <v>0</v>
      </c>
      <c r="V25" s="132">
        <f t="shared" si="19"/>
        <v>0</v>
      </c>
      <c r="W25" s="102">
        <f t="shared" si="20"/>
        <v>0</v>
      </c>
      <c r="X25" s="100">
        <f t="shared" si="21"/>
        <v>2865.2543956911104</v>
      </c>
      <c r="Y25" s="122">
        <f t="shared" si="3"/>
        <v>859.57631870733314</v>
      </c>
      <c r="Z25" s="100">
        <f t="shared" si="37"/>
        <v>3724.8307143984434</v>
      </c>
      <c r="AA25" s="221">
        <f t="shared" si="22"/>
        <v>0</v>
      </c>
      <c r="AB25" s="117">
        <f t="shared" si="4"/>
        <v>0</v>
      </c>
      <c r="AC25" s="129">
        <f t="shared" si="23"/>
        <v>3724.8307143984434</v>
      </c>
      <c r="AD25" s="101">
        <f t="shared" si="24"/>
        <v>4.9999999999999378E-2</v>
      </c>
      <c r="AE25" s="93"/>
      <c r="AF25" s="141">
        <f t="shared" si="25"/>
        <v>0</v>
      </c>
      <c r="AG25" s="132">
        <f t="shared" si="26"/>
        <v>0</v>
      </c>
      <c r="AH25" s="102">
        <f t="shared" si="27"/>
        <v>0</v>
      </c>
      <c r="AI25" s="100">
        <f t="shared" si="28"/>
        <v>3008.5171154756681</v>
      </c>
      <c r="AJ25" s="122">
        <f t="shared" si="29"/>
        <v>902.55513464270041</v>
      </c>
      <c r="AK25" s="100">
        <f t="shared" si="38"/>
        <v>3911.0722501183686</v>
      </c>
      <c r="AL25" s="192">
        <f t="shared" si="30"/>
        <v>0</v>
      </c>
      <c r="AM25" s="117">
        <f t="shared" si="5"/>
        <v>0</v>
      </c>
      <c r="AN25" s="129">
        <f t="shared" si="39"/>
        <v>3911.0722501183686</v>
      </c>
      <c r="AO25" s="101">
        <f t="shared" si="6"/>
        <v>5.0000000000000711E-2</v>
      </c>
      <c r="AP25" s="93"/>
      <c r="AQ25" s="141">
        <f t="shared" si="31"/>
        <v>0</v>
      </c>
      <c r="AR25" s="132">
        <f t="shared" si="32"/>
        <v>0</v>
      </c>
      <c r="AS25" s="102">
        <f t="shared" si="33"/>
        <v>0</v>
      </c>
      <c r="AT25" s="100">
        <f t="shared" si="7"/>
        <v>593.94825011836883</v>
      </c>
      <c r="AU25" s="101">
        <f t="shared" si="8"/>
        <v>0.17905518458712089</v>
      </c>
      <c r="AW25" s="246">
        <f t="shared" si="34"/>
        <v>0.20072682391927943</v>
      </c>
      <c r="AX25" s="106">
        <f t="shared" si="35"/>
        <v>451.2775673213502</v>
      </c>
    </row>
    <row r="26" spans="1:51" ht="15" customHeight="1" x14ac:dyDescent="0.25">
      <c r="A26" s="95" t="s">
        <v>158</v>
      </c>
      <c r="B26" s="100">
        <v>2456.46</v>
      </c>
      <c r="C26" s="100">
        <f t="shared" si="0"/>
        <v>736.93799999999999</v>
      </c>
      <c r="D26" s="100">
        <v>59.87</v>
      </c>
      <c r="E26" s="100">
        <f t="shared" si="9"/>
        <v>3253.268</v>
      </c>
      <c r="F26" s="216"/>
      <c r="G26" s="117">
        <f t="shared" si="1"/>
        <v>0</v>
      </c>
      <c r="H26" s="130">
        <f t="shared" si="10"/>
        <v>3253.268</v>
      </c>
      <c r="J26" s="141"/>
      <c r="K26" s="132">
        <f t="shared" si="11"/>
        <v>0</v>
      </c>
      <c r="L26" s="102">
        <f t="shared" si="12"/>
        <v>0</v>
      </c>
      <c r="M26" s="100">
        <f t="shared" si="13"/>
        <v>2676.2829249965976</v>
      </c>
      <c r="N26" s="122">
        <f t="shared" si="14"/>
        <v>802.88487749897922</v>
      </c>
      <c r="O26" s="100">
        <f t="shared" si="36"/>
        <v>3479.1678024955768</v>
      </c>
      <c r="P26" s="221">
        <f t="shared" si="15"/>
        <v>0</v>
      </c>
      <c r="Q26" s="117">
        <f t="shared" si="2"/>
        <v>0</v>
      </c>
      <c r="R26" s="129">
        <f t="shared" si="16"/>
        <v>3479.1678024955768</v>
      </c>
      <c r="S26" s="101">
        <f t="shared" si="17"/>
        <v>6.9437809149315965E-2</v>
      </c>
      <c r="U26" s="141">
        <f t="shared" si="18"/>
        <v>0</v>
      </c>
      <c r="V26" s="132">
        <f t="shared" si="19"/>
        <v>0</v>
      </c>
      <c r="W26" s="102">
        <f t="shared" si="20"/>
        <v>0</v>
      </c>
      <c r="X26" s="100">
        <f t="shared" si="21"/>
        <v>2810.0970712464255</v>
      </c>
      <c r="Y26" s="122">
        <f t="shared" si="3"/>
        <v>843.02912137392764</v>
      </c>
      <c r="Z26" s="100">
        <f t="shared" si="37"/>
        <v>3653.1261926203533</v>
      </c>
      <c r="AA26" s="221">
        <f t="shared" si="22"/>
        <v>0</v>
      </c>
      <c r="AB26" s="117">
        <f t="shared" si="4"/>
        <v>0</v>
      </c>
      <c r="AC26" s="129">
        <f t="shared" si="23"/>
        <v>3653.1261926203533</v>
      </c>
      <c r="AD26" s="101">
        <f t="shared" si="24"/>
        <v>4.9999999999999378E-2</v>
      </c>
      <c r="AE26" s="93"/>
      <c r="AF26" s="141">
        <f t="shared" si="25"/>
        <v>0</v>
      </c>
      <c r="AG26" s="132">
        <f t="shared" si="26"/>
        <v>0</v>
      </c>
      <c r="AH26" s="102">
        <f t="shared" si="27"/>
        <v>0</v>
      </c>
      <c r="AI26" s="100">
        <f t="shared" si="28"/>
        <v>2950.6019248087487</v>
      </c>
      <c r="AJ26" s="122">
        <f t="shared" si="29"/>
        <v>885.18057744262455</v>
      </c>
      <c r="AK26" s="100">
        <f t="shared" si="38"/>
        <v>3835.7825022513734</v>
      </c>
      <c r="AL26" s="192">
        <f t="shared" si="30"/>
        <v>0</v>
      </c>
      <c r="AM26" s="117">
        <f t="shared" si="5"/>
        <v>0</v>
      </c>
      <c r="AN26" s="129">
        <f t="shared" si="39"/>
        <v>3835.7825022513734</v>
      </c>
      <c r="AO26" s="101">
        <f t="shared" si="6"/>
        <v>5.0000000000000711E-2</v>
      </c>
      <c r="AP26" s="93"/>
      <c r="AQ26" s="141">
        <f t="shared" si="31"/>
        <v>0</v>
      </c>
      <c r="AR26" s="132">
        <f t="shared" si="32"/>
        <v>0</v>
      </c>
      <c r="AS26" s="102">
        <f t="shared" si="33"/>
        <v>0</v>
      </c>
      <c r="AT26" s="100">
        <f t="shared" si="7"/>
        <v>582.51450225137341</v>
      </c>
      <c r="AU26" s="101">
        <f t="shared" si="8"/>
        <v>0.17905518458712089</v>
      </c>
      <c r="AW26" s="246">
        <f t="shared" si="34"/>
        <v>0.20116017554071663</v>
      </c>
      <c r="AX26" s="106">
        <f t="shared" si="35"/>
        <v>442.59028872131228</v>
      </c>
    </row>
    <row r="27" spans="1:51" ht="15" customHeight="1" x14ac:dyDescent="0.25">
      <c r="A27" s="95" t="s">
        <v>159</v>
      </c>
      <c r="B27" s="100">
        <v>2408.2800000000002</v>
      </c>
      <c r="C27" s="100">
        <f t="shared" si="0"/>
        <v>722.48400000000004</v>
      </c>
      <c r="D27" s="100">
        <v>59.87</v>
      </c>
      <c r="E27" s="100">
        <f t="shared" si="9"/>
        <v>3190.634</v>
      </c>
      <c r="F27" s="216"/>
      <c r="G27" s="117">
        <f t="shared" si="1"/>
        <v>0</v>
      </c>
      <c r="H27" s="130">
        <f t="shared" si="10"/>
        <v>3190.634</v>
      </c>
      <c r="J27" s="141"/>
      <c r="K27" s="132">
        <f t="shared" si="11"/>
        <v>0</v>
      </c>
      <c r="L27" s="102">
        <f t="shared" si="12"/>
        <v>0</v>
      </c>
      <c r="M27" s="100">
        <f t="shared" si="13"/>
        <v>2624.7574113517835</v>
      </c>
      <c r="N27" s="122">
        <f t="shared" si="14"/>
        <v>787.42722340553507</v>
      </c>
      <c r="O27" s="100">
        <f t="shared" si="36"/>
        <v>3412.1846347573187</v>
      </c>
      <c r="P27" s="221">
        <f t="shared" si="15"/>
        <v>0</v>
      </c>
      <c r="Q27" s="117">
        <f t="shared" si="2"/>
        <v>0</v>
      </c>
      <c r="R27" s="129">
        <f t="shared" si="16"/>
        <v>3412.1846347573187</v>
      </c>
      <c r="S27" s="101">
        <f t="shared" si="17"/>
        <v>6.9437809149315965E-2</v>
      </c>
      <c r="U27" s="141">
        <f t="shared" si="18"/>
        <v>0</v>
      </c>
      <c r="V27" s="132">
        <f t="shared" si="19"/>
        <v>0</v>
      </c>
      <c r="W27" s="102">
        <f t="shared" si="20"/>
        <v>0</v>
      </c>
      <c r="X27" s="100">
        <f t="shared" si="21"/>
        <v>2755.9952819193709</v>
      </c>
      <c r="Y27" s="122">
        <f t="shared" si="3"/>
        <v>826.79858457581122</v>
      </c>
      <c r="Z27" s="100">
        <f t="shared" si="37"/>
        <v>3582.7938664951821</v>
      </c>
      <c r="AA27" s="221">
        <f t="shared" si="22"/>
        <v>0</v>
      </c>
      <c r="AB27" s="117">
        <f t="shared" si="4"/>
        <v>0</v>
      </c>
      <c r="AC27" s="129">
        <f t="shared" si="23"/>
        <v>3582.7938664951821</v>
      </c>
      <c r="AD27" s="101">
        <f t="shared" si="24"/>
        <v>4.9999999999999156E-2</v>
      </c>
      <c r="AE27" s="93"/>
      <c r="AF27" s="141">
        <f t="shared" si="25"/>
        <v>0</v>
      </c>
      <c r="AG27" s="132">
        <f t="shared" si="26"/>
        <v>0</v>
      </c>
      <c r="AH27" s="102">
        <f t="shared" si="27"/>
        <v>0</v>
      </c>
      <c r="AI27" s="100">
        <f t="shared" si="28"/>
        <v>2893.7950460153415</v>
      </c>
      <c r="AJ27" s="122">
        <f t="shared" si="29"/>
        <v>868.13851380460244</v>
      </c>
      <c r="AK27" s="100">
        <f t="shared" si="38"/>
        <v>3761.9335598199441</v>
      </c>
      <c r="AL27" s="192">
        <f t="shared" si="30"/>
        <v>0</v>
      </c>
      <c r="AM27" s="117">
        <f t="shared" si="5"/>
        <v>0</v>
      </c>
      <c r="AN27" s="129">
        <f t="shared" si="39"/>
        <v>3761.9335598199441</v>
      </c>
      <c r="AO27" s="101">
        <f t="shared" si="6"/>
        <v>5.0000000000000711E-2</v>
      </c>
      <c r="AP27" s="93"/>
      <c r="AQ27" s="141">
        <f t="shared" si="31"/>
        <v>0</v>
      </c>
      <c r="AR27" s="132">
        <f t="shared" si="32"/>
        <v>0</v>
      </c>
      <c r="AS27" s="102">
        <f t="shared" si="33"/>
        <v>0</v>
      </c>
      <c r="AT27" s="100">
        <f t="shared" si="7"/>
        <v>571.29955981994408</v>
      </c>
      <c r="AU27" s="101">
        <f t="shared" si="8"/>
        <v>0.17905518458712089</v>
      </c>
      <c r="AW27" s="246">
        <f t="shared" si="34"/>
        <v>0.20160240753373415</v>
      </c>
      <c r="AX27" s="106">
        <f t="shared" si="35"/>
        <v>434.06925690230122</v>
      </c>
    </row>
    <row r="28" spans="1:51" ht="15" customHeight="1" x14ac:dyDescent="0.25">
      <c r="A28" s="95" t="s">
        <v>160</v>
      </c>
      <c r="B28" s="100">
        <v>2361.0700000000002</v>
      </c>
      <c r="C28" s="100">
        <f t="shared" si="0"/>
        <v>708.32100000000003</v>
      </c>
      <c r="D28" s="100">
        <v>59.87</v>
      </c>
      <c r="E28" s="100">
        <f t="shared" si="9"/>
        <v>3129.261</v>
      </c>
      <c r="F28" s="216"/>
      <c r="G28" s="117">
        <f t="shared" si="1"/>
        <v>0</v>
      </c>
      <c r="H28" s="130">
        <f t="shared" si="10"/>
        <v>3129.261</v>
      </c>
      <c r="J28" s="141"/>
      <c r="K28" s="132">
        <f t="shared" si="11"/>
        <v>0</v>
      </c>
      <c r="L28" s="102">
        <f t="shared" si="12"/>
        <v>0</v>
      </c>
      <c r="M28" s="100">
        <f t="shared" si="13"/>
        <v>2574.2692523818441</v>
      </c>
      <c r="N28" s="122">
        <f t="shared" si="14"/>
        <v>772.28077571455322</v>
      </c>
      <c r="O28" s="100">
        <f t="shared" si="36"/>
        <v>3346.5500280963975</v>
      </c>
      <c r="P28" s="221">
        <f t="shared" si="15"/>
        <v>0</v>
      </c>
      <c r="Q28" s="117">
        <f t="shared" si="2"/>
        <v>0</v>
      </c>
      <c r="R28" s="129">
        <f t="shared" si="16"/>
        <v>3346.5500280963975</v>
      </c>
      <c r="S28" s="101">
        <f t="shared" si="17"/>
        <v>6.9437809149315965E-2</v>
      </c>
      <c r="U28" s="141">
        <f t="shared" si="18"/>
        <v>0</v>
      </c>
      <c r="V28" s="132">
        <f t="shared" si="19"/>
        <v>0</v>
      </c>
      <c r="W28" s="102">
        <f t="shared" si="20"/>
        <v>0</v>
      </c>
      <c r="X28" s="100">
        <f t="shared" si="21"/>
        <v>2702.9827150009346</v>
      </c>
      <c r="Y28" s="122">
        <f t="shared" si="3"/>
        <v>810.8948145002804</v>
      </c>
      <c r="Z28" s="100">
        <f t="shared" si="37"/>
        <v>3513.8775295012151</v>
      </c>
      <c r="AA28" s="221">
        <f t="shared" si="22"/>
        <v>0</v>
      </c>
      <c r="AB28" s="117">
        <f t="shared" si="4"/>
        <v>0</v>
      </c>
      <c r="AC28" s="129">
        <f t="shared" si="23"/>
        <v>3513.8775295012151</v>
      </c>
      <c r="AD28" s="101">
        <f t="shared" si="24"/>
        <v>4.9999999999999378E-2</v>
      </c>
      <c r="AE28" s="93"/>
      <c r="AF28" s="141">
        <f t="shared" si="25"/>
        <v>0</v>
      </c>
      <c r="AG28" s="132">
        <f t="shared" si="26"/>
        <v>0</v>
      </c>
      <c r="AH28" s="102">
        <f t="shared" si="27"/>
        <v>0</v>
      </c>
      <c r="AI28" s="100">
        <f t="shared" si="28"/>
        <v>2838.1318507509832</v>
      </c>
      <c r="AJ28" s="122">
        <f t="shared" si="29"/>
        <v>851.43955522529495</v>
      </c>
      <c r="AK28" s="100">
        <f t="shared" si="38"/>
        <v>3689.5714059762781</v>
      </c>
      <c r="AL28" s="192">
        <f t="shared" si="30"/>
        <v>0</v>
      </c>
      <c r="AM28" s="117">
        <f t="shared" si="5"/>
        <v>0</v>
      </c>
      <c r="AN28" s="129">
        <f t="shared" si="39"/>
        <v>3689.5714059762781</v>
      </c>
      <c r="AO28" s="101">
        <f t="shared" si="6"/>
        <v>5.0000000000000711E-2</v>
      </c>
      <c r="AP28" s="93"/>
      <c r="AQ28" s="141">
        <f t="shared" si="31"/>
        <v>0</v>
      </c>
      <c r="AR28" s="132">
        <f t="shared" si="32"/>
        <v>0</v>
      </c>
      <c r="AS28" s="102">
        <f t="shared" si="33"/>
        <v>0</v>
      </c>
      <c r="AT28" s="100">
        <f t="shared" si="7"/>
        <v>560.31040597627816</v>
      </c>
      <c r="AU28" s="101">
        <f t="shared" si="8"/>
        <v>0.17905518458712089</v>
      </c>
      <c r="AW28" s="246">
        <f t="shared" si="34"/>
        <v>0.20205324312747308</v>
      </c>
      <c r="AX28" s="106">
        <f t="shared" si="35"/>
        <v>425.71977761264748</v>
      </c>
    </row>
    <row r="29" spans="1:51" s="268" customFormat="1" ht="15" customHeight="1" x14ac:dyDescent="0.25">
      <c r="A29" s="264" t="s">
        <v>161</v>
      </c>
      <c r="B29" s="265">
        <v>2314.7800000000002</v>
      </c>
      <c r="C29" s="265">
        <f t="shared" si="0"/>
        <v>694.43400000000008</v>
      </c>
      <c r="D29" s="265">
        <v>59.87</v>
      </c>
      <c r="E29" s="265">
        <f t="shared" si="9"/>
        <v>3069.0840000000003</v>
      </c>
      <c r="F29" s="281"/>
      <c r="G29" s="267">
        <f t="shared" si="1"/>
        <v>0</v>
      </c>
      <c r="H29" s="267">
        <f t="shared" si="10"/>
        <v>3069.0840000000003</v>
      </c>
      <c r="J29" s="269"/>
      <c r="K29" s="270">
        <f t="shared" si="11"/>
        <v>0</v>
      </c>
      <c r="L29" s="271">
        <f t="shared" si="12"/>
        <v>0</v>
      </c>
      <c r="M29" s="265">
        <f t="shared" si="13"/>
        <v>2524.7649761963226</v>
      </c>
      <c r="N29" s="272">
        <f t="shared" si="14"/>
        <v>757.42949285889677</v>
      </c>
      <c r="O29" s="265">
        <f t="shared" si="36"/>
        <v>3282.1944690552191</v>
      </c>
      <c r="P29" s="273">
        <f t="shared" si="15"/>
        <v>0</v>
      </c>
      <c r="Q29" s="267">
        <f t="shared" si="2"/>
        <v>0</v>
      </c>
      <c r="R29" s="274">
        <f t="shared" si="16"/>
        <v>3282.1944690552191</v>
      </c>
      <c r="S29" s="275">
        <f t="shared" si="17"/>
        <v>6.9437809149315743E-2</v>
      </c>
      <c r="U29" s="269">
        <f t="shared" si="18"/>
        <v>0</v>
      </c>
      <c r="V29" s="270">
        <f t="shared" si="19"/>
        <v>0</v>
      </c>
      <c r="W29" s="271">
        <f t="shared" si="20"/>
        <v>0</v>
      </c>
      <c r="X29" s="265">
        <f t="shared" si="21"/>
        <v>2651.0032250061367</v>
      </c>
      <c r="Y29" s="272">
        <f t="shared" si="3"/>
        <v>795.300967501841</v>
      </c>
      <c r="Z29" s="265">
        <f t="shared" si="37"/>
        <v>3446.3041925079779</v>
      </c>
      <c r="AA29" s="273">
        <f t="shared" si="22"/>
        <v>0</v>
      </c>
      <c r="AB29" s="267">
        <f t="shared" si="4"/>
        <v>0</v>
      </c>
      <c r="AC29" s="274">
        <f t="shared" si="23"/>
        <v>3446.3041925079779</v>
      </c>
      <c r="AD29" s="275">
        <f t="shared" si="24"/>
        <v>4.9999999999999378E-2</v>
      </c>
      <c r="AF29" s="269">
        <f t="shared" si="25"/>
        <v>0</v>
      </c>
      <c r="AG29" s="270">
        <f t="shared" si="26"/>
        <v>0</v>
      </c>
      <c r="AH29" s="271">
        <f t="shared" si="27"/>
        <v>0</v>
      </c>
      <c r="AI29" s="265">
        <f t="shared" si="28"/>
        <v>2783.5533862564457</v>
      </c>
      <c r="AJ29" s="272">
        <f t="shared" si="29"/>
        <v>835.06601587693365</v>
      </c>
      <c r="AK29" s="265">
        <f t="shared" si="38"/>
        <v>3618.6194021333795</v>
      </c>
      <c r="AL29" s="282">
        <f t="shared" si="30"/>
        <v>0</v>
      </c>
      <c r="AM29" s="267">
        <f t="shared" si="5"/>
        <v>0</v>
      </c>
      <c r="AN29" s="274">
        <f t="shared" si="39"/>
        <v>3618.6194021333795</v>
      </c>
      <c r="AO29" s="275">
        <f t="shared" si="6"/>
        <v>5.0000000000000711E-2</v>
      </c>
      <c r="AQ29" s="269">
        <f t="shared" si="31"/>
        <v>0</v>
      </c>
      <c r="AR29" s="270">
        <f t="shared" si="32"/>
        <v>0</v>
      </c>
      <c r="AS29" s="271">
        <f t="shared" si="33"/>
        <v>0</v>
      </c>
      <c r="AT29" s="265">
        <f t="shared" si="7"/>
        <v>549.53540213337919</v>
      </c>
      <c r="AU29" s="275">
        <f t="shared" si="8"/>
        <v>0.17905518458712089</v>
      </c>
      <c r="AW29" s="276">
        <f t="shared" si="34"/>
        <v>0.20251314866054027</v>
      </c>
      <c r="AX29" s="271">
        <f t="shared" si="35"/>
        <v>417.53300793846682</v>
      </c>
      <c r="AY29" s="283">
        <f>AX29/347.22-1</f>
        <v>0.20250275888044111</v>
      </c>
    </row>
    <row r="30" spans="1:51" ht="15" customHeight="1" x14ac:dyDescent="0.25">
      <c r="A30" s="95" t="s">
        <v>162</v>
      </c>
      <c r="B30" s="100">
        <v>3909.32</v>
      </c>
      <c r="C30" s="100">
        <f t="shared" si="0"/>
        <v>1172.796</v>
      </c>
      <c r="D30" s="100">
        <v>59.87</v>
      </c>
      <c r="E30" s="100">
        <f t="shared" si="9"/>
        <v>5141.9859999999999</v>
      </c>
      <c r="F30" s="216"/>
      <c r="G30" s="117">
        <f t="shared" si="1"/>
        <v>0</v>
      </c>
      <c r="H30" s="130">
        <f t="shared" si="10"/>
        <v>5141.9859999999999</v>
      </c>
      <c r="J30" s="141"/>
      <c r="K30" s="132">
        <f t="shared" si="11"/>
        <v>0</v>
      </c>
      <c r="L30" s="102">
        <f t="shared" si="12"/>
        <v>0</v>
      </c>
      <c r="M30" s="100">
        <f t="shared" si="13"/>
        <v>4230.0263403972722</v>
      </c>
      <c r="N30" s="122">
        <f t="shared" si="14"/>
        <v>1269.0079021191816</v>
      </c>
      <c r="O30" s="100">
        <f t="shared" si="36"/>
        <v>5499.0342425164536</v>
      </c>
      <c r="P30" s="221">
        <f t="shared" si="15"/>
        <v>0</v>
      </c>
      <c r="Q30" s="117">
        <f t="shared" si="2"/>
        <v>0</v>
      </c>
      <c r="R30" s="129">
        <f t="shared" si="16"/>
        <v>5499.0342425164536</v>
      </c>
      <c r="S30" s="101">
        <f t="shared" si="17"/>
        <v>6.9437809149315743E-2</v>
      </c>
      <c r="U30" s="141">
        <f t="shared" si="18"/>
        <v>0</v>
      </c>
      <c r="V30" s="132">
        <f t="shared" si="19"/>
        <v>0</v>
      </c>
      <c r="W30" s="102">
        <f t="shared" si="20"/>
        <v>0</v>
      </c>
      <c r="X30" s="100">
        <f t="shared" si="21"/>
        <v>4441.527657417133</v>
      </c>
      <c r="Y30" s="122">
        <f t="shared" si="3"/>
        <v>1332.4582972251399</v>
      </c>
      <c r="Z30" s="100">
        <f t="shared" si="37"/>
        <v>5773.9859546422731</v>
      </c>
      <c r="AA30" s="221">
        <f t="shared" si="22"/>
        <v>0</v>
      </c>
      <c r="AB30" s="117">
        <f t="shared" si="4"/>
        <v>0</v>
      </c>
      <c r="AC30" s="129">
        <f t="shared" si="23"/>
        <v>5773.9859546422731</v>
      </c>
      <c r="AD30" s="101">
        <f t="shared" si="24"/>
        <v>4.9999999999999378E-2</v>
      </c>
      <c r="AE30" s="93"/>
      <c r="AF30" s="141">
        <f t="shared" si="25"/>
        <v>0</v>
      </c>
      <c r="AG30" s="132">
        <f t="shared" si="26"/>
        <v>0</v>
      </c>
      <c r="AH30" s="102">
        <f t="shared" si="27"/>
        <v>0</v>
      </c>
      <c r="AI30" s="100">
        <f t="shared" si="28"/>
        <v>4663.6040402879935</v>
      </c>
      <c r="AJ30" s="122">
        <f t="shared" si="29"/>
        <v>1399.081212086398</v>
      </c>
      <c r="AK30" s="100">
        <f t="shared" si="38"/>
        <v>6062.685252374391</v>
      </c>
      <c r="AL30" s="192">
        <f t="shared" si="30"/>
        <v>0</v>
      </c>
      <c r="AM30" s="117">
        <f t="shared" si="5"/>
        <v>0</v>
      </c>
      <c r="AN30" s="129">
        <f t="shared" si="39"/>
        <v>6062.685252374391</v>
      </c>
      <c r="AO30" s="101">
        <f t="shared" si="6"/>
        <v>5.0000000000000711E-2</v>
      </c>
      <c r="AP30" s="93"/>
      <c r="AQ30" s="141">
        <f t="shared" si="31"/>
        <v>0</v>
      </c>
      <c r="AR30" s="132">
        <f t="shared" si="32"/>
        <v>0</v>
      </c>
      <c r="AS30" s="102">
        <f t="shared" si="33"/>
        <v>0</v>
      </c>
      <c r="AT30" s="100">
        <f t="shared" si="7"/>
        <v>920.69925237439111</v>
      </c>
      <c r="AU30" s="101">
        <f t="shared" si="8"/>
        <v>0.17905518458712089</v>
      </c>
      <c r="AW30" s="246">
        <f t="shared" si="34"/>
        <v>0.19294507492044488</v>
      </c>
      <c r="AX30" s="106">
        <f t="shared" si="35"/>
        <v>699.54060604319898</v>
      </c>
    </row>
    <row r="31" spans="1:51" ht="15" customHeight="1" x14ac:dyDescent="0.25">
      <c r="A31" s="95" t="s">
        <v>163</v>
      </c>
      <c r="B31" s="100">
        <v>3832.67</v>
      </c>
      <c r="C31" s="100">
        <f t="shared" si="0"/>
        <v>1149.8009999999999</v>
      </c>
      <c r="D31" s="100">
        <v>59.87</v>
      </c>
      <c r="E31" s="100">
        <f t="shared" si="9"/>
        <v>5042.3409999999994</v>
      </c>
      <c r="F31" s="216"/>
      <c r="G31" s="117">
        <f t="shared" si="1"/>
        <v>0</v>
      </c>
      <c r="H31" s="130">
        <f t="shared" si="10"/>
        <v>5042.3409999999994</v>
      </c>
      <c r="J31" s="141"/>
      <c r="K31" s="132">
        <f t="shared" si="11"/>
        <v>0</v>
      </c>
      <c r="L31" s="102">
        <f t="shared" si="12"/>
        <v>0</v>
      </c>
      <c r="M31" s="100">
        <f t="shared" si="13"/>
        <v>4148.0539323259773</v>
      </c>
      <c r="N31" s="122">
        <f t="shared" si="14"/>
        <v>1244.416179697793</v>
      </c>
      <c r="O31" s="100">
        <f t="shared" si="36"/>
        <v>5392.4701120237705</v>
      </c>
      <c r="P31" s="221">
        <f t="shared" si="15"/>
        <v>0</v>
      </c>
      <c r="Q31" s="117">
        <f t="shared" si="2"/>
        <v>0</v>
      </c>
      <c r="R31" s="129">
        <f t="shared" si="16"/>
        <v>5392.4701120237705</v>
      </c>
      <c r="S31" s="101">
        <f t="shared" si="17"/>
        <v>6.9437809149315965E-2</v>
      </c>
      <c r="U31" s="141">
        <f t="shared" si="18"/>
        <v>0</v>
      </c>
      <c r="V31" s="132">
        <f t="shared" si="19"/>
        <v>0</v>
      </c>
      <c r="W31" s="102">
        <f t="shared" si="20"/>
        <v>0</v>
      </c>
      <c r="X31" s="100">
        <f t="shared" si="21"/>
        <v>4355.4566289422728</v>
      </c>
      <c r="Y31" s="122">
        <f t="shared" si="3"/>
        <v>1306.6369886826817</v>
      </c>
      <c r="Z31" s="100">
        <f t="shared" si="37"/>
        <v>5662.0936176249543</v>
      </c>
      <c r="AA31" s="221">
        <f t="shared" si="22"/>
        <v>0</v>
      </c>
      <c r="AB31" s="117">
        <f t="shared" si="4"/>
        <v>0</v>
      </c>
      <c r="AC31" s="129">
        <f t="shared" si="23"/>
        <v>5662.0936176249543</v>
      </c>
      <c r="AD31" s="101">
        <f t="shared" si="24"/>
        <v>4.9999999999999156E-2</v>
      </c>
      <c r="AE31" s="93"/>
      <c r="AF31" s="141">
        <f t="shared" si="25"/>
        <v>0</v>
      </c>
      <c r="AG31" s="132">
        <f t="shared" si="26"/>
        <v>0</v>
      </c>
      <c r="AH31" s="102">
        <f t="shared" si="27"/>
        <v>0</v>
      </c>
      <c r="AI31" s="100">
        <f t="shared" si="28"/>
        <v>4573.2294603893897</v>
      </c>
      <c r="AJ31" s="122">
        <f t="shared" si="29"/>
        <v>1371.9688381168169</v>
      </c>
      <c r="AK31" s="100">
        <f t="shared" si="38"/>
        <v>5945.1982985062068</v>
      </c>
      <c r="AL31" s="192">
        <f t="shared" si="30"/>
        <v>0</v>
      </c>
      <c r="AM31" s="117">
        <f t="shared" si="5"/>
        <v>0</v>
      </c>
      <c r="AN31" s="129">
        <f t="shared" si="39"/>
        <v>5945.1982985062068</v>
      </c>
      <c r="AO31" s="101">
        <f t="shared" si="6"/>
        <v>5.0000000000000933E-2</v>
      </c>
      <c r="AP31" s="93"/>
      <c r="AQ31" s="141">
        <f t="shared" si="31"/>
        <v>0</v>
      </c>
      <c r="AR31" s="132">
        <f t="shared" si="32"/>
        <v>0</v>
      </c>
      <c r="AS31" s="102">
        <f t="shared" si="33"/>
        <v>0</v>
      </c>
      <c r="AT31" s="100">
        <f t="shared" si="7"/>
        <v>902.85729850620737</v>
      </c>
      <c r="AU31" s="101">
        <f t="shared" si="8"/>
        <v>0.17905518458712089</v>
      </c>
      <c r="AW31" s="246">
        <f t="shared" si="34"/>
        <v>0.19322286040524994</v>
      </c>
      <c r="AX31" s="106">
        <f t="shared" si="35"/>
        <v>685.98441905840843</v>
      </c>
    </row>
    <row r="32" spans="1:51" ht="15" customHeight="1" x14ac:dyDescent="0.25">
      <c r="A32" s="95" t="s">
        <v>164</v>
      </c>
      <c r="B32" s="100">
        <v>3757.52</v>
      </c>
      <c r="C32" s="100">
        <f t="shared" si="0"/>
        <v>1127.2559999999999</v>
      </c>
      <c r="D32" s="100">
        <v>59.87</v>
      </c>
      <c r="E32" s="100">
        <f t="shared" si="9"/>
        <v>4944.6459999999997</v>
      </c>
      <c r="F32" s="216"/>
      <c r="G32" s="117">
        <f t="shared" si="1"/>
        <v>0</v>
      </c>
      <c r="H32" s="130">
        <f t="shared" si="10"/>
        <v>4944.6459999999997</v>
      </c>
      <c r="J32" s="141"/>
      <c r="K32" s="132">
        <f t="shared" si="11"/>
        <v>0</v>
      </c>
      <c r="L32" s="102">
        <f t="shared" si="12"/>
        <v>0</v>
      </c>
      <c r="M32" s="100">
        <f t="shared" si="13"/>
        <v>4067.6856809684059</v>
      </c>
      <c r="N32" s="122">
        <f t="shared" si="14"/>
        <v>1220.3057042905218</v>
      </c>
      <c r="O32" s="100">
        <f t="shared" si="36"/>
        <v>5287.9913852589279</v>
      </c>
      <c r="P32" s="221">
        <f t="shared" si="15"/>
        <v>0</v>
      </c>
      <c r="Q32" s="117">
        <f t="shared" si="2"/>
        <v>0</v>
      </c>
      <c r="R32" s="129">
        <f t="shared" si="16"/>
        <v>5287.9913852589279</v>
      </c>
      <c r="S32" s="101">
        <f t="shared" si="17"/>
        <v>6.9437809149315965E-2</v>
      </c>
      <c r="U32" s="141">
        <f t="shared" si="18"/>
        <v>0</v>
      </c>
      <c r="V32" s="132">
        <f t="shared" si="19"/>
        <v>0</v>
      </c>
      <c r="W32" s="102">
        <f t="shared" si="20"/>
        <v>0</v>
      </c>
      <c r="X32" s="100">
        <f t="shared" si="21"/>
        <v>4271.0699650168235</v>
      </c>
      <c r="Y32" s="122">
        <f t="shared" si="3"/>
        <v>1281.320989505047</v>
      </c>
      <c r="Z32" s="100">
        <f t="shared" si="37"/>
        <v>5552.3909545218703</v>
      </c>
      <c r="AA32" s="221">
        <f t="shared" si="22"/>
        <v>0</v>
      </c>
      <c r="AB32" s="117">
        <f t="shared" si="4"/>
        <v>0</v>
      </c>
      <c r="AC32" s="129">
        <f t="shared" si="23"/>
        <v>5552.3909545218703</v>
      </c>
      <c r="AD32" s="101">
        <f t="shared" si="24"/>
        <v>4.9999999999999156E-2</v>
      </c>
      <c r="AE32" s="93"/>
      <c r="AF32" s="141">
        <f t="shared" si="25"/>
        <v>0</v>
      </c>
      <c r="AG32" s="132">
        <f t="shared" si="26"/>
        <v>0</v>
      </c>
      <c r="AH32" s="102">
        <f t="shared" si="27"/>
        <v>0</v>
      </c>
      <c r="AI32" s="100">
        <f t="shared" si="28"/>
        <v>4484.6234632676678</v>
      </c>
      <c r="AJ32" s="122">
        <f t="shared" si="29"/>
        <v>1345.3870389803003</v>
      </c>
      <c r="AK32" s="100">
        <f t="shared" si="38"/>
        <v>5830.0105022479684</v>
      </c>
      <c r="AL32" s="192">
        <f t="shared" si="30"/>
        <v>0</v>
      </c>
      <c r="AM32" s="117">
        <f t="shared" si="5"/>
        <v>0</v>
      </c>
      <c r="AN32" s="129">
        <f t="shared" si="39"/>
        <v>5830.0105022479684</v>
      </c>
      <c r="AO32" s="101">
        <f t="shared" si="6"/>
        <v>5.0000000000000711E-2</v>
      </c>
      <c r="AP32" s="93"/>
      <c r="AQ32" s="141">
        <f t="shared" si="31"/>
        <v>0</v>
      </c>
      <c r="AR32" s="132">
        <f t="shared" si="32"/>
        <v>0</v>
      </c>
      <c r="AS32" s="102">
        <f t="shared" si="33"/>
        <v>0</v>
      </c>
      <c r="AT32" s="100">
        <f t="shared" si="7"/>
        <v>885.36450224796863</v>
      </c>
      <c r="AU32" s="101">
        <f t="shared" si="8"/>
        <v>0.17905518458712089</v>
      </c>
      <c r="AW32" s="246">
        <f t="shared" si="34"/>
        <v>0.19350621241341837</v>
      </c>
      <c r="AX32" s="106">
        <f t="shared" si="35"/>
        <v>672.69351949015015</v>
      </c>
    </row>
    <row r="33" spans="1:50" ht="15" customHeight="1" x14ac:dyDescent="0.25">
      <c r="A33" s="95" t="s">
        <v>165</v>
      </c>
      <c r="B33" s="100">
        <v>3683.84</v>
      </c>
      <c r="C33" s="100">
        <f t="shared" si="0"/>
        <v>1105.152</v>
      </c>
      <c r="D33" s="100">
        <v>59.87</v>
      </c>
      <c r="E33" s="100">
        <f t="shared" si="9"/>
        <v>4848.8620000000001</v>
      </c>
      <c r="F33" s="216"/>
      <c r="G33" s="117">
        <f t="shared" si="1"/>
        <v>0</v>
      </c>
      <c r="H33" s="130">
        <f t="shared" si="10"/>
        <v>4848.8620000000001</v>
      </c>
      <c r="J33" s="141"/>
      <c r="K33" s="132">
        <f t="shared" si="11"/>
        <v>0</v>
      </c>
      <c r="L33" s="102">
        <f t="shared" si="12"/>
        <v>0</v>
      </c>
      <c r="M33" s="100">
        <f t="shared" si="13"/>
        <v>3988.8895031902848</v>
      </c>
      <c r="N33" s="122">
        <f t="shared" si="14"/>
        <v>1196.6668509570854</v>
      </c>
      <c r="O33" s="100">
        <f t="shared" si="36"/>
        <v>5185.5563541473703</v>
      </c>
      <c r="P33" s="221">
        <f t="shared" si="15"/>
        <v>0</v>
      </c>
      <c r="Q33" s="117">
        <f t="shared" si="2"/>
        <v>0</v>
      </c>
      <c r="R33" s="129">
        <f t="shared" si="16"/>
        <v>5185.5563541473703</v>
      </c>
      <c r="S33" s="101">
        <f t="shared" si="17"/>
        <v>6.9437809149315965E-2</v>
      </c>
      <c r="U33" s="141">
        <f t="shared" si="18"/>
        <v>0</v>
      </c>
      <c r="V33" s="132">
        <f t="shared" si="19"/>
        <v>0</v>
      </c>
      <c r="W33" s="102">
        <f t="shared" si="20"/>
        <v>0</v>
      </c>
      <c r="X33" s="100">
        <f t="shared" si="21"/>
        <v>4188.3339783497959</v>
      </c>
      <c r="Y33" s="122">
        <f t="shared" si="3"/>
        <v>1256.5001935049388</v>
      </c>
      <c r="Z33" s="100">
        <f t="shared" si="37"/>
        <v>5444.8341718547344</v>
      </c>
      <c r="AA33" s="221">
        <f t="shared" si="22"/>
        <v>0</v>
      </c>
      <c r="AB33" s="117">
        <f t="shared" si="4"/>
        <v>0</v>
      </c>
      <c r="AC33" s="129">
        <f t="shared" si="23"/>
        <v>5444.8341718547344</v>
      </c>
      <c r="AD33" s="101">
        <f t="shared" si="24"/>
        <v>4.9999999999999156E-2</v>
      </c>
      <c r="AE33" s="93"/>
      <c r="AF33" s="141">
        <f t="shared" si="25"/>
        <v>0</v>
      </c>
      <c r="AG33" s="132">
        <f t="shared" si="26"/>
        <v>0</v>
      </c>
      <c r="AH33" s="102">
        <f t="shared" si="27"/>
        <v>0</v>
      </c>
      <c r="AI33" s="100">
        <f t="shared" si="28"/>
        <v>4397.7506772672896</v>
      </c>
      <c r="AJ33" s="122">
        <f t="shared" si="29"/>
        <v>1319.3252031801869</v>
      </c>
      <c r="AK33" s="100">
        <f t="shared" si="38"/>
        <v>5717.0758804474763</v>
      </c>
      <c r="AL33" s="192">
        <f t="shared" si="30"/>
        <v>0</v>
      </c>
      <c r="AM33" s="117">
        <f t="shared" si="5"/>
        <v>0</v>
      </c>
      <c r="AN33" s="129">
        <f t="shared" si="39"/>
        <v>5717.0758804474763</v>
      </c>
      <c r="AO33" s="101">
        <f t="shared" si="6"/>
        <v>5.0000000000000933E-2</v>
      </c>
      <c r="AP33" s="93"/>
      <c r="AQ33" s="141">
        <f t="shared" si="31"/>
        <v>0</v>
      </c>
      <c r="AR33" s="132">
        <f t="shared" si="32"/>
        <v>0</v>
      </c>
      <c r="AS33" s="102">
        <f t="shared" si="33"/>
        <v>0</v>
      </c>
      <c r="AT33" s="100">
        <f t="shared" si="7"/>
        <v>868.21388044747619</v>
      </c>
      <c r="AU33" s="101">
        <f t="shared" si="8"/>
        <v>0.17905518458712089</v>
      </c>
      <c r="AW33" s="246">
        <f t="shared" si="34"/>
        <v>0.19379524552295679</v>
      </c>
      <c r="AX33" s="106">
        <f t="shared" si="35"/>
        <v>659.66260159009346</v>
      </c>
    </row>
    <row r="34" spans="1:50" ht="15" customHeight="1" x14ac:dyDescent="0.25">
      <c r="A34" s="95" t="s">
        <v>166</v>
      </c>
      <c r="B34" s="100">
        <v>3611.62</v>
      </c>
      <c r="C34" s="100">
        <f t="shared" si="0"/>
        <v>1083.4859999999999</v>
      </c>
      <c r="D34" s="100">
        <v>59.87</v>
      </c>
      <c r="E34" s="100">
        <f t="shared" si="9"/>
        <v>4754.9759999999997</v>
      </c>
      <c r="F34" s="216"/>
      <c r="G34" s="117">
        <f t="shared" si="1"/>
        <v>0</v>
      </c>
      <c r="H34" s="130">
        <f t="shared" si="10"/>
        <v>4754.9759999999997</v>
      </c>
      <c r="J34" s="141"/>
      <c r="K34" s="132">
        <f t="shared" si="11"/>
        <v>0</v>
      </c>
      <c r="L34" s="102">
        <f t="shared" si="12"/>
        <v>0</v>
      </c>
      <c r="M34" s="100">
        <f t="shared" si="13"/>
        <v>3911.6547046135211</v>
      </c>
      <c r="N34" s="122">
        <f t="shared" si="14"/>
        <v>1173.4964113840563</v>
      </c>
      <c r="O34" s="100">
        <f t="shared" si="36"/>
        <v>5085.1511159975771</v>
      </c>
      <c r="P34" s="221">
        <f t="shared" si="15"/>
        <v>0</v>
      </c>
      <c r="Q34" s="117">
        <f t="shared" si="2"/>
        <v>0</v>
      </c>
      <c r="R34" s="129">
        <f t="shared" si="16"/>
        <v>5085.1511159975771</v>
      </c>
      <c r="S34" s="101">
        <f t="shared" si="17"/>
        <v>6.9437809149315965E-2</v>
      </c>
      <c r="U34" s="141">
        <f t="shared" si="18"/>
        <v>0</v>
      </c>
      <c r="V34" s="132">
        <f t="shared" si="19"/>
        <v>0</v>
      </c>
      <c r="W34" s="102">
        <f t="shared" si="20"/>
        <v>0</v>
      </c>
      <c r="X34" s="100">
        <f t="shared" si="21"/>
        <v>4107.2374398441943</v>
      </c>
      <c r="Y34" s="122">
        <f t="shared" si="3"/>
        <v>1232.1712319532583</v>
      </c>
      <c r="Z34" s="100">
        <f t="shared" si="37"/>
        <v>5339.4086717974524</v>
      </c>
      <c r="AA34" s="221">
        <f t="shared" si="22"/>
        <v>0</v>
      </c>
      <c r="AB34" s="117">
        <f t="shared" si="4"/>
        <v>0</v>
      </c>
      <c r="AC34" s="129">
        <f t="shared" si="23"/>
        <v>5339.4086717974524</v>
      </c>
      <c r="AD34" s="101">
        <f t="shared" si="24"/>
        <v>4.9999999999999378E-2</v>
      </c>
      <c r="AE34" s="93"/>
      <c r="AF34" s="141">
        <f t="shared" si="25"/>
        <v>0</v>
      </c>
      <c r="AG34" s="132">
        <f t="shared" si="26"/>
        <v>0</v>
      </c>
      <c r="AH34" s="102">
        <f t="shared" si="27"/>
        <v>0</v>
      </c>
      <c r="AI34" s="100">
        <f t="shared" si="28"/>
        <v>4312.5993118364067</v>
      </c>
      <c r="AJ34" s="122">
        <f t="shared" si="29"/>
        <v>1293.779793550922</v>
      </c>
      <c r="AK34" s="100">
        <f t="shared" si="38"/>
        <v>5606.3791053873283</v>
      </c>
      <c r="AL34" s="192">
        <f t="shared" si="30"/>
        <v>0</v>
      </c>
      <c r="AM34" s="117">
        <f t="shared" si="5"/>
        <v>0</v>
      </c>
      <c r="AN34" s="129">
        <f t="shared" si="39"/>
        <v>5606.3791053873283</v>
      </c>
      <c r="AO34" s="101">
        <f t="shared" si="6"/>
        <v>5.0000000000000711E-2</v>
      </c>
      <c r="AP34" s="93"/>
      <c r="AQ34" s="141">
        <f t="shared" si="31"/>
        <v>0</v>
      </c>
      <c r="AR34" s="132">
        <f t="shared" si="32"/>
        <v>0</v>
      </c>
      <c r="AS34" s="102">
        <f t="shared" si="33"/>
        <v>0</v>
      </c>
      <c r="AT34" s="100">
        <f t="shared" si="7"/>
        <v>851.40310538732865</v>
      </c>
      <c r="AU34" s="101">
        <f t="shared" si="8"/>
        <v>0.17905518458712066</v>
      </c>
      <c r="AW34" s="246">
        <f t="shared" si="34"/>
        <v>0.1940899961337037</v>
      </c>
      <c r="AX34" s="106">
        <f t="shared" si="35"/>
        <v>646.88989677546101</v>
      </c>
    </row>
    <row r="35" spans="1:50" ht="15" customHeight="1" x14ac:dyDescent="0.25">
      <c r="A35" s="95" t="s">
        <v>167</v>
      </c>
      <c r="B35" s="100">
        <v>3540.8</v>
      </c>
      <c r="C35" s="100">
        <f t="shared" si="0"/>
        <v>1062.24</v>
      </c>
      <c r="D35" s="100">
        <v>59.87</v>
      </c>
      <c r="E35" s="100">
        <f t="shared" si="9"/>
        <v>4662.91</v>
      </c>
      <c r="F35" s="216"/>
      <c r="G35" s="117">
        <f t="shared" si="1"/>
        <v>0</v>
      </c>
      <c r="H35" s="130">
        <f t="shared" si="10"/>
        <v>4662.91</v>
      </c>
      <c r="J35" s="141"/>
      <c r="K35" s="132">
        <f t="shared" si="11"/>
        <v>0</v>
      </c>
      <c r="L35" s="102">
        <f t="shared" si="12"/>
        <v>0</v>
      </c>
      <c r="M35" s="100">
        <f t="shared" si="13"/>
        <v>3835.9171189695667</v>
      </c>
      <c r="N35" s="122">
        <f t="shared" si="14"/>
        <v>1150.77513569087</v>
      </c>
      <c r="O35" s="100">
        <f t="shared" si="36"/>
        <v>4986.6922546604364</v>
      </c>
      <c r="P35" s="221">
        <f t="shared" si="15"/>
        <v>0</v>
      </c>
      <c r="Q35" s="117">
        <f t="shared" si="2"/>
        <v>0</v>
      </c>
      <c r="R35" s="129">
        <f t="shared" si="16"/>
        <v>4986.6922546604364</v>
      </c>
      <c r="S35" s="101">
        <f t="shared" si="17"/>
        <v>6.9437809149315965E-2</v>
      </c>
      <c r="U35" s="141">
        <f t="shared" si="18"/>
        <v>0</v>
      </c>
      <c r="V35" s="132">
        <f t="shared" si="19"/>
        <v>0</v>
      </c>
      <c r="W35" s="102">
        <f t="shared" si="20"/>
        <v>0</v>
      </c>
      <c r="X35" s="100">
        <f t="shared" si="21"/>
        <v>4027.7129749180422</v>
      </c>
      <c r="Y35" s="122">
        <f t="shared" si="3"/>
        <v>1208.3138924754126</v>
      </c>
      <c r="Z35" s="100">
        <f t="shared" si="37"/>
        <v>5236.0268673934552</v>
      </c>
      <c r="AA35" s="221">
        <f t="shared" si="22"/>
        <v>0</v>
      </c>
      <c r="AB35" s="117">
        <f t="shared" si="4"/>
        <v>0</v>
      </c>
      <c r="AC35" s="129">
        <f t="shared" si="23"/>
        <v>5236.0268673934552</v>
      </c>
      <c r="AD35" s="101">
        <f t="shared" si="24"/>
        <v>4.9999999999999378E-2</v>
      </c>
      <c r="AE35" s="93"/>
      <c r="AF35" s="141">
        <f t="shared" si="25"/>
        <v>0</v>
      </c>
      <c r="AG35" s="132">
        <f t="shared" si="26"/>
        <v>0</v>
      </c>
      <c r="AH35" s="102">
        <f t="shared" si="27"/>
        <v>0</v>
      </c>
      <c r="AI35" s="100">
        <f t="shared" si="28"/>
        <v>4229.0986236639474</v>
      </c>
      <c r="AJ35" s="122">
        <f t="shared" si="29"/>
        <v>1268.7295870991841</v>
      </c>
      <c r="AK35" s="100">
        <f t="shared" si="38"/>
        <v>5497.8282107631312</v>
      </c>
      <c r="AL35" s="192">
        <f t="shared" si="30"/>
        <v>0</v>
      </c>
      <c r="AM35" s="117">
        <f t="shared" si="5"/>
        <v>0</v>
      </c>
      <c r="AN35" s="129">
        <f t="shared" si="39"/>
        <v>5497.8282107631312</v>
      </c>
      <c r="AO35" s="101">
        <f t="shared" si="6"/>
        <v>5.0000000000000711E-2</v>
      </c>
      <c r="AP35" s="93"/>
      <c r="AQ35" s="141">
        <f t="shared" si="31"/>
        <v>0</v>
      </c>
      <c r="AR35" s="132">
        <f t="shared" si="32"/>
        <v>0</v>
      </c>
      <c r="AS35" s="102">
        <f t="shared" si="33"/>
        <v>0</v>
      </c>
      <c r="AT35" s="100">
        <f t="shared" si="7"/>
        <v>834.91821076313136</v>
      </c>
      <c r="AU35" s="101">
        <f t="shared" si="8"/>
        <v>0.17905518458712089</v>
      </c>
      <c r="AW35" s="246">
        <f t="shared" si="34"/>
        <v>0.19439070934928471</v>
      </c>
      <c r="AX35" s="106">
        <f t="shared" si="35"/>
        <v>634.36479354959204</v>
      </c>
    </row>
    <row r="36" spans="1:50" ht="15" customHeight="1" x14ac:dyDescent="0.25">
      <c r="A36" s="95" t="s">
        <v>168</v>
      </c>
      <c r="B36" s="100">
        <v>3471.38</v>
      </c>
      <c r="C36" s="100">
        <f t="shared" si="0"/>
        <v>1041.414</v>
      </c>
      <c r="D36" s="100">
        <v>59.87</v>
      </c>
      <c r="E36" s="100">
        <f t="shared" si="9"/>
        <v>4572.6639999999998</v>
      </c>
      <c r="F36" s="216"/>
      <c r="G36" s="117">
        <f t="shared" si="1"/>
        <v>0</v>
      </c>
      <c r="H36" s="130">
        <f t="shared" si="10"/>
        <v>4572.6639999999998</v>
      </c>
      <c r="J36" s="141"/>
      <c r="K36" s="132">
        <f t="shared" si="11"/>
        <v>0</v>
      </c>
      <c r="L36" s="102">
        <f t="shared" si="12"/>
        <v>0</v>
      </c>
      <c r="M36" s="100">
        <f t="shared" si="13"/>
        <v>3761.6767462584207</v>
      </c>
      <c r="N36" s="122">
        <f t="shared" si="14"/>
        <v>1128.5030238775262</v>
      </c>
      <c r="O36" s="100">
        <f t="shared" si="36"/>
        <v>4890.1797701359465</v>
      </c>
      <c r="P36" s="221">
        <f t="shared" si="15"/>
        <v>0</v>
      </c>
      <c r="Q36" s="117">
        <f t="shared" si="2"/>
        <v>0</v>
      </c>
      <c r="R36" s="129">
        <f t="shared" si="16"/>
        <v>4890.1797701359465</v>
      </c>
      <c r="S36" s="101">
        <f t="shared" si="17"/>
        <v>6.9437809149315743E-2</v>
      </c>
      <c r="U36" s="141">
        <f t="shared" si="18"/>
        <v>0</v>
      </c>
      <c r="V36" s="132">
        <f t="shared" si="19"/>
        <v>0</v>
      </c>
      <c r="W36" s="102">
        <f t="shared" si="20"/>
        <v>0</v>
      </c>
      <c r="X36" s="100">
        <f t="shared" si="21"/>
        <v>3949.7605835713393</v>
      </c>
      <c r="Y36" s="122">
        <f t="shared" si="3"/>
        <v>1184.9281750714017</v>
      </c>
      <c r="Z36" s="100">
        <f t="shared" si="37"/>
        <v>5134.688758642741</v>
      </c>
      <c r="AA36" s="221">
        <f t="shared" si="22"/>
        <v>0</v>
      </c>
      <c r="AB36" s="117">
        <f t="shared" si="4"/>
        <v>0</v>
      </c>
      <c r="AC36" s="129">
        <f t="shared" si="23"/>
        <v>5134.688758642741</v>
      </c>
      <c r="AD36" s="101">
        <f t="shared" si="24"/>
        <v>4.9999999999999378E-2</v>
      </c>
      <c r="AE36" s="93"/>
      <c r="AF36" s="141">
        <f t="shared" si="25"/>
        <v>0</v>
      </c>
      <c r="AG36" s="132">
        <f t="shared" si="26"/>
        <v>0</v>
      </c>
      <c r="AH36" s="102">
        <f t="shared" si="27"/>
        <v>0</v>
      </c>
      <c r="AI36" s="100">
        <f t="shared" si="28"/>
        <v>4147.2486127499096</v>
      </c>
      <c r="AJ36" s="122">
        <f t="shared" si="29"/>
        <v>1244.1745838249728</v>
      </c>
      <c r="AK36" s="100">
        <f t="shared" si="38"/>
        <v>5391.4231965748822</v>
      </c>
      <c r="AL36" s="192">
        <f t="shared" si="30"/>
        <v>0</v>
      </c>
      <c r="AM36" s="117">
        <f t="shared" si="5"/>
        <v>0</v>
      </c>
      <c r="AN36" s="129">
        <f t="shared" si="39"/>
        <v>5391.4231965748822</v>
      </c>
      <c r="AO36" s="101">
        <f t="shared" si="6"/>
        <v>5.0000000000000711E-2</v>
      </c>
      <c r="AP36" s="93"/>
      <c r="AQ36" s="141">
        <f t="shared" si="31"/>
        <v>0</v>
      </c>
      <c r="AR36" s="132">
        <f t="shared" si="32"/>
        <v>0</v>
      </c>
      <c r="AS36" s="102">
        <f t="shared" si="33"/>
        <v>0</v>
      </c>
      <c r="AT36" s="100">
        <f t="shared" si="7"/>
        <v>818.75919657488248</v>
      </c>
      <c r="AU36" s="101">
        <f t="shared" si="8"/>
        <v>0.17905518458712089</v>
      </c>
      <c r="AW36" s="246">
        <f t="shared" si="34"/>
        <v>0.19469738626998767</v>
      </c>
      <c r="AX36" s="106">
        <f t="shared" si="35"/>
        <v>622.08729191248642</v>
      </c>
    </row>
    <row r="37" spans="1:50" ht="15" customHeight="1" x14ac:dyDescent="0.25">
      <c r="A37" s="95" t="s">
        <v>169</v>
      </c>
      <c r="B37" s="100">
        <v>3403.31</v>
      </c>
      <c r="C37" s="100">
        <f t="shared" si="0"/>
        <v>1020.9929999999999</v>
      </c>
      <c r="D37" s="100">
        <v>59.87</v>
      </c>
      <c r="E37" s="100">
        <f t="shared" si="9"/>
        <v>4484.1729999999998</v>
      </c>
      <c r="F37" s="216"/>
      <c r="G37" s="117">
        <f t="shared" si="1"/>
        <v>0</v>
      </c>
      <c r="H37" s="130">
        <f t="shared" si="10"/>
        <v>4484.1729999999998</v>
      </c>
      <c r="J37" s="141"/>
      <c r="K37" s="132">
        <f t="shared" si="11"/>
        <v>0</v>
      </c>
      <c r="L37" s="102">
        <f t="shared" si="12"/>
        <v>0</v>
      </c>
      <c r="M37" s="100">
        <f t="shared" si="13"/>
        <v>3688.8801145896268</v>
      </c>
      <c r="N37" s="122">
        <f t="shared" si="14"/>
        <v>1106.6640343768879</v>
      </c>
      <c r="O37" s="100">
        <f t="shared" si="36"/>
        <v>4795.5441489665145</v>
      </c>
      <c r="P37" s="221">
        <f t="shared" si="15"/>
        <v>0</v>
      </c>
      <c r="Q37" s="117">
        <f t="shared" si="2"/>
        <v>0</v>
      </c>
      <c r="R37" s="129">
        <f t="shared" si="16"/>
        <v>4795.5441489665145</v>
      </c>
      <c r="S37" s="101">
        <f t="shared" si="17"/>
        <v>6.9437809149315743E-2</v>
      </c>
      <c r="U37" s="141">
        <f t="shared" si="18"/>
        <v>0</v>
      </c>
      <c r="V37" s="132">
        <f t="shared" si="19"/>
        <v>0</v>
      </c>
      <c r="W37" s="102">
        <f t="shared" si="20"/>
        <v>0</v>
      </c>
      <c r="X37" s="100">
        <f t="shared" si="21"/>
        <v>3873.324120319106</v>
      </c>
      <c r="Y37" s="122">
        <f t="shared" si="3"/>
        <v>1161.9972360957318</v>
      </c>
      <c r="Z37" s="100">
        <f t="shared" si="37"/>
        <v>5035.3213564148373</v>
      </c>
      <c r="AA37" s="221">
        <f t="shared" si="22"/>
        <v>0</v>
      </c>
      <c r="AB37" s="117">
        <f t="shared" si="4"/>
        <v>0</v>
      </c>
      <c r="AC37" s="129">
        <f t="shared" si="23"/>
        <v>5035.3213564148373</v>
      </c>
      <c r="AD37" s="101">
        <f t="shared" si="24"/>
        <v>4.9999999999999378E-2</v>
      </c>
      <c r="AE37" s="93"/>
      <c r="AF37" s="141">
        <f t="shared" si="25"/>
        <v>0</v>
      </c>
      <c r="AG37" s="132">
        <f t="shared" si="26"/>
        <v>0</v>
      </c>
      <c r="AH37" s="102">
        <f t="shared" si="27"/>
        <v>0</v>
      </c>
      <c r="AI37" s="100">
        <f t="shared" si="28"/>
        <v>4066.9903263350639</v>
      </c>
      <c r="AJ37" s="122">
        <f t="shared" si="29"/>
        <v>1220.0970979005192</v>
      </c>
      <c r="AK37" s="100">
        <f t="shared" si="38"/>
        <v>5287.0874242355831</v>
      </c>
      <c r="AL37" s="192">
        <f t="shared" si="30"/>
        <v>0</v>
      </c>
      <c r="AM37" s="117">
        <f t="shared" si="5"/>
        <v>0</v>
      </c>
      <c r="AN37" s="129">
        <f t="shared" si="39"/>
        <v>5287.0874242355831</v>
      </c>
      <c r="AO37" s="101">
        <f t="shared" si="6"/>
        <v>5.0000000000000711E-2</v>
      </c>
      <c r="AP37" s="93"/>
      <c r="AQ37" s="141">
        <f t="shared" si="31"/>
        <v>0</v>
      </c>
      <c r="AR37" s="132">
        <f t="shared" si="32"/>
        <v>0</v>
      </c>
      <c r="AS37" s="102">
        <f t="shared" si="33"/>
        <v>0</v>
      </c>
      <c r="AT37" s="100">
        <f t="shared" si="7"/>
        <v>802.91442423558328</v>
      </c>
      <c r="AU37" s="101">
        <f t="shared" si="8"/>
        <v>0.17905518458712089</v>
      </c>
      <c r="AW37" s="246">
        <f t="shared" si="34"/>
        <v>0.19501024776910247</v>
      </c>
      <c r="AX37" s="106">
        <f t="shared" si="35"/>
        <v>610.0485489502596</v>
      </c>
    </row>
    <row r="38" spans="1:50" ht="15" customHeight="1" x14ac:dyDescent="0.25">
      <c r="A38" s="95" t="s">
        <v>170</v>
      </c>
      <c r="B38" s="100">
        <v>3336.57</v>
      </c>
      <c r="C38" s="100">
        <f t="shared" si="0"/>
        <v>1000.971</v>
      </c>
      <c r="D38" s="100">
        <v>59.87</v>
      </c>
      <c r="E38" s="100">
        <f t="shared" si="9"/>
        <v>4397.4110000000001</v>
      </c>
      <c r="F38" s="216"/>
      <c r="G38" s="117">
        <f t="shared" si="1"/>
        <v>0</v>
      </c>
      <c r="H38" s="130">
        <f t="shared" si="10"/>
        <v>4397.4110000000001</v>
      </c>
      <c r="J38" s="141"/>
      <c r="K38" s="132">
        <f t="shared" si="11"/>
        <v>0</v>
      </c>
      <c r="L38" s="102">
        <f t="shared" si="12"/>
        <v>0</v>
      </c>
      <c r="M38" s="100">
        <f t="shared" si="13"/>
        <v>3617.5058352070018</v>
      </c>
      <c r="N38" s="122">
        <f t="shared" si="14"/>
        <v>1085.2517505621006</v>
      </c>
      <c r="O38" s="100">
        <f t="shared" si="36"/>
        <v>4702.7575857691027</v>
      </c>
      <c r="P38" s="221">
        <f t="shared" si="15"/>
        <v>0</v>
      </c>
      <c r="Q38" s="117">
        <f t="shared" si="2"/>
        <v>0</v>
      </c>
      <c r="R38" s="129">
        <f t="shared" si="16"/>
        <v>4702.7575857691027</v>
      </c>
      <c r="S38" s="101">
        <f t="shared" si="17"/>
        <v>6.9437809149315965E-2</v>
      </c>
      <c r="U38" s="141">
        <f t="shared" si="18"/>
        <v>0</v>
      </c>
      <c r="V38" s="132">
        <f t="shared" si="19"/>
        <v>0</v>
      </c>
      <c r="W38" s="102">
        <f t="shared" si="20"/>
        <v>0</v>
      </c>
      <c r="X38" s="100">
        <f t="shared" si="21"/>
        <v>3798.3811269673492</v>
      </c>
      <c r="Y38" s="122">
        <f t="shared" si="3"/>
        <v>1139.5143380902048</v>
      </c>
      <c r="Z38" s="100">
        <f t="shared" si="37"/>
        <v>4937.8954650575542</v>
      </c>
      <c r="AA38" s="221">
        <f t="shared" si="22"/>
        <v>0</v>
      </c>
      <c r="AB38" s="117">
        <f t="shared" si="4"/>
        <v>0</v>
      </c>
      <c r="AC38" s="129">
        <f t="shared" si="23"/>
        <v>4937.8954650575542</v>
      </c>
      <c r="AD38" s="101">
        <f t="shared" si="24"/>
        <v>4.9999999999999156E-2</v>
      </c>
      <c r="AE38" s="93"/>
      <c r="AF38" s="141">
        <f t="shared" si="25"/>
        <v>0</v>
      </c>
      <c r="AG38" s="132">
        <f t="shared" si="26"/>
        <v>0</v>
      </c>
      <c r="AH38" s="102">
        <f t="shared" si="27"/>
        <v>0</v>
      </c>
      <c r="AI38" s="100">
        <f t="shared" si="28"/>
        <v>3988.30018331572</v>
      </c>
      <c r="AJ38" s="122">
        <f t="shared" si="29"/>
        <v>1196.490054994716</v>
      </c>
      <c r="AK38" s="100">
        <f t="shared" si="38"/>
        <v>5184.7902383104356</v>
      </c>
      <c r="AL38" s="192">
        <f t="shared" si="30"/>
        <v>0</v>
      </c>
      <c r="AM38" s="117">
        <f t="shared" si="5"/>
        <v>0</v>
      </c>
      <c r="AN38" s="129">
        <f t="shared" si="39"/>
        <v>5184.7902383104356</v>
      </c>
      <c r="AO38" s="101">
        <f t="shared" si="6"/>
        <v>5.0000000000000711E-2</v>
      </c>
      <c r="AP38" s="93"/>
      <c r="AQ38" s="141">
        <f t="shared" si="31"/>
        <v>0</v>
      </c>
      <c r="AR38" s="132">
        <f t="shared" si="32"/>
        <v>0</v>
      </c>
      <c r="AS38" s="102">
        <f t="shared" si="33"/>
        <v>0</v>
      </c>
      <c r="AT38" s="100">
        <f t="shared" si="7"/>
        <v>787.37923831043554</v>
      </c>
      <c r="AU38" s="101">
        <f t="shared" si="8"/>
        <v>0.17905518458712089</v>
      </c>
      <c r="AW38" s="246">
        <f t="shared" si="34"/>
        <v>0.19532939015687356</v>
      </c>
      <c r="AX38" s="106">
        <f t="shared" si="35"/>
        <v>598.24502749735802</v>
      </c>
    </row>
    <row r="39" spans="1:50" ht="15" customHeight="1" x14ac:dyDescent="0.25">
      <c r="A39" s="95" t="s">
        <v>171</v>
      </c>
      <c r="B39" s="100">
        <v>3271.14</v>
      </c>
      <c r="C39" s="100">
        <f t="shared" si="0"/>
        <v>981.34199999999987</v>
      </c>
      <c r="D39" s="100">
        <v>59.87</v>
      </c>
      <c r="E39" s="100">
        <f t="shared" si="9"/>
        <v>4312.3519999999999</v>
      </c>
      <c r="F39" s="216"/>
      <c r="G39" s="117">
        <f t="shared" si="1"/>
        <v>0</v>
      </c>
      <c r="H39" s="130">
        <f t="shared" si="10"/>
        <v>4312.3519999999999</v>
      </c>
      <c r="J39" s="141"/>
      <c r="K39" s="132">
        <f t="shared" si="11"/>
        <v>0</v>
      </c>
      <c r="L39" s="102">
        <f t="shared" si="12"/>
        <v>0</v>
      </c>
      <c r="M39" s="100">
        <f t="shared" si="13"/>
        <v>3547.5325193543617</v>
      </c>
      <c r="N39" s="122">
        <f t="shared" si="14"/>
        <v>1064.2597558063085</v>
      </c>
      <c r="O39" s="100">
        <f t="shared" si="36"/>
        <v>4611.7922751606702</v>
      </c>
      <c r="P39" s="221">
        <f t="shared" si="15"/>
        <v>0</v>
      </c>
      <c r="Q39" s="117">
        <f t="shared" si="2"/>
        <v>0</v>
      </c>
      <c r="R39" s="129">
        <f t="shared" si="16"/>
        <v>4611.7922751606702</v>
      </c>
      <c r="S39" s="101">
        <f t="shared" si="17"/>
        <v>6.9437809149315743E-2</v>
      </c>
      <c r="U39" s="141">
        <f t="shared" si="18"/>
        <v>0</v>
      </c>
      <c r="V39" s="132">
        <f t="shared" si="19"/>
        <v>0</v>
      </c>
      <c r="W39" s="102">
        <f t="shared" si="20"/>
        <v>0</v>
      </c>
      <c r="X39" s="100">
        <f t="shared" si="21"/>
        <v>3724.9091453220776</v>
      </c>
      <c r="Y39" s="122">
        <f t="shared" si="3"/>
        <v>1117.4727435966233</v>
      </c>
      <c r="Z39" s="100">
        <f t="shared" si="37"/>
        <v>4842.3818889187005</v>
      </c>
      <c r="AA39" s="221">
        <f t="shared" si="22"/>
        <v>0</v>
      </c>
      <c r="AB39" s="117">
        <f t="shared" si="4"/>
        <v>0</v>
      </c>
      <c r="AC39" s="129">
        <f t="shared" si="23"/>
        <v>4842.3818889187005</v>
      </c>
      <c r="AD39" s="101">
        <f t="shared" si="24"/>
        <v>4.9999999999999378E-2</v>
      </c>
      <c r="AE39" s="93"/>
      <c r="AF39" s="141">
        <f t="shared" si="25"/>
        <v>0</v>
      </c>
      <c r="AG39" s="132">
        <f t="shared" si="26"/>
        <v>0</v>
      </c>
      <c r="AH39" s="102">
        <f t="shared" si="27"/>
        <v>0</v>
      </c>
      <c r="AI39" s="100">
        <f t="shared" si="28"/>
        <v>3911.1546025881844</v>
      </c>
      <c r="AJ39" s="122">
        <f t="shared" si="29"/>
        <v>1173.3463807764554</v>
      </c>
      <c r="AK39" s="100">
        <f t="shared" si="38"/>
        <v>5084.50098336464</v>
      </c>
      <c r="AL39" s="192">
        <f t="shared" si="30"/>
        <v>0</v>
      </c>
      <c r="AM39" s="117">
        <f t="shared" si="5"/>
        <v>0</v>
      </c>
      <c r="AN39" s="129">
        <f t="shared" si="39"/>
        <v>5084.50098336464</v>
      </c>
      <c r="AO39" s="101">
        <f t="shared" si="6"/>
        <v>5.0000000000000933E-2</v>
      </c>
      <c r="AP39" s="93"/>
      <c r="AQ39" s="141">
        <f t="shared" si="31"/>
        <v>0</v>
      </c>
      <c r="AR39" s="132">
        <f t="shared" si="32"/>
        <v>0</v>
      </c>
      <c r="AS39" s="102">
        <f t="shared" si="33"/>
        <v>0</v>
      </c>
      <c r="AT39" s="100">
        <f t="shared" si="7"/>
        <v>772.14898336464012</v>
      </c>
      <c r="AU39" s="101">
        <f t="shared" si="8"/>
        <v>0.17905518458712089</v>
      </c>
      <c r="AW39" s="246">
        <f t="shared" si="34"/>
        <v>0.19565491008889402</v>
      </c>
      <c r="AX39" s="106">
        <f t="shared" si="35"/>
        <v>586.67319038822768</v>
      </c>
    </row>
    <row r="40" spans="1:50" ht="15" customHeight="1" x14ac:dyDescent="0.25">
      <c r="A40" s="95" t="s">
        <v>172</v>
      </c>
      <c r="B40" s="100">
        <v>3207.02</v>
      </c>
      <c r="C40" s="100">
        <f t="shared" si="0"/>
        <v>962.10599999999999</v>
      </c>
      <c r="D40" s="100">
        <v>59.87</v>
      </c>
      <c r="E40" s="100">
        <f t="shared" si="9"/>
        <v>4228.9960000000001</v>
      </c>
      <c r="F40" s="216"/>
      <c r="G40" s="117">
        <f t="shared" si="1"/>
        <v>0</v>
      </c>
      <c r="H40" s="130">
        <f t="shared" si="10"/>
        <v>4228.9960000000001</v>
      </c>
      <c r="J40" s="141"/>
      <c r="K40" s="132">
        <f t="shared" si="11"/>
        <v>0</v>
      </c>
      <c r="L40" s="102">
        <f t="shared" si="12"/>
        <v>0</v>
      </c>
      <c r="M40" s="100">
        <f t="shared" si="13"/>
        <v>3478.9601670317079</v>
      </c>
      <c r="N40" s="122">
        <f t="shared" si="14"/>
        <v>1043.6880501095122</v>
      </c>
      <c r="O40" s="100">
        <f t="shared" si="36"/>
        <v>4522.6482171412199</v>
      </c>
      <c r="P40" s="221">
        <f t="shared" si="15"/>
        <v>0</v>
      </c>
      <c r="Q40" s="117">
        <f t="shared" si="2"/>
        <v>0</v>
      </c>
      <c r="R40" s="129">
        <f t="shared" si="16"/>
        <v>4522.6482171412199</v>
      </c>
      <c r="S40" s="101">
        <f t="shared" si="17"/>
        <v>6.9437809149315743E-2</v>
      </c>
      <c r="U40" s="141">
        <f t="shared" si="18"/>
        <v>0</v>
      </c>
      <c r="V40" s="132">
        <f t="shared" si="19"/>
        <v>0</v>
      </c>
      <c r="W40" s="102">
        <f t="shared" si="20"/>
        <v>0</v>
      </c>
      <c r="X40" s="100">
        <f t="shared" si="21"/>
        <v>3652.9081753832911</v>
      </c>
      <c r="Y40" s="122">
        <f t="shared" si="3"/>
        <v>1095.8724526149872</v>
      </c>
      <c r="Z40" s="100">
        <f t="shared" si="37"/>
        <v>4748.7806279982779</v>
      </c>
      <c r="AA40" s="221">
        <f t="shared" si="22"/>
        <v>0</v>
      </c>
      <c r="AB40" s="117">
        <f t="shared" si="4"/>
        <v>0</v>
      </c>
      <c r="AC40" s="129">
        <f t="shared" si="23"/>
        <v>4748.7806279982779</v>
      </c>
      <c r="AD40" s="101">
        <f t="shared" si="24"/>
        <v>4.9999999999999378E-2</v>
      </c>
      <c r="AE40" s="93"/>
      <c r="AF40" s="141">
        <f t="shared" si="25"/>
        <v>0</v>
      </c>
      <c r="AG40" s="132">
        <f t="shared" si="26"/>
        <v>0</v>
      </c>
      <c r="AH40" s="102">
        <f t="shared" si="27"/>
        <v>0</v>
      </c>
      <c r="AI40" s="100">
        <f t="shared" si="28"/>
        <v>3835.5535841524584</v>
      </c>
      <c r="AJ40" s="122">
        <f t="shared" si="29"/>
        <v>1150.6660752457374</v>
      </c>
      <c r="AK40" s="100">
        <f t="shared" si="38"/>
        <v>4986.2196593981953</v>
      </c>
      <c r="AL40" s="192">
        <f t="shared" si="30"/>
        <v>0</v>
      </c>
      <c r="AM40" s="117">
        <f t="shared" si="5"/>
        <v>0</v>
      </c>
      <c r="AN40" s="129">
        <f t="shared" si="39"/>
        <v>4986.2196593981953</v>
      </c>
      <c r="AO40" s="101">
        <f t="shared" si="6"/>
        <v>5.0000000000000711E-2</v>
      </c>
      <c r="AP40" s="93"/>
      <c r="AQ40" s="141">
        <f t="shared" si="31"/>
        <v>0</v>
      </c>
      <c r="AR40" s="132">
        <f t="shared" si="32"/>
        <v>0</v>
      </c>
      <c r="AS40" s="102">
        <f t="shared" si="33"/>
        <v>0</v>
      </c>
      <c r="AT40" s="100">
        <f t="shared" si="7"/>
        <v>757.2236593981952</v>
      </c>
      <c r="AU40" s="101">
        <f t="shared" si="8"/>
        <v>0.17905518458712066</v>
      </c>
      <c r="AW40" s="246">
        <f t="shared" si="34"/>
        <v>0.19598679900732097</v>
      </c>
      <c r="AX40" s="106">
        <f t="shared" si="35"/>
        <v>575.33303762286869</v>
      </c>
    </row>
    <row r="41" spans="1:50" ht="15" customHeight="1" x14ac:dyDescent="0.25">
      <c r="A41" s="95" t="s">
        <v>173</v>
      </c>
      <c r="B41" s="100">
        <v>3144.13</v>
      </c>
      <c r="C41" s="100">
        <f t="shared" si="0"/>
        <v>943.23900000000003</v>
      </c>
      <c r="D41" s="100">
        <v>59.87</v>
      </c>
      <c r="E41" s="100">
        <f t="shared" si="9"/>
        <v>4147.2390000000005</v>
      </c>
      <c r="F41" s="216"/>
      <c r="G41" s="117">
        <f t="shared" si="1"/>
        <v>0</v>
      </c>
      <c r="H41" s="130">
        <f t="shared" si="10"/>
        <v>4147.2390000000005</v>
      </c>
      <c r="J41" s="141"/>
      <c r="K41" s="132">
        <f t="shared" si="11"/>
        <v>0</v>
      </c>
      <c r="L41" s="102">
        <f t="shared" si="12"/>
        <v>0</v>
      </c>
      <c r="M41" s="100">
        <f t="shared" si="13"/>
        <v>3411.7032232143079</v>
      </c>
      <c r="N41" s="122">
        <f t="shared" si="14"/>
        <v>1023.5109669642923</v>
      </c>
      <c r="O41" s="100">
        <f t="shared" si="36"/>
        <v>4435.2141901785999</v>
      </c>
      <c r="P41" s="221">
        <f t="shared" si="15"/>
        <v>0</v>
      </c>
      <c r="Q41" s="117">
        <f t="shared" si="2"/>
        <v>0</v>
      </c>
      <c r="R41" s="129">
        <f t="shared" si="16"/>
        <v>4435.2141901785999</v>
      </c>
      <c r="S41" s="101">
        <f t="shared" si="17"/>
        <v>6.9437809149315743E-2</v>
      </c>
      <c r="U41" s="141">
        <f t="shared" si="18"/>
        <v>0</v>
      </c>
      <c r="V41" s="132">
        <f t="shared" si="19"/>
        <v>0</v>
      </c>
      <c r="W41" s="102">
        <f t="shared" si="20"/>
        <v>0</v>
      </c>
      <c r="X41" s="100">
        <f t="shared" si="21"/>
        <v>3582.288384375021</v>
      </c>
      <c r="Y41" s="122">
        <f t="shared" si="3"/>
        <v>1074.6865153125063</v>
      </c>
      <c r="Z41" s="100">
        <f t="shared" si="37"/>
        <v>4656.9748996875278</v>
      </c>
      <c r="AA41" s="221">
        <f t="shared" si="22"/>
        <v>0</v>
      </c>
      <c r="AB41" s="117">
        <f t="shared" si="4"/>
        <v>0</v>
      </c>
      <c r="AC41" s="129">
        <f t="shared" si="23"/>
        <v>4656.9748996875278</v>
      </c>
      <c r="AD41" s="101">
        <f t="shared" si="24"/>
        <v>4.99999999999996E-2</v>
      </c>
      <c r="AE41" s="93"/>
      <c r="AF41" s="141">
        <f t="shared" si="25"/>
        <v>0</v>
      </c>
      <c r="AG41" s="132">
        <f t="shared" si="26"/>
        <v>0</v>
      </c>
      <c r="AH41" s="102">
        <f t="shared" si="27"/>
        <v>0</v>
      </c>
      <c r="AI41" s="100">
        <f t="shared" si="28"/>
        <v>3761.4028035937745</v>
      </c>
      <c r="AJ41" s="122">
        <f t="shared" si="29"/>
        <v>1128.4208410781323</v>
      </c>
      <c r="AK41" s="100">
        <f t="shared" si="38"/>
        <v>4889.8236446719065</v>
      </c>
      <c r="AL41" s="192">
        <f t="shared" si="30"/>
        <v>0</v>
      </c>
      <c r="AM41" s="117">
        <f t="shared" si="5"/>
        <v>0</v>
      </c>
      <c r="AN41" s="129">
        <f t="shared" si="39"/>
        <v>4889.8236446719065</v>
      </c>
      <c r="AO41" s="101">
        <f t="shared" si="6"/>
        <v>5.0000000000000488E-2</v>
      </c>
      <c r="AP41" s="93"/>
      <c r="AQ41" s="141">
        <f t="shared" si="31"/>
        <v>0</v>
      </c>
      <c r="AR41" s="132">
        <f t="shared" si="32"/>
        <v>0</v>
      </c>
      <c r="AS41" s="102">
        <f t="shared" si="33"/>
        <v>0</v>
      </c>
      <c r="AT41" s="100">
        <f t="shared" si="7"/>
        <v>742.58464467190606</v>
      </c>
      <c r="AU41" s="101">
        <f t="shared" si="8"/>
        <v>0.17905518458712066</v>
      </c>
      <c r="AW41" s="246">
        <f t="shared" si="34"/>
        <v>0.19632547114584131</v>
      </c>
      <c r="AX41" s="106">
        <f t="shared" si="35"/>
        <v>564.21042053906615</v>
      </c>
    </row>
    <row r="42" spans="1:50" ht="15" customHeight="1" x14ac:dyDescent="0.25">
      <c r="A42" s="95" t="s">
        <v>174</v>
      </c>
      <c r="B42" s="100">
        <v>3082.47</v>
      </c>
      <c r="C42" s="100">
        <f t="shared" si="0"/>
        <v>924.74099999999987</v>
      </c>
      <c r="D42" s="100">
        <v>59.87</v>
      </c>
      <c r="E42" s="100">
        <f t="shared" si="9"/>
        <v>4067.0809999999997</v>
      </c>
      <c r="F42" s="216"/>
      <c r="G42" s="117">
        <f t="shared" si="1"/>
        <v>0</v>
      </c>
      <c r="H42" s="130">
        <f t="shared" si="10"/>
        <v>4067.0809999999997</v>
      </c>
      <c r="J42" s="141"/>
      <c r="K42" s="132">
        <f t="shared" si="11"/>
        <v>0</v>
      </c>
      <c r="L42" s="102">
        <f t="shared" si="12"/>
        <v>0</v>
      </c>
      <c r="M42" s="100">
        <f t="shared" si="13"/>
        <v>3345.7616879021602</v>
      </c>
      <c r="N42" s="122">
        <f t="shared" si="14"/>
        <v>1003.728506370648</v>
      </c>
      <c r="O42" s="100">
        <f t="shared" si="36"/>
        <v>4349.4901942728084</v>
      </c>
      <c r="P42" s="221">
        <f t="shared" si="15"/>
        <v>0</v>
      </c>
      <c r="Q42" s="117">
        <f t="shared" si="2"/>
        <v>0</v>
      </c>
      <c r="R42" s="129">
        <f t="shared" si="16"/>
        <v>4349.4901942728084</v>
      </c>
      <c r="S42" s="101">
        <f t="shared" si="17"/>
        <v>6.9437809149315965E-2</v>
      </c>
      <c r="U42" s="141">
        <f t="shared" si="18"/>
        <v>0</v>
      </c>
      <c r="V42" s="132">
        <f t="shared" si="19"/>
        <v>0</v>
      </c>
      <c r="W42" s="102">
        <f t="shared" si="20"/>
        <v>0</v>
      </c>
      <c r="X42" s="100">
        <f t="shared" si="21"/>
        <v>3513.0497722972659</v>
      </c>
      <c r="Y42" s="122">
        <f t="shared" si="3"/>
        <v>1053.9149316891796</v>
      </c>
      <c r="Z42" s="100">
        <f t="shared" si="37"/>
        <v>4566.9647039864458</v>
      </c>
      <c r="AA42" s="221">
        <f t="shared" si="22"/>
        <v>0</v>
      </c>
      <c r="AB42" s="117">
        <f t="shared" si="4"/>
        <v>0</v>
      </c>
      <c r="AC42" s="129">
        <f t="shared" si="23"/>
        <v>4566.9647039864458</v>
      </c>
      <c r="AD42" s="101">
        <f t="shared" si="24"/>
        <v>4.9999999999999378E-2</v>
      </c>
      <c r="AE42" s="93"/>
      <c r="AF42" s="141">
        <f t="shared" si="25"/>
        <v>0</v>
      </c>
      <c r="AG42" s="132">
        <f t="shared" si="26"/>
        <v>0</v>
      </c>
      <c r="AH42" s="102">
        <f t="shared" si="27"/>
        <v>0</v>
      </c>
      <c r="AI42" s="100">
        <f t="shared" si="28"/>
        <v>3688.7022609121323</v>
      </c>
      <c r="AJ42" s="122">
        <f t="shared" si="29"/>
        <v>1106.6106782736397</v>
      </c>
      <c r="AK42" s="100">
        <f t="shared" si="38"/>
        <v>4795.3129391857719</v>
      </c>
      <c r="AL42" s="192">
        <f t="shared" si="30"/>
        <v>0</v>
      </c>
      <c r="AM42" s="117">
        <f t="shared" si="5"/>
        <v>0</v>
      </c>
      <c r="AN42" s="129">
        <f t="shared" si="39"/>
        <v>4795.3129391857719</v>
      </c>
      <c r="AO42" s="101">
        <f t="shared" si="6"/>
        <v>5.0000000000000933E-2</v>
      </c>
      <c r="AP42" s="93"/>
      <c r="AQ42" s="141">
        <f t="shared" si="31"/>
        <v>0</v>
      </c>
      <c r="AR42" s="132">
        <f t="shared" si="32"/>
        <v>0</v>
      </c>
      <c r="AS42" s="102">
        <f t="shared" si="33"/>
        <v>0</v>
      </c>
      <c r="AT42" s="100">
        <f t="shared" si="7"/>
        <v>728.23193918577226</v>
      </c>
      <c r="AU42" s="101">
        <f t="shared" si="8"/>
        <v>0.17905518458712089</v>
      </c>
      <c r="AW42" s="246">
        <f t="shared" si="34"/>
        <v>0.19667093626608945</v>
      </c>
      <c r="AX42" s="106">
        <f t="shared" si="35"/>
        <v>553.30533913681984</v>
      </c>
    </row>
    <row r="43" spans="1:50" ht="15" customHeight="1" x14ac:dyDescent="0.25">
      <c r="A43" s="95" t="s">
        <v>175</v>
      </c>
      <c r="B43" s="100">
        <v>3022.04</v>
      </c>
      <c r="C43" s="100">
        <f t="shared" si="0"/>
        <v>906.61199999999997</v>
      </c>
      <c r="D43" s="100">
        <v>59.87</v>
      </c>
      <c r="E43" s="100">
        <f t="shared" si="9"/>
        <v>3988.5219999999999</v>
      </c>
      <c r="F43" s="216"/>
      <c r="G43" s="117">
        <f t="shared" si="1"/>
        <v>0</v>
      </c>
      <c r="H43" s="130">
        <f t="shared" si="10"/>
        <v>3988.5219999999999</v>
      </c>
      <c r="J43" s="141"/>
      <c r="K43" s="132">
        <f t="shared" si="11"/>
        <v>0</v>
      </c>
      <c r="L43" s="102">
        <f t="shared" si="12"/>
        <v>0</v>
      </c>
      <c r="M43" s="100">
        <f t="shared" si="13"/>
        <v>3281.1355610952673</v>
      </c>
      <c r="N43" s="122">
        <f t="shared" si="14"/>
        <v>984.34066832858014</v>
      </c>
      <c r="O43" s="100">
        <f t="shared" si="36"/>
        <v>4265.4762294238471</v>
      </c>
      <c r="P43" s="221">
        <f t="shared" si="15"/>
        <v>0</v>
      </c>
      <c r="Q43" s="117">
        <f t="shared" si="2"/>
        <v>0</v>
      </c>
      <c r="R43" s="129">
        <f t="shared" si="16"/>
        <v>4265.4762294238471</v>
      </c>
      <c r="S43" s="101">
        <f t="shared" si="17"/>
        <v>6.9437809149315743E-2</v>
      </c>
      <c r="U43" s="141">
        <f t="shared" si="18"/>
        <v>0</v>
      </c>
      <c r="V43" s="132">
        <f t="shared" si="19"/>
        <v>0</v>
      </c>
      <c r="W43" s="102">
        <f t="shared" si="20"/>
        <v>0</v>
      </c>
      <c r="X43" s="100">
        <f t="shared" si="21"/>
        <v>3445.1923391500286</v>
      </c>
      <c r="Y43" s="122">
        <f t="shared" si="3"/>
        <v>1033.5577017450084</v>
      </c>
      <c r="Z43" s="100">
        <f t="shared" si="37"/>
        <v>4478.7500408950373</v>
      </c>
      <c r="AA43" s="221">
        <f t="shared" si="22"/>
        <v>0</v>
      </c>
      <c r="AB43" s="117">
        <f t="shared" si="4"/>
        <v>0</v>
      </c>
      <c r="AC43" s="129">
        <f t="shared" si="23"/>
        <v>4478.7500408950373</v>
      </c>
      <c r="AD43" s="101">
        <f t="shared" si="24"/>
        <v>4.9999999999999378E-2</v>
      </c>
      <c r="AE43" s="93"/>
      <c r="AF43" s="141">
        <f t="shared" si="25"/>
        <v>0</v>
      </c>
      <c r="AG43" s="132">
        <f t="shared" si="26"/>
        <v>0</v>
      </c>
      <c r="AH43" s="102">
        <f t="shared" si="27"/>
        <v>0</v>
      </c>
      <c r="AI43" s="100">
        <f t="shared" si="28"/>
        <v>3617.4519561075326</v>
      </c>
      <c r="AJ43" s="122">
        <f t="shared" si="29"/>
        <v>1085.2355868322597</v>
      </c>
      <c r="AK43" s="100">
        <f t="shared" si="38"/>
        <v>4702.6875429397924</v>
      </c>
      <c r="AL43" s="192">
        <f t="shared" si="30"/>
        <v>0</v>
      </c>
      <c r="AM43" s="117">
        <f t="shared" si="5"/>
        <v>0</v>
      </c>
      <c r="AN43" s="129">
        <f t="shared" si="39"/>
        <v>4702.6875429397924</v>
      </c>
      <c r="AO43" s="101">
        <f t="shared" si="6"/>
        <v>5.0000000000000711E-2</v>
      </c>
      <c r="AP43" s="93"/>
      <c r="AQ43" s="141">
        <f t="shared" si="31"/>
        <v>0</v>
      </c>
      <c r="AR43" s="132">
        <f t="shared" si="32"/>
        <v>0</v>
      </c>
      <c r="AS43" s="102">
        <f t="shared" si="33"/>
        <v>0</v>
      </c>
      <c r="AT43" s="100">
        <f t="shared" si="7"/>
        <v>714.16554293979243</v>
      </c>
      <c r="AU43" s="101">
        <f t="shared" si="8"/>
        <v>0.17905518458712089</v>
      </c>
      <c r="AW43" s="246">
        <f t="shared" si="34"/>
        <v>0.19702318834546628</v>
      </c>
      <c r="AX43" s="106">
        <f t="shared" si="35"/>
        <v>542.61779341612987</v>
      </c>
    </row>
    <row r="44" spans="1:50" ht="15" customHeight="1" x14ac:dyDescent="0.25">
      <c r="A44" s="95" t="s">
        <v>176</v>
      </c>
      <c r="B44" s="100">
        <v>2962.78</v>
      </c>
      <c r="C44" s="100">
        <f t="shared" si="0"/>
        <v>888.83400000000006</v>
      </c>
      <c r="D44" s="100">
        <v>59.87</v>
      </c>
      <c r="E44" s="100">
        <f t="shared" si="9"/>
        <v>3911.4840000000004</v>
      </c>
      <c r="F44" s="216"/>
      <c r="G44" s="117">
        <f t="shared" si="1"/>
        <v>0</v>
      </c>
      <c r="H44" s="130">
        <f t="shared" si="10"/>
        <v>3911.4840000000004</v>
      </c>
      <c r="J44" s="141"/>
      <c r="K44" s="132">
        <f t="shared" si="11"/>
        <v>0</v>
      </c>
      <c r="L44" s="102">
        <f t="shared" si="12"/>
        <v>0</v>
      </c>
      <c r="M44" s="100">
        <f t="shared" si="13"/>
        <v>3217.7606765250794</v>
      </c>
      <c r="N44" s="122">
        <f t="shared" si="14"/>
        <v>965.32820295752379</v>
      </c>
      <c r="O44" s="100">
        <f t="shared" si="36"/>
        <v>4183.0888794826033</v>
      </c>
      <c r="P44" s="221">
        <f t="shared" si="15"/>
        <v>0</v>
      </c>
      <c r="Q44" s="117">
        <f t="shared" si="2"/>
        <v>0</v>
      </c>
      <c r="R44" s="129">
        <f t="shared" si="16"/>
        <v>4183.0888794826033</v>
      </c>
      <c r="S44" s="101">
        <f t="shared" si="17"/>
        <v>6.9437809149315965E-2</v>
      </c>
      <c r="U44" s="141">
        <f t="shared" si="18"/>
        <v>0</v>
      </c>
      <c r="V44" s="132">
        <f t="shared" si="19"/>
        <v>0</v>
      </c>
      <c r="W44" s="102">
        <f t="shared" si="20"/>
        <v>0</v>
      </c>
      <c r="X44" s="100">
        <f t="shared" si="21"/>
        <v>3378.6487103513309</v>
      </c>
      <c r="Y44" s="122">
        <f t="shared" si="3"/>
        <v>1013.5946131053993</v>
      </c>
      <c r="Z44" s="100">
        <f t="shared" si="37"/>
        <v>4392.2433234567306</v>
      </c>
      <c r="AA44" s="221">
        <f t="shared" si="22"/>
        <v>0</v>
      </c>
      <c r="AB44" s="117">
        <f t="shared" si="4"/>
        <v>0</v>
      </c>
      <c r="AC44" s="129">
        <f t="shared" si="23"/>
        <v>4392.2433234567306</v>
      </c>
      <c r="AD44" s="101">
        <f t="shared" si="24"/>
        <v>4.9999999999999378E-2</v>
      </c>
      <c r="AE44" s="93"/>
      <c r="AF44" s="141">
        <f t="shared" si="25"/>
        <v>0</v>
      </c>
      <c r="AG44" s="132">
        <f t="shared" si="26"/>
        <v>0</v>
      </c>
      <c r="AH44" s="102">
        <f t="shared" si="27"/>
        <v>0</v>
      </c>
      <c r="AI44" s="100">
        <f t="shared" si="28"/>
        <v>3547.5811458689004</v>
      </c>
      <c r="AJ44" s="122">
        <f t="shared" si="29"/>
        <v>1064.27434376067</v>
      </c>
      <c r="AK44" s="100">
        <f t="shared" si="38"/>
        <v>4611.85548962957</v>
      </c>
      <c r="AL44" s="192">
        <f t="shared" si="30"/>
        <v>0</v>
      </c>
      <c r="AM44" s="117">
        <f t="shared" si="5"/>
        <v>0</v>
      </c>
      <c r="AN44" s="129">
        <f t="shared" si="39"/>
        <v>4611.85548962957</v>
      </c>
      <c r="AO44" s="101">
        <f t="shared" si="6"/>
        <v>5.0000000000000711E-2</v>
      </c>
      <c r="AP44" s="93"/>
      <c r="AQ44" s="141">
        <f t="shared" si="31"/>
        <v>0</v>
      </c>
      <c r="AR44" s="132">
        <f t="shared" si="32"/>
        <v>0</v>
      </c>
      <c r="AS44" s="102">
        <f t="shared" si="33"/>
        <v>0</v>
      </c>
      <c r="AT44" s="100">
        <f t="shared" si="7"/>
        <v>700.37148962956962</v>
      </c>
      <c r="AU44" s="101">
        <f t="shared" si="8"/>
        <v>0.17905518458712089</v>
      </c>
      <c r="AW44" s="246">
        <f t="shared" si="34"/>
        <v>0.19738257510476642</v>
      </c>
      <c r="AX44" s="106">
        <f t="shared" si="35"/>
        <v>532.13717188033502</v>
      </c>
    </row>
    <row r="45" spans="1:50" ht="15" customHeight="1" x14ac:dyDescent="0.25">
      <c r="A45" s="95" t="s">
        <v>177</v>
      </c>
      <c r="B45" s="100">
        <v>2904.68</v>
      </c>
      <c r="C45" s="100">
        <f t="shared" si="0"/>
        <v>871.40399999999988</v>
      </c>
      <c r="D45" s="100">
        <v>59.87</v>
      </c>
      <c r="E45" s="100">
        <f t="shared" si="9"/>
        <v>3835.9539999999997</v>
      </c>
      <c r="F45" s="216"/>
      <c r="G45" s="117">
        <f t="shared" si="1"/>
        <v>0</v>
      </c>
      <c r="H45" s="130">
        <f t="shared" si="10"/>
        <v>3835.9539999999997</v>
      </c>
      <c r="J45" s="141"/>
      <c r="K45" s="132">
        <f t="shared" si="11"/>
        <v>0</v>
      </c>
      <c r="L45" s="102">
        <f t="shared" si="12"/>
        <v>0</v>
      </c>
      <c r="M45" s="100">
        <f t="shared" si="13"/>
        <v>3155.6263398135034</v>
      </c>
      <c r="N45" s="122">
        <f t="shared" si="14"/>
        <v>946.68790194405096</v>
      </c>
      <c r="O45" s="100">
        <f t="shared" si="36"/>
        <v>4102.3142417575546</v>
      </c>
      <c r="P45" s="221">
        <f t="shared" si="15"/>
        <v>0</v>
      </c>
      <c r="Q45" s="117">
        <f t="shared" si="2"/>
        <v>0</v>
      </c>
      <c r="R45" s="129">
        <f t="shared" si="16"/>
        <v>4102.3142417575546</v>
      </c>
      <c r="S45" s="101">
        <f t="shared" si="17"/>
        <v>6.9437809149315965E-2</v>
      </c>
      <c r="U45" s="141">
        <f t="shared" si="18"/>
        <v>0</v>
      </c>
      <c r="V45" s="132">
        <f t="shared" si="19"/>
        <v>0</v>
      </c>
      <c r="W45" s="102">
        <f t="shared" si="20"/>
        <v>0</v>
      </c>
      <c r="X45" s="100">
        <f t="shared" si="21"/>
        <v>3313.4076568041764</v>
      </c>
      <c r="Y45" s="122">
        <f t="shared" si="3"/>
        <v>994.02229704125284</v>
      </c>
      <c r="Z45" s="100">
        <f t="shared" si="37"/>
        <v>4307.4299538454288</v>
      </c>
      <c r="AA45" s="221">
        <f t="shared" si="22"/>
        <v>0</v>
      </c>
      <c r="AB45" s="117">
        <f t="shared" si="4"/>
        <v>0</v>
      </c>
      <c r="AC45" s="129">
        <f t="shared" si="23"/>
        <v>4307.4299538454288</v>
      </c>
      <c r="AD45" s="101">
        <f t="shared" si="24"/>
        <v>4.9999999999999156E-2</v>
      </c>
      <c r="AE45" s="93"/>
      <c r="AF45" s="141">
        <f t="shared" si="25"/>
        <v>0</v>
      </c>
      <c r="AG45" s="132">
        <f t="shared" si="26"/>
        <v>0</v>
      </c>
      <c r="AH45" s="102">
        <f t="shared" si="27"/>
        <v>0</v>
      </c>
      <c r="AI45" s="100">
        <f t="shared" si="28"/>
        <v>3479.0780396443879</v>
      </c>
      <c r="AJ45" s="122">
        <f t="shared" si="29"/>
        <v>1043.7234118933163</v>
      </c>
      <c r="AK45" s="100">
        <f t="shared" si="38"/>
        <v>4522.8014515377045</v>
      </c>
      <c r="AL45" s="192">
        <f t="shared" si="30"/>
        <v>0</v>
      </c>
      <c r="AM45" s="117">
        <f t="shared" si="5"/>
        <v>0</v>
      </c>
      <c r="AN45" s="129">
        <f t="shared" si="39"/>
        <v>4522.8014515377045</v>
      </c>
      <c r="AO45" s="101">
        <f t="shared" si="6"/>
        <v>5.0000000000000933E-2</v>
      </c>
      <c r="AP45" s="93"/>
      <c r="AQ45" s="141">
        <f t="shared" si="31"/>
        <v>0</v>
      </c>
      <c r="AR45" s="132">
        <f t="shared" si="32"/>
        <v>0</v>
      </c>
      <c r="AS45" s="102">
        <f t="shared" si="33"/>
        <v>0</v>
      </c>
      <c r="AT45" s="100">
        <f t="shared" si="7"/>
        <v>686.84745153770473</v>
      </c>
      <c r="AU45" s="101">
        <f t="shared" si="8"/>
        <v>0.17905518458712089</v>
      </c>
      <c r="AW45" s="246">
        <f t="shared" si="34"/>
        <v>0.19774916329660686</v>
      </c>
      <c r="AX45" s="106">
        <f t="shared" si="35"/>
        <v>521.86170594665816</v>
      </c>
    </row>
    <row r="46" spans="1:50" ht="15" customHeight="1" x14ac:dyDescent="0.25">
      <c r="A46" s="95" t="s">
        <v>178</v>
      </c>
      <c r="B46" s="100">
        <v>2847.74</v>
      </c>
      <c r="C46" s="100">
        <f t="shared" si="0"/>
        <v>854.32199999999989</v>
      </c>
      <c r="D46" s="100">
        <v>59.87</v>
      </c>
      <c r="E46" s="100">
        <f t="shared" si="9"/>
        <v>3761.9319999999998</v>
      </c>
      <c r="F46" s="216"/>
      <c r="G46" s="117">
        <f t="shared" si="1"/>
        <v>0</v>
      </c>
      <c r="H46" s="130">
        <f t="shared" si="10"/>
        <v>3761.9319999999998</v>
      </c>
      <c r="J46" s="141"/>
      <c r="K46" s="132">
        <f t="shared" si="11"/>
        <v>0</v>
      </c>
      <c r="L46" s="102">
        <f t="shared" si="12"/>
        <v>0</v>
      </c>
      <c r="M46" s="100">
        <f t="shared" si="13"/>
        <v>3094.7325509605416</v>
      </c>
      <c r="N46" s="122">
        <f t="shared" si="14"/>
        <v>928.41976528816247</v>
      </c>
      <c r="O46" s="100">
        <f t="shared" si="36"/>
        <v>4023.1523162487042</v>
      </c>
      <c r="P46" s="221">
        <f t="shared" si="15"/>
        <v>0</v>
      </c>
      <c r="Q46" s="117">
        <f t="shared" si="2"/>
        <v>0</v>
      </c>
      <c r="R46" s="129">
        <f t="shared" si="16"/>
        <v>4023.1523162487042</v>
      </c>
      <c r="S46" s="101">
        <f t="shared" si="17"/>
        <v>6.9437809149315965E-2</v>
      </c>
      <c r="U46" s="141">
        <f t="shared" si="18"/>
        <v>0</v>
      </c>
      <c r="V46" s="132">
        <f t="shared" si="19"/>
        <v>0</v>
      </c>
      <c r="W46" s="102">
        <f t="shared" si="20"/>
        <v>0</v>
      </c>
      <c r="X46" s="100">
        <f t="shared" si="21"/>
        <v>3249.4691785085665</v>
      </c>
      <c r="Y46" s="122">
        <f t="shared" si="3"/>
        <v>974.84075355256994</v>
      </c>
      <c r="Z46" s="100">
        <f t="shared" si="37"/>
        <v>4224.3099320611364</v>
      </c>
      <c r="AA46" s="221">
        <f t="shared" si="22"/>
        <v>0</v>
      </c>
      <c r="AB46" s="117">
        <f t="shared" si="4"/>
        <v>0</v>
      </c>
      <c r="AC46" s="129">
        <f t="shared" si="23"/>
        <v>4224.3099320611364</v>
      </c>
      <c r="AD46" s="101">
        <f t="shared" si="24"/>
        <v>4.9999999999999156E-2</v>
      </c>
      <c r="AE46" s="93"/>
      <c r="AF46" s="141">
        <f t="shared" si="25"/>
        <v>0</v>
      </c>
      <c r="AG46" s="132">
        <f t="shared" si="26"/>
        <v>0</v>
      </c>
      <c r="AH46" s="102">
        <f t="shared" si="27"/>
        <v>0</v>
      </c>
      <c r="AI46" s="100">
        <f t="shared" si="28"/>
        <v>3411.9426374339973</v>
      </c>
      <c r="AJ46" s="122">
        <f t="shared" si="29"/>
        <v>1023.5827912301992</v>
      </c>
      <c r="AK46" s="100">
        <f t="shared" si="38"/>
        <v>4435.5254286641966</v>
      </c>
      <c r="AL46" s="192">
        <f t="shared" si="30"/>
        <v>0</v>
      </c>
      <c r="AM46" s="117">
        <f t="shared" si="5"/>
        <v>0</v>
      </c>
      <c r="AN46" s="129">
        <f t="shared" si="39"/>
        <v>4435.5254286641966</v>
      </c>
      <c r="AO46" s="101">
        <f t="shared" si="6"/>
        <v>5.0000000000000711E-2</v>
      </c>
      <c r="AP46" s="93"/>
      <c r="AQ46" s="141">
        <f t="shared" si="31"/>
        <v>0</v>
      </c>
      <c r="AR46" s="132">
        <f t="shared" si="32"/>
        <v>0</v>
      </c>
      <c r="AS46" s="102">
        <f t="shared" si="33"/>
        <v>0</v>
      </c>
      <c r="AT46" s="100">
        <f t="shared" si="7"/>
        <v>673.59342866419684</v>
      </c>
      <c r="AU46" s="101">
        <f t="shared" si="8"/>
        <v>0.17905518458712089</v>
      </c>
      <c r="AW46" s="246">
        <f t="shared" si="34"/>
        <v>0.19812294571625144</v>
      </c>
      <c r="AX46" s="106">
        <f t="shared" si="35"/>
        <v>511.79139561509959</v>
      </c>
    </row>
    <row r="47" spans="1:50" ht="15" customHeight="1" x14ac:dyDescent="0.25">
      <c r="A47" s="95" t="s">
        <v>179</v>
      </c>
      <c r="B47" s="100">
        <v>2791.89</v>
      </c>
      <c r="C47" s="100">
        <f t="shared" si="0"/>
        <v>837.56699999999989</v>
      </c>
      <c r="D47" s="100">
        <v>59.87</v>
      </c>
      <c r="E47" s="100">
        <f t="shared" si="9"/>
        <v>3689.3269999999998</v>
      </c>
      <c r="F47" s="216"/>
      <c r="G47" s="117">
        <f t="shared" si="1"/>
        <v>0</v>
      </c>
      <c r="H47" s="130">
        <f t="shared" si="10"/>
        <v>3689.3269999999998</v>
      </c>
      <c r="J47" s="141"/>
      <c r="K47" s="132">
        <f t="shared" si="11"/>
        <v>0</v>
      </c>
      <c r="L47" s="102">
        <f t="shared" si="12"/>
        <v>0</v>
      </c>
      <c r="M47" s="100">
        <f t="shared" si="13"/>
        <v>3035.0044493195524</v>
      </c>
      <c r="N47" s="122">
        <f t="shared" si="14"/>
        <v>910.50133479586566</v>
      </c>
      <c r="O47" s="100">
        <f t="shared" si="36"/>
        <v>3945.505784115418</v>
      </c>
      <c r="P47" s="221">
        <f t="shared" si="15"/>
        <v>0</v>
      </c>
      <c r="Q47" s="117">
        <f t="shared" si="2"/>
        <v>0</v>
      </c>
      <c r="R47" s="129">
        <f t="shared" si="16"/>
        <v>3945.505784115418</v>
      </c>
      <c r="S47" s="101">
        <f t="shared" si="17"/>
        <v>6.9437809149315965E-2</v>
      </c>
      <c r="U47" s="141">
        <f t="shared" si="18"/>
        <v>0</v>
      </c>
      <c r="V47" s="132">
        <f t="shared" si="19"/>
        <v>0</v>
      </c>
      <c r="W47" s="102">
        <f t="shared" si="20"/>
        <v>0</v>
      </c>
      <c r="X47" s="100">
        <f t="shared" si="21"/>
        <v>3186.754671785528</v>
      </c>
      <c r="Y47" s="122">
        <f t="shared" si="3"/>
        <v>956.02640153565835</v>
      </c>
      <c r="Z47" s="100">
        <f t="shared" si="37"/>
        <v>4142.7810733211863</v>
      </c>
      <c r="AA47" s="221">
        <f t="shared" si="22"/>
        <v>0</v>
      </c>
      <c r="AB47" s="117">
        <f t="shared" si="4"/>
        <v>0</v>
      </c>
      <c r="AC47" s="129">
        <f t="shared" si="23"/>
        <v>4142.7810733211863</v>
      </c>
      <c r="AD47" s="101">
        <f t="shared" si="24"/>
        <v>4.9999999999999378E-2</v>
      </c>
      <c r="AE47" s="93"/>
      <c r="AF47" s="141">
        <f t="shared" si="25"/>
        <v>0</v>
      </c>
      <c r="AG47" s="132">
        <f t="shared" si="26"/>
        <v>0</v>
      </c>
      <c r="AH47" s="102">
        <f t="shared" si="27"/>
        <v>0</v>
      </c>
      <c r="AI47" s="100">
        <f t="shared" si="28"/>
        <v>3346.0924053748067</v>
      </c>
      <c r="AJ47" s="122">
        <f t="shared" si="29"/>
        <v>1003.827721612442</v>
      </c>
      <c r="AK47" s="100">
        <f t="shared" si="38"/>
        <v>4349.9201269872483</v>
      </c>
      <c r="AL47" s="192">
        <f t="shared" si="30"/>
        <v>0</v>
      </c>
      <c r="AM47" s="117">
        <f t="shared" si="5"/>
        <v>0</v>
      </c>
      <c r="AN47" s="129">
        <f t="shared" si="39"/>
        <v>4349.9201269872483</v>
      </c>
      <c r="AO47" s="101">
        <f t="shared" si="6"/>
        <v>5.0000000000000711E-2</v>
      </c>
      <c r="AP47" s="93"/>
      <c r="AQ47" s="141">
        <f t="shared" si="31"/>
        <v>0</v>
      </c>
      <c r="AR47" s="132">
        <f t="shared" si="32"/>
        <v>0</v>
      </c>
      <c r="AS47" s="102">
        <f t="shared" si="33"/>
        <v>0</v>
      </c>
      <c r="AT47" s="100">
        <f t="shared" si="7"/>
        <v>660.59312698724852</v>
      </c>
      <c r="AU47" s="101">
        <f t="shared" si="8"/>
        <v>0.17905518458712089</v>
      </c>
      <c r="AW47" s="246">
        <f t="shared" si="34"/>
        <v>0.19850438426113026</v>
      </c>
      <c r="AX47" s="106">
        <f t="shared" si="35"/>
        <v>501.91386080622101</v>
      </c>
    </row>
    <row r="48" spans="1:50" ht="15" customHeight="1" x14ac:dyDescent="0.25">
      <c r="A48" s="95" t="s">
        <v>180</v>
      </c>
      <c r="B48" s="100">
        <v>2737.15</v>
      </c>
      <c r="C48" s="100">
        <f t="shared" si="0"/>
        <v>821.14499999999998</v>
      </c>
      <c r="D48" s="100">
        <v>59.87</v>
      </c>
      <c r="E48" s="100">
        <f t="shared" si="9"/>
        <v>3618.165</v>
      </c>
      <c r="F48" s="216"/>
      <c r="G48" s="117">
        <f t="shared" si="1"/>
        <v>0</v>
      </c>
      <c r="H48" s="130">
        <f t="shared" si="10"/>
        <v>3618.165</v>
      </c>
      <c r="J48" s="141"/>
      <c r="K48" s="132">
        <f t="shared" si="11"/>
        <v>0</v>
      </c>
      <c r="L48" s="102">
        <f t="shared" si="12"/>
        <v>0</v>
      </c>
      <c r="M48" s="100">
        <f t="shared" si="13"/>
        <v>2976.4634236467186</v>
      </c>
      <c r="N48" s="122">
        <f t="shared" si="14"/>
        <v>892.93902709401561</v>
      </c>
      <c r="O48" s="100">
        <f t="shared" si="36"/>
        <v>3869.4024507407344</v>
      </c>
      <c r="P48" s="221">
        <f t="shared" si="15"/>
        <v>0</v>
      </c>
      <c r="Q48" s="117">
        <f t="shared" si="2"/>
        <v>0</v>
      </c>
      <c r="R48" s="129">
        <f t="shared" si="16"/>
        <v>3869.4024507407344</v>
      </c>
      <c r="S48" s="101">
        <f t="shared" si="17"/>
        <v>6.9437809149315965E-2</v>
      </c>
      <c r="U48" s="141">
        <f t="shared" si="18"/>
        <v>0</v>
      </c>
      <c r="V48" s="132">
        <f t="shared" si="19"/>
        <v>0</v>
      </c>
      <c r="W48" s="102">
        <f t="shared" si="20"/>
        <v>0</v>
      </c>
      <c r="X48" s="100">
        <f t="shared" si="21"/>
        <v>3125.2865948290528</v>
      </c>
      <c r="Y48" s="122">
        <f t="shared" si="3"/>
        <v>937.58597844871576</v>
      </c>
      <c r="Z48" s="100">
        <f t="shared" si="37"/>
        <v>4062.8725732777684</v>
      </c>
      <c r="AA48" s="221">
        <f t="shared" si="22"/>
        <v>0</v>
      </c>
      <c r="AB48" s="117">
        <f t="shared" si="4"/>
        <v>0</v>
      </c>
      <c r="AC48" s="129">
        <f t="shared" si="23"/>
        <v>4062.8725732777684</v>
      </c>
      <c r="AD48" s="101">
        <f t="shared" si="24"/>
        <v>4.9999999999999378E-2</v>
      </c>
      <c r="AE48" s="93"/>
      <c r="AF48" s="141">
        <f t="shared" si="25"/>
        <v>0</v>
      </c>
      <c r="AG48" s="132">
        <f t="shared" si="26"/>
        <v>0</v>
      </c>
      <c r="AH48" s="102">
        <f t="shared" si="27"/>
        <v>0</v>
      </c>
      <c r="AI48" s="100">
        <f t="shared" si="28"/>
        <v>3281.550924570508</v>
      </c>
      <c r="AJ48" s="122">
        <f t="shared" si="29"/>
        <v>984.4652773711523</v>
      </c>
      <c r="AK48" s="100">
        <f t="shared" si="38"/>
        <v>4266.0162019416603</v>
      </c>
      <c r="AL48" s="192">
        <f t="shared" si="30"/>
        <v>0</v>
      </c>
      <c r="AM48" s="117">
        <f t="shared" si="5"/>
        <v>0</v>
      </c>
      <c r="AN48" s="129">
        <f t="shared" si="39"/>
        <v>4266.0162019416603</v>
      </c>
      <c r="AO48" s="101">
        <f t="shared" si="6"/>
        <v>5.0000000000000933E-2</v>
      </c>
      <c r="AP48" s="93"/>
      <c r="AQ48" s="141">
        <f t="shared" si="31"/>
        <v>0</v>
      </c>
      <c r="AR48" s="132">
        <f t="shared" si="32"/>
        <v>0</v>
      </c>
      <c r="AS48" s="102">
        <f t="shared" si="33"/>
        <v>0</v>
      </c>
      <c r="AT48" s="100">
        <f t="shared" si="7"/>
        <v>647.85120194166029</v>
      </c>
      <c r="AU48" s="101">
        <f t="shared" si="8"/>
        <v>0.17905518458712089</v>
      </c>
      <c r="AW48" s="246">
        <f t="shared" si="34"/>
        <v>0.19889334693769345</v>
      </c>
      <c r="AX48" s="106">
        <f t="shared" si="35"/>
        <v>492.23263868557615</v>
      </c>
    </row>
    <row r="49" spans="1:50" ht="15" customHeight="1" x14ac:dyDescent="0.25">
      <c r="A49" s="95" t="s">
        <v>181</v>
      </c>
      <c r="B49" s="100">
        <v>2683.48</v>
      </c>
      <c r="C49" s="100">
        <f t="shared" si="0"/>
        <v>805.04399999999998</v>
      </c>
      <c r="D49" s="100">
        <v>59.87</v>
      </c>
      <c r="E49" s="100">
        <f t="shared" si="9"/>
        <v>3548.3939999999998</v>
      </c>
      <c r="F49" s="216"/>
      <c r="G49" s="117">
        <f t="shared" si="1"/>
        <v>0</v>
      </c>
      <c r="H49" s="130">
        <f t="shared" si="10"/>
        <v>3548.3939999999998</v>
      </c>
      <c r="J49" s="141"/>
      <c r="K49" s="132">
        <f t="shared" si="11"/>
        <v>0</v>
      </c>
      <c r="L49" s="102">
        <f t="shared" si="12"/>
        <v>0</v>
      </c>
      <c r="M49" s="100">
        <f t="shared" si="13"/>
        <v>2919.0666964296747</v>
      </c>
      <c r="N49" s="122">
        <f t="shared" si="14"/>
        <v>875.72000892890242</v>
      </c>
      <c r="O49" s="100">
        <f t="shared" si="36"/>
        <v>3794.7867053585769</v>
      </c>
      <c r="P49" s="221">
        <f t="shared" si="15"/>
        <v>0</v>
      </c>
      <c r="Q49" s="117">
        <f t="shared" si="2"/>
        <v>0</v>
      </c>
      <c r="R49" s="129">
        <f t="shared" si="16"/>
        <v>3794.7867053585769</v>
      </c>
      <c r="S49" s="101">
        <f t="shared" si="17"/>
        <v>6.9437809149315743E-2</v>
      </c>
      <c r="U49" s="141">
        <f t="shared" si="18"/>
        <v>0</v>
      </c>
      <c r="V49" s="132">
        <f t="shared" si="19"/>
        <v>0</v>
      </c>
      <c r="W49" s="102">
        <f t="shared" si="20"/>
        <v>0</v>
      </c>
      <c r="X49" s="100">
        <f t="shared" si="21"/>
        <v>3065.0200312511565</v>
      </c>
      <c r="Y49" s="122">
        <f t="shared" si="3"/>
        <v>919.50600937534693</v>
      </c>
      <c r="Z49" s="100">
        <f t="shared" si="37"/>
        <v>3984.5260406265033</v>
      </c>
      <c r="AA49" s="221">
        <f t="shared" si="22"/>
        <v>0</v>
      </c>
      <c r="AB49" s="117">
        <f t="shared" si="4"/>
        <v>0</v>
      </c>
      <c r="AC49" s="129">
        <f t="shared" si="23"/>
        <v>3984.5260406265033</v>
      </c>
      <c r="AD49" s="101">
        <f t="shared" si="24"/>
        <v>4.9999999999999378E-2</v>
      </c>
      <c r="AE49" s="93"/>
      <c r="AF49" s="141">
        <f t="shared" si="25"/>
        <v>0</v>
      </c>
      <c r="AG49" s="132">
        <f t="shared" si="26"/>
        <v>0</v>
      </c>
      <c r="AH49" s="102">
        <f t="shared" si="27"/>
        <v>0</v>
      </c>
      <c r="AI49" s="100">
        <f t="shared" si="28"/>
        <v>3218.2710328137168</v>
      </c>
      <c r="AJ49" s="122">
        <f t="shared" si="29"/>
        <v>965.481309844115</v>
      </c>
      <c r="AK49" s="100">
        <f t="shared" si="38"/>
        <v>4183.7523426578318</v>
      </c>
      <c r="AL49" s="192">
        <f t="shared" si="30"/>
        <v>0</v>
      </c>
      <c r="AM49" s="117">
        <f t="shared" si="5"/>
        <v>0</v>
      </c>
      <c r="AN49" s="129">
        <f t="shared" si="39"/>
        <v>4183.7523426578318</v>
      </c>
      <c r="AO49" s="101">
        <f t="shared" si="6"/>
        <v>5.0000000000000933E-2</v>
      </c>
      <c r="AP49" s="93"/>
      <c r="AQ49" s="141">
        <f t="shared" si="31"/>
        <v>0</v>
      </c>
      <c r="AR49" s="132">
        <f t="shared" si="32"/>
        <v>0</v>
      </c>
      <c r="AS49" s="102">
        <f t="shared" si="33"/>
        <v>0</v>
      </c>
      <c r="AT49" s="100">
        <f t="shared" si="7"/>
        <v>635.35834265783205</v>
      </c>
      <c r="AU49" s="101">
        <f t="shared" si="8"/>
        <v>0.17905518458712089</v>
      </c>
      <c r="AW49" s="246">
        <f t="shared" si="34"/>
        <v>0.1992901131417848</v>
      </c>
      <c r="AX49" s="106">
        <f t="shared" si="35"/>
        <v>482.7406549220575</v>
      </c>
    </row>
    <row r="50" spans="1:50" ht="15" customHeight="1" x14ac:dyDescent="0.25">
      <c r="A50" s="95" t="s">
        <v>182</v>
      </c>
      <c r="B50" s="100">
        <v>2630.86</v>
      </c>
      <c r="C50" s="100">
        <f t="shared" si="0"/>
        <v>789.25800000000004</v>
      </c>
      <c r="D50" s="100">
        <v>59.87</v>
      </c>
      <c r="E50" s="100">
        <f t="shared" si="9"/>
        <v>3479.9880000000003</v>
      </c>
      <c r="F50" s="216"/>
      <c r="G50" s="117">
        <f t="shared" si="1"/>
        <v>0</v>
      </c>
      <c r="H50" s="130">
        <f t="shared" si="10"/>
        <v>3479.9880000000003</v>
      </c>
      <c r="J50" s="141"/>
      <c r="K50" s="132">
        <f t="shared" si="11"/>
        <v>0</v>
      </c>
      <c r="L50" s="102">
        <f t="shared" si="12"/>
        <v>0</v>
      </c>
      <c r="M50" s="100">
        <f t="shared" si="13"/>
        <v>2862.7928789122384</v>
      </c>
      <c r="N50" s="122">
        <f t="shared" si="14"/>
        <v>858.83786367367145</v>
      </c>
      <c r="O50" s="100">
        <f t="shared" si="36"/>
        <v>3721.63074258591</v>
      </c>
      <c r="P50" s="221">
        <f t="shared" si="15"/>
        <v>0</v>
      </c>
      <c r="Q50" s="117">
        <f t="shared" si="2"/>
        <v>0</v>
      </c>
      <c r="R50" s="129">
        <f t="shared" si="16"/>
        <v>3721.63074258591</v>
      </c>
      <c r="S50" s="101">
        <f t="shared" si="17"/>
        <v>6.9437809149315965E-2</v>
      </c>
      <c r="U50" s="141">
        <f t="shared" si="18"/>
        <v>0</v>
      </c>
      <c r="V50" s="132">
        <f t="shared" si="19"/>
        <v>0</v>
      </c>
      <c r="W50" s="102">
        <f t="shared" si="20"/>
        <v>0</v>
      </c>
      <c r="X50" s="100">
        <f t="shared" si="21"/>
        <v>3005.9325228578482</v>
      </c>
      <c r="Y50" s="122">
        <f t="shared" si="3"/>
        <v>901.77975685735441</v>
      </c>
      <c r="Z50" s="100">
        <f t="shared" si="37"/>
        <v>3907.7122797152024</v>
      </c>
      <c r="AA50" s="221">
        <f t="shared" si="22"/>
        <v>0</v>
      </c>
      <c r="AB50" s="117">
        <f t="shared" si="4"/>
        <v>0</v>
      </c>
      <c r="AC50" s="129">
        <f t="shared" si="23"/>
        <v>3907.7122797152024</v>
      </c>
      <c r="AD50" s="101">
        <f t="shared" si="24"/>
        <v>4.9999999999999156E-2</v>
      </c>
      <c r="AE50" s="93"/>
      <c r="AF50" s="141">
        <f t="shared" si="25"/>
        <v>0</v>
      </c>
      <c r="AG50" s="132">
        <f t="shared" si="26"/>
        <v>0</v>
      </c>
      <c r="AH50" s="102">
        <f t="shared" si="27"/>
        <v>0</v>
      </c>
      <c r="AI50" s="100">
        <f t="shared" si="28"/>
        <v>3156.2291490007428</v>
      </c>
      <c r="AJ50" s="122">
        <f t="shared" si="29"/>
        <v>946.86874470022281</v>
      </c>
      <c r="AK50" s="100">
        <f t="shared" si="38"/>
        <v>4103.0978937009659</v>
      </c>
      <c r="AL50" s="192">
        <f t="shared" si="30"/>
        <v>0</v>
      </c>
      <c r="AM50" s="117">
        <f t="shared" si="5"/>
        <v>0</v>
      </c>
      <c r="AN50" s="129">
        <f t="shared" si="39"/>
        <v>4103.0978937009659</v>
      </c>
      <c r="AO50" s="101">
        <f t="shared" si="6"/>
        <v>5.0000000000000933E-2</v>
      </c>
      <c r="AP50" s="93"/>
      <c r="AQ50" s="141">
        <f t="shared" si="31"/>
        <v>0</v>
      </c>
      <c r="AR50" s="132">
        <f t="shared" si="32"/>
        <v>0</v>
      </c>
      <c r="AS50" s="102">
        <f t="shared" si="33"/>
        <v>0</v>
      </c>
      <c r="AT50" s="100">
        <f t="shared" si="7"/>
        <v>623.10989370096559</v>
      </c>
      <c r="AU50" s="101">
        <f t="shared" si="8"/>
        <v>0.17905518458712089</v>
      </c>
      <c r="AW50" s="246">
        <f t="shared" si="34"/>
        <v>0.19969483324872583</v>
      </c>
      <c r="AX50" s="106">
        <f t="shared" si="35"/>
        <v>473.4343723501114</v>
      </c>
    </row>
    <row r="51" spans="1:50" ht="15" customHeight="1" x14ac:dyDescent="0.25">
      <c r="A51" s="95" t="s">
        <v>183</v>
      </c>
      <c r="B51" s="100">
        <v>2579.27</v>
      </c>
      <c r="C51" s="100">
        <f t="shared" si="0"/>
        <v>773.78099999999995</v>
      </c>
      <c r="D51" s="100">
        <v>59.87</v>
      </c>
      <c r="E51" s="100">
        <f t="shared" si="9"/>
        <v>3412.9209999999998</v>
      </c>
      <c r="F51" s="216"/>
      <c r="G51" s="117">
        <f t="shared" si="1"/>
        <v>0</v>
      </c>
      <c r="H51" s="130">
        <f t="shared" si="10"/>
        <v>3412.9209999999998</v>
      </c>
      <c r="J51" s="141"/>
      <c r="K51" s="132">
        <f t="shared" si="11"/>
        <v>0</v>
      </c>
      <c r="L51" s="102">
        <f t="shared" si="12"/>
        <v>0</v>
      </c>
      <c r="M51" s="100">
        <f t="shared" si="13"/>
        <v>2807.6205823382247</v>
      </c>
      <c r="N51" s="122">
        <f t="shared" si="14"/>
        <v>842.28617470146742</v>
      </c>
      <c r="O51" s="100">
        <f t="shared" si="36"/>
        <v>3649.9067570396919</v>
      </c>
      <c r="P51" s="221">
        <f t="shared" si="15"/>
        <v>0</v>
      </c>
      <c r="Q51" s="117">
        <f t="shared" si="2"/>
        <v>0</v>
      </c>
      <c r="R51" s="129">
        <f t="shared" si="16"/>
        <v>3649.9067570396919</v>
      </c>
      <c r="S51" s="101">
        <f t="shared" si="17"/>
        <v>6.9437809149315743E-2</v>
      </c>
      <c r="U51" s="141">
        <f t="shared" si="18"/>
        <v>0</v>
      </c>
      <c r="V51" s="132">
        <f t="shared" si="19"/>
        <v>0</v>
      </c>
      <c r="W51" s="102">
        <f t="shared" si="20"/>
        <v>0</v>
      </c>
      <c r="X51" s="100">
        <f t="shared" si="21"/>
        <v>2948.001611455134</v>
      </c>
      <c r="Y51" s="122">
        <f t="shared" si="3"/>
        <v>884.40048343654018</v>
      </c>
      <c r="Z51" s="100">
        <f t="shared" si="37"/>
        <v>3832.4020948916741</v>
      </c>
      <c r="AA51" s="221">
        <f t="shared" si="22"/>
        <v>0</v>
      </c>
      <c r="AB51" s="117">
        <f t="shared" si="4"/>
        <v>0</v>
      </c>
      <c r="AC51" s="129">
        <f t="shared" si="23"/>
        <v>3832.4020948916741</v>
      </c>
      <c r="AD51" s="101">
        <f t="shared" si="24"/>
        <v>4.9999999999999378E-2</v>
      </c>
      <c r="AE51" s="93"/>
      <c r="AF51" s="141">
        <f t="shared" si="25"/>
        <v>0</v>
      </c>
      <c r="AG51" s="132">
        <f t="shared" si="26"/>
        <v>0</v>
      </c>
      <c r="AH51" s="102">
        <f t="shared" si="27"/>
        <v>0</v>
      </c>
      <c r="AI51" s="100">
        <f t="shared" si="28"/>
        <v>3095.4016920278932</v>
      </c>
      <c r="AJ51" s="122">
        <f t="shared" si="29"/>
        <v>928.62050760836792</v>
      </c>
      <c r="AK51" s="100">
        <f t="shared" si="38"/>
        <v>4024.0221996362611</v>
      </c>
      <c r="AL51" s="192">
        <f t="shared" si="30"/>
        <v>0</v>
      </c>
      <c r="AM51" s="117">
        <f t="shared" si="5"/>
        <v>0</v>
      </c>
      <c r="AN51" s="129">
        <f t="shared" si="39"/>
        <v>4024.0221996362611</v>
      </c>
      <c r="AO51" s="101">
        <f t="shared" si="6"/>
        <v>5.0000000000000933E-2</v>
      </c>
      <c r="AP51" s="93"/>
      <c r="AQ51" s="141">
        <f t="shared" si="31"/>
        <v>0</v>
      </c>
      <c r="AR51" s="132">
        <f t="shared" si="32"/>
        <v>0</v>
      </c>
      <c r="AS51" s="102">
        <f t="shared" si="33"/>
        <v>0</v>
      </c>
      <c r="AT51" s="100">
        <f t="shared" si="7"/>
        <v>611.1011996362613</v>
      </c>
      <c r="AU51" s="101">
        <f t="shared" si="8"/>
        <v>0.17905518458712089</v>
      </c>
      <c r="AW51" s="246">
        <f t="shared" si="34"/>
        <v>0.20010766303174665</v>
      </c>
      <c r="AX51" s="106">
        <f t="shared" si="35"/>
        <v>464.31025380418396</v>
      </c>
    </row>
    <row r="52" spans="1:50" ht="15" customHeight="1" x14ac:dyDescent="0.25">
      <c r="A52" s="96" t="s">
        <v>184</v>
      </c>
      <c r="B52" s="97"/>
      <c r="C52" s="97"/>
      <c r="D52" s="97"/>
      <c r="E52" s="97"/>
      <c r="F52" s="218"/>
      <c r="G52" s="116"/>
      <c r="H52" s="130"/>
      <c r="I52" s="99"/>
      <c r="J52" s="142"/>
      <c r="K52" s="133">
        <f t="shared" si="11"/>
        <v>0</v>
      </c>
      <c r="L52" s="102">
        <f t="shared" si="12"/>
        <v>0</v>
      </c>
      <c r="M52" s="97">
        <f t="shared" si="13"/>
        <v>0</v>
      </c>
      <c r="N52" s="118"/>
      <c r="O52" s="97"/>
      <c r="P52" s="221">
        <f t="shared" si="15"/>
        <v>0</v>
      </c>
      <c r="Q52" s="116"/>
      <c r="R52" s="130"/>
      <c r="S52" s="98"/>
      <c r="T52" s="99"/>
      <c r="U52" s="141">
        <f t="shared" si="18"/>
        <v>0</v>
      </c>
      <c r="V52" s="132">
        <f t="shared" si="19"/>
        <v>0</v>
      </c>
      <c r="W52" s="102">
        <f t="shared" si="20"/>
        <v>0</v>
      </c>
      <c r="X52" s="97">
        <f t="shared" si="21"/>
        <v>0</v>
      </c>
      <c r="Y52" s="118"/>
      <c r="Z52" s="97"/>
      <c r="AA52" s="221">
        <f t="shared" si="22"/>
        <v>0</v>
      </c>
      <c r="AB52" s="116"/>
      <c r="AC52" s="130"/>
      <c r="AD52" s="98"/>
      <c r="AE52" s="99"/>
      <c r="AF52" s="142">
        <f t="shared" si="25"/>
        <v>0</v>
      </c>
      <c r="AG52" s="133">
        <f t="shared" si="26"/>
        <v>0</v>
      </c>
      <c r="AH52" s="102">
        <f t="shared" si="27"/>
        <v>0</v>
      </c>
      <c r="AI52" s="97">
        <f t="shared" si="28"/>
        <v>0</v>
      </c>
      <c r="AJ52" s="118"/>
      <c r="AK52" s="97"/>
      <c r="AL52" s="192">
        <f t="shared" si="30"/>
        <v>0</v>
      </c>
      <c r="AM52" s="116"/>
      <c r="AN52" s="116"/>
      <c r="AO52" s="98"/>
      <c r="AP52" s="99"/>
      <c r="AQ52" s="142">
        <f t="shared" si="31"/>
        <v>0</v>
      </c>
      <c r="AR52" s="133">
        <f t="shared" si="32"/>
        <v>0</v>
      </c>
      <c r="AS52" s="102">
        <f t="shared" si="33"/>
        <v>0</v>
      </c>
      <c r="AT52" s="97"/>
      <c r="AU52" s="98"/>
      <c r="AW52" s="246"/>
    </row>
    <row r="53" spans="1:50" ht="15" customHeight="1" x14ac:dyDescent="0.25">
      <c r="A53" s="96" t="s">
        <v>185</v>
      </c>
      <c r="B53" s="97"/>
      <c r="C53" s="97"/>
      <c r="D53" s="97"/>
      <c r="E53" s="97"/>
      <c r="F53" s="218"/>
      <c r="G53" s="116"/>
      <c r="H53" s="130"/>
      <c r="I53" s="99"/>
      <c r="J53" s="142"/>
      <c r="K53" s="133">
        <f t="shared" si="11"/>
        <v>0</v>
      </c>
      <c r="L53" s="102">
        <f t="shared" si="12"/>
        <v>0</v>
      </c>
      <c r="M53" s="97">
        <f t="shared" si="13"/>
        <v>0</v>
      </c>
      <c r="N53" s="118"/>
      <c r="O53" s="97"/>
      <c r="P53" s="221">
        <f t="shared" si="15"/>
        <v>0</v>
      </c>
      <c r="Q53" s="116"/>
      <c r="R53" s="130"/>
      <c r="S53" s="98"/>
      <c r="T53" s="99"/>
      <c r="U53" s="141">
        <f t="shared" si="18"/>
        <v>0</v>
      </c>
      <c r="V53" s="132">
        <f t="shared" si="19"/>
        <v>0</v>
      </c>
      <c r="W53" s="102">
        <f t="shared" si="20"/>
        <v>0</v>
      </c>
      <c r="X53" s="97">
        <f t="shared" si="21"/>
        <v>0</v>
      </c>
      <c r="Y53" s="118"/>
      <c r="Z53" s="97"/>
      <c r="AA53" s="221">
        <f t="shared" si="22"/>
        <v>0</v>
      </c>
      <c r="AB53" s="116"/>
      <c r="AC53" s="130"/>
      <c r="AD53" s="98"/>
      <c r="AE53" s="99"/>
      <c r="AF53" s="142">
        <f t="shared" si="25"/>
        <v>0</v>
      </c>
      <c r="AG53" s="133">
        <f t="shared" si="26"/>
        <v>0</v>
      </c>
      <c r="AH53" s="102">
        <f t="shared" si="27"/>
        <v>0</v>
      </c>
      <c r="AI53" s="97">
        <f t="shared" si="28"/>
        <v>0</v>
      </c>
      <c r="AJ53" s="118"/>
      <c r="AK53" s="97"/>
      <c r="AL53" s="192">
        <f t="shared" si="30"/>
        <v>0</v>
      </c>
      <c r="AM53" s="116"/>
      <c r="AN53" s="116"/>
      <c r="AO53" s="98"/>
      <c r="AP53" s="99"/>
      <c r="AQ53" s="142">
        <f t="shared" si="31"/>
        <v>0</v>
      </c>
      <c r="AR53" s="133">
        <f t="shared" si="32"/>
        <v>0</v>
      </c>
      <c r="AS53" s="102">
        <f t="shared" si="33"/>
        <v>0</v>
      </c>
      <c r="AT53" s="97"/>
      <c r="AU53" s="98"/>
      <c r="AW53" s="246"/>
    </row>
    <row r="54" spans="1:50" ht="15" customHeight="1" x14ac:dyDescent="0.25">
      <c r="A54" s="96" t="s">
        <v>186</v>
      </c>
      <c r="B54" s="97"/>
      <c r="C54" s="97"/>
      <c r="D54" s="97"/>
      <c r="E54" s="97"/>
      <c r="F54" s="218"/>
      <c r="G54" s="116"/>
      <c r="H54" s="130"/>
      <c r="I54" s="99"/>
      <c r="J54" s="142"/>
      <c r="K54" s="133">
        <f t="shared" si="11"/>
        <v>0</v>
      </c>
      <c r="L54" s="102">
        <f t="shared" si="12"/>
        <v>0</v>
      </c>
      <c r="M54" s="97">
        <f t="shared" si="13"/>
        <v>0</v>
      </c>
      <c r="N54" s="118"/>
      <c r="O54" s="97"/>
      <c r="P54" s="221">
        <f t="shared" si="15"/>
        <v>0</v>
      </c>
      <c r="Q54" s="116"/>
      <c r="R54" s="130"/>
      <c r="S54" s="98"/>
      <c r="T54" s="99"/>
      <c r="U54" s="141">
        <f t="shared" si="18"/>
        <v>0</v>
      </c>
      <c r="V54" s="132">
        <f t="shared" si="19"/>
        <v>0</v>
      </c>
      <c r="W54" s="102">
        <f t="shared" si="20"/>
        <v>0</v>
      </c>
      <c r="X54" s="97">
        <f t="shared" si="21"/>
        <v>0</v>
      </c>
      <c r="Y54" s="118"/>
      <c r="Z54" s="97"/>
      <c r="AA54" s="221">
        <f t="shared" si="22"/>
        <v>0</v>
      </c>
      <c r="AB54" s="116"/>
      <c r="AC54" s="130"/>
      <c r="AD54" s="98"/>
      <c r="AE54" s="99"/>
      <c r="AF54" s="142">
        <f t="shared" si="25"/>
        <v>0</v>
      </c>
      <c r="AG54" s="133">
        <f t="shared" si="26"/>
        <v>0</v>
      </c>
      <c r="AH54" s="102">
        <f t="shared" si="27"/>
        <v>0</v>
      </c>
      <c r="AI54" s="97">
        <f t="shared" si="28"/>
        <v>0</v>
      </c>
      <c r="AJ54" s="118"/>
      <c r="AK54" s="97"/>
      <c r="AL54" s="192">
        <f t="shared" si="30"/>
        <v>0</v>
      </c>
      <c r="AM54" s="116"/>
      <c r="AN54" s="116"/>
      <c r="AO54" s="98"/>
      <c r="AP54" s="99"/>
      <c r="AQ54" s="142">
        <f t="shared" si="31"/>
        <v>0</v>
      </c>
      <c r="AR54" s="133">
        <f t="shared" si="32"/>
        <v>0</v>
      </c>
      <c r="AS54" s="102">
        <f t="shared" si="33"/>
        <v>0</v>
      </c>
      <c r="AT54" s="97"/>
      <c r="AU54" s="98"/>
      <c r="AW54" s="246"/>
    </row>
    <row r="55" spans="1:50" ht="15" customHeight="1" x14ac:dyDescent="0.25">
      <c r="A55" s="95" t="s">
        <v>187</v>
      </c>
      <c r="B55" s="100">
        <v>4095.48</v>
      </c>
      <c r="C55" s="100">
        <f t="shared" ref="C55:C76" si="40">B55*C$4</f>
        <v>1228.644</v>
      </c>
      <c r="D55" s="100">
        <v>59.87</v>
      </c>
      <c r="E55" s="100">
        <f t="shared" si="9"/>
        <v>5383.9939999999997</v>
      </c>
      <c r="F55" s="216"/>
      <c r="G55" s="117">
        <f t="shared" ref="G55:G76" si="41">B55*F55%</f>
        <v>0</v>
      </c>
      <c r="H55" s="130">
        <f t="shared" si="10"/>
        <v>5383.9939999999997</v>
      </c>
      <c r="J55" s="141"/>
      <c r="K55" s="132">
        <f t="shared" si="11"/>
        <v>0</v>
      </c>
      <c r="L55" s="102">
        <f t="shared" si="12"/>
        <v>0</v>
      </c>
      <c r="M55" s="100">
        <f t="shared" si="13"/>
        <v>4429.1128829485087</v>
      </c>
      <c r="N55" s="122">
        <f t="shared" ref="N55:N76" si="42">M55*N$4</f>
        <v>1328.7338648845525</v>
      </c>
      <c r="O55" s="100">
        <f t="shared" si="36"/>
        <v>5757.8467478330613</v>
      </c>
      <c r="P55" s="221">
        <f t="shared" si="15"/>
        <v>0</v>
      </c>
      <c r="Q55" s="117">
        <f t="shared" ref="Q55:Q76" si="43">M55*P55%</f>
        <v>0</v>
      </c>
      <c r="R55" s="130">
        <f t="shared" si="16"/>
        <v>5757.8467478330613</v>
      </c>
      <c r="S55" s="101">
        <f t="shared" ref="S55:S76" si="44">R55/H55-1</f>
        <v>6.9437809149315743E-2</v>
      </c>
      <c r="U55" s="141">
        <f t="shared" si="18"/>
        <v>0</v>
      </c>
      <c r="V55" s="132">
        <f t="shared" si="19"/>
        <v>0</v>
      </c>
      <c r="W55" s="102">
        <f t="shared" si="20"/>
        <v>0</v>
      </c>
      <c r="X55" s="100">
        <f t="shared" si="21"/>
        <v>4650.5685270959311</v>
      </c>
      <c r="Y55" s="122">
        <f t="shared" ref="Y55:Y76" si="45">X55*Y$4</f>
        <v>1395.1705581287792</v>
      </c>
      <c r="Z55" s="100">
        <f t="shared" si="37"/>
        <v>6045.7390852247099</v>
      </c>
      <c r="AA55" s="221">
        <f t="shared" si="22"/>
        <v>0</v>
      </c>
      <c r="AB55" s="117">
        <f t="shared" ref="AB55:AB76" si="46">X55*AA55%</f>
        <v>0</v>
      </c>
      <c r="AC55" s="130">
        <f t="shared" ref="AC55:AC118" si="47">Z55+AB55</f>
        <v>6045.7390852247099</v>
      </c>
      <c r="AD55" s="101">
        <f t="shared" ref="AD55:AD76" si="48">AC55/R55-1</f>
        <v>4.9999999999999156E-2</v>
      </c>
      <c r="AE55" s="93"/>
      <c r="AF55" s="141">
        <f t="shared" si="25"/>
        <v>0</v>
      </c>
      <c r="AG55" s="132">
        <f t="shared" si="26"/>
        <v>0</v>
      </c>
      <c r="AH55" s="102">
        <f t="shared" si="27"/>
        <v>0</v>
      </c>
      <c r="AI55" s="100">
        <f t="shared" si="28"/>
        <v>4883.0969534507312</v>
      </c>
      <c r="AJ55" s="122">
        <f t="shared" ref="AJ55:AJ76" si="49">AI55*AJ$4</f>
        <v>1464.9290860352194</v>
      </c>
      <c r="AK55" s="100">
        <f t="shared" si="38"/>
        <v>6348.0260394859506</v>
      </c>
      <c r="AL55" s="192">
        <f t="shared" si="30"/>
        <v>0</v>
      </c>
      <c r="AM55" s="117">
        <f t="shared" ref="AM55:AM76" si="50">AI55*AL55%</f>
        <v>0</v>
      </c>
      <c r="AN55" s="130">
        <f t="shared" ref="AN55:AN76" si="51">AK55+AM55</f>
        <v>6348.0260394859506</v>
      </c>
      <c r="AO55" s="101">
        <f t="shared" ref="AO55:AO76" si="52">AN55/AC55-1</f>
        <v>5.0000000000000933E-2</v>
      </c>
      <c r="AP55" s="93"/>
      <c r="AQ55" s="141">
        <f t="shared" si="31"/>
        <v>0</v>
      </c>
      <c r="AR55" s="132">
        <f t="shared" si="32"/>
        <v>0</v>
      </c>
      <c r="AS55" s="102">
        <f t="shared" si="33"/>
        <v>0</v>
      </c>
      <c r="AT55" s="100">
        <f t="shared" ref="AT55:AT76" si="53">AN55-H55</f>
        <v>964.03203948595092</v>
      </c>
      <c r="AU55" s="101">
        <f t="shared" ref="AU55:AU76" si="54">AN55/H55-1</f>
        <v>0.17905518458712089</v>
      </c>
      <c r="AW55" s="246">
        <f t="shared" si="34"/>
        <v>0.1923137101025354</v>
      </c>
    </row>
    <row r="56" spans="1:50" ht="15" customHeight="1" x14ac:dyDescent="0.25">
      <c r="A56" s="95" t="s">
        <v>188</v>
      </c>
      <c r="B56" s="100">
        <v>4015.19</v>
      </c>
      <c r="C56" s="100">
        <f t="shared" si="40"/>
        <v>1204.557</v>
      </c>
      <c r="D56" s="100">
        <v>59.87</v>
      </c>
      <c r="E56" s="100">
        <f t="shared" si="9"/>
        <v>5279.6170000000002</v>
      </c>
      <c r="F56" s="216"/>
      <c r="G56" s="117">
        <f t="shared" si="41"/>
        <v>0</v>
      </c>
      <c r="H56" s="130">
        <f t="shared" si="10"/>
        <v>5279.6170000000002</v>
      </c>
      <c r="J56" s="141"/>
      <c r="K56" s="132">
        <f t="shared" si="11"/>
        <v>0</v>
      </c>
      <c r="L56" s="102">
        <f t="shared" si="12"/>
        <v>0</v>
      </c>
      <c r="M56" s="100">
        <f t="shared" si="13"/>
        <v>4343.2477212519107</v>
      </c>
      <c r="N56" s="122">
        <f t="shared" si="42"/>
        <v>1302.9743163755732</v>
      </c>
      <c r="O56" s="100">
        <f t="shared" si="36"/>
        <v>5646.2220376274836</v>
      </c>
      <c r="P56" s="221">
        <f t="shared" si="15"/>
        <v>0</v>
      </c>
      <c r="Q56" s="117">
        <f t="shared" si="43"/>
        <v>0</v>
      </c>
      <c r="R56" s="130">
        <f t="shared" si="16"/>
        <v>5646.2220376274836</v>
      </c>
      <c r="S56" s="101">
        <f t="shared" si="44"/>
        <v>6.9437809149315743E-2</v>
      </c>
      <c r="U56" s="141">
        <f t="shared" si="18"/>
        <v>0</v>
      </c>
      <c r="V56" s="132">
        <f t="shared" si="19"/>
        <v>0</v>
      </c>
      <c r="W56" s="102">
        <f t="shared" si="20"/>
        <v>0</v>
      </c>
      <c r="X56" s="100">
        <f t="shared" si="21"/>
        <v>4560.410107314503</v>
      </c>
      <c r="Y56" s="122">
        <f t="shared" si="45"/>
        <v>1368.1230321943508</v>
      </c>
      <c r="Z56" s="100">
        <f t="shared" si="37"/>
        <v>5928.5331395088542</v>
      </c>
      <c r="AA56" s="221">
        <f t="shared" si="22"/>
        <v>0</v>
      </c>
      <c r="AB56" s="117">
        <f t="shared" si="46"/>
        <v>0</v>
      </c>
      <c r="AC56" s="130">
        <f t="shared" si="47"/>
        <v>5928.5331395088542</v>
      </c>
      <c r="AD56" s="101">
        <f t="shared" si="48"/>
        <v>4.9999999999999378E-2</v>
      </c>
      <c r="AE56" s="93"/>
      <c r="AF56" s="141">
        <f t="shared" si="25"/>
        <v>0</v>
      </c>
      <c r="AG56" s="132">
        <f t="shared" si="26"/>
        <v>0</v>
      </c>
      <c r="AH56" s="102">
        <f t="shared" si="27"/>
        <v>0</v>
      </c>
      <c r="AI56" s="100">
        <f t="shared" si="28"/>
        <v>4788.4306126802321</v>
      </c>
      <c r="AJ56" s="122">
        <f t="shared" si="49"/>
        <v>1436.5291838040696</v>
      </c>
      <c r="AK56" s="100">
        <f t="shared" si="38"/>
        <v>6224.9597964843015</v>
      </c>
      <c r="AL56" s="192">
        <f t="shared" si="30"/>
        <v>0</v>
      </c>
      <c r="AM56" s="117">
        <f t="shared" si="50"/>
        <v>0</v>
      </c>
      <c r="AN56" s="130">
        <f t="shared" si="51"/>
        <v>6224.9597964843015</v>
      </c>
      <c r="AO56" s="101">
        <f t="shared" si="52"/>
        <v>5.0000000000000711E-2</v>
      </c>
      <c r="AP56" s="93"/>
      <c r="AQ56" s="141">
        <f t="shared" si="31"/>
        <v>0</v>
      </c>
      <c r="AR56" s="132">
        <f t="shared" si="32"/>
        <v>0</v>
      </c>
      <c r="AS56" s="102">
        <f t="shared" si="33"/>
        <v>0</v>
      </c>
      <c r="AT56" s="100">
        <f t="shared" si="53"/>
        <v>945.34279648430129</v>
      </c>
      <c r="AU56" s="101">
        <f t="shared" si="54"/>
        <v>0.17905518458712089</v>
      </c>
      <c r="AW56" s="246">
        <f t="shared" si="34"/>
        <v>0.19257883504397855</v>
      </c>
    </row>
    <row r="57" spans="1:50" ht="15" customHeight="1" x14ac:dyDescent="0.25">
      <c r="A57" s="95" t="s">
        <v>189</v>
      </c>
      <c r="B57" s="100">
        <v>3936.46</v>
      </c>
      <c r="C57" s="100">
        <f t="shared" si="40"/>
        <v>1180.9379999999999</v>
      </c>
      <c r="D57" s="100">
        <v>59.87</v>
      </c>
      <c r="E57" s="100">
        <f t="shared" si="9"/>
        <v>5177.268</v>
      </c>
      <c r="F57" s="216"/>
      <c r="G57" s="117">
        <f t="shared" si="41"/>
        <v>0</v>
      </c>
      <c r="H57" s="130">
        <f t="shared" si="10"/>
        <v>5177.268</v>
      </c>
      <c r="J57" s="141"/>
      <c r="K57" s="132">
        <f t="shared" si="11"/>
        <v>0</v>
      </c>
      <c r="L57" s="102">
        <f t="shared" si="12"/>
        <v>0</v>
      </c>
      <c r="M57" s="100">
        <f t="shared" si="13"/>
        <v>4259.0508825375846</v>
      </c>
      <c r="N57" s="122">
        <f t="shared" si="42"/>
        <v>1277.7152647612754</v>
      </c>
      <c r="O57" s="100">
        <f t="shared" si="36"/>
        <v>5536.7661472988602</v>
      </c>
      <c r="P57" s="221">
        <f t="shared" si="15"/>
        <v>0</v>
      </c>
      <c r="Q57" s="117">
        <f t="shared" si="43"/>
        <v>0</v>
      </c>
      <c r="R57" s="130">
        <f t="shared" si="16"/>
        <v>5536.7661472988602</v>
      </c>
      <c r="S57" s="101">
        <f t="shared" si="44"/>
        <v>6.9437809149315965E-2</v>
      </c>
      <c r="U57" s="141">
        <f t="shared" si="18"/>
        <v>0</v>
      </c>
      <c r="V57" s="132">
        <f t="shared" si="19"/>
        <v>0</v>
      </c>
      <c r="W57" s="102">
        <f t="shared" si="20"/>
        <v>0</v>
      </c>
      <c r="X57" s="100">
        <f t="shared" si="21"/>
        <v>4472.0034266644616</v>
      </c>
      <c r="Y57" s="122">
        <f t="shared" si="45"/>
        <v>1341.6010279993384</v>
      </c>
      <c r="Z57" s="100">
        <f t="shared" si="37"/>
        <v>5813.6044546638004</v>
      </c>
      <c r="AA57" s="221">
        <f t="shared" si="22"/>
        <v>0</v>
      </c>
      <c r="AB57" s="117">
        <f t="shared" si="46"/>
        <v>0</v>
      </c>
      <c r="AC57" s="130">
        <f t="shared" si="47"/>
        <v>5813.6044546638004</v>
      </c>
      <c r="AD57" s="101">
        <f t="shared" si="48"/>
        <v>4.99999999999996E-2</v>
      </c>
      <c r="AE57" s="93"/>
      <c r="AF57" s="141">
        <f t="shared" si="25"/>
        <v>0</v>
      </c>
      <c r="AG57" s="132">
        <f t="shared" si="26"/>
        <v>0</v>
      </c>
      <c r="AH57" s="102">
        <f t="shared" si="27"/>
        <v>0</v>
      </c>
      <c r="AI57" s="100">
        <f t="shared" si="28"/>
        <v>4695.6035979976878</v>
      </c>
      <c r="AJ57" s="122">
        <f t="shared" si="49"/>
        <v>1408.6810793993063</v>
      </c>
      <c r="AK57" s="100">
        <f t="shared" si="38"/>
        <v>6104.2846773969941</v>
      </c>
      <c r="AL57" s="192">
        <f t="shared" si="30"/>
        <v>0</v>
      </c>
      <c r="AM57" s="117">
        <f t="shared" si="50"/>
        <v>0</v>
      </c>
      <c r="AN57" s="130">
        <f t="shared" si="51"/>
        <v>6104.2846773969941</v>
      </c>
      <c r="AO57" s="101">
        <f t="shared" si="52"/>
        <v>5.0000000000000711E-2</v>
      </c>
      <c r="AP57" s="93"/>
      <c r="AQ57" s="141">
        <f t="shared" si="31"/>
        <v>0</v>
      </c>
      <c r="AR57" s="132">
        <f t="shared" si="32"/>
        <v>0</v>
      </c>
      <c r="AS57" s="102">
        <f t="shared" si="33"/>
        <v>0</v>
      </c>
      <c r="AT57" s="100">
        <f t="shared" si="53"/>
        <v>927.01667739699406</v>
      </c>
      <c r="AU57" s="101">
        <f t="shared" si="54"/>
        <v>0.17905518458712089</v>
      </c>
      <c r="AW57" s="246">
        <f t="shared" si="34"/>
        <v>0.19284931080150391</v>
      </c>
    </row>
    <row r="58" spans="1:50" ht="15" customHeight="1" x14ac:dyDescent="0.25">
      <c r="A58" s="95" t="s">
        <v>190</v>
      </c>
      <c r="B58" s="100">
        <v>3859.27</v>
      </c>
      <c r="C58" s="100">
        <f t="shared" si="40"/>
        <v>1157.7809999999999</v>
      </c>
      <c r="D58" s="100">
        <v>59.87</v>
      </c>
      <c r="E58" s="100">
        <f t="shared" si="9"/>
        <v>5076.9209999999994</v>
      </c>
      <c r="F58" s="216"/>
      <c r="G58" s="117">
        <f t="shared" si="41"/>
        <v>0</v>
      </c>
      <c r="H58" s="130">
        <f t="shared" si="10"/>
        <v>5076.9209999999994</v>
      </c>
      <c r="J58" s="141"/>
      <c r="K58" s="132">
        <f t="shared" si="11"/>
        <v>0</v>
      </c>
      <c r="L58" s="102">
        <f t="shared" si="12"/>
        <v>0</v>
      </c>
      <c r="M58" s="100">
        <f t="shared" si="13"/>
        <v>4176.5009780493483</v>
      </c>
      <c r="N58" s="122">
        <f t="shared" si="42"/>
        <v>1252.9502934148045</v>
      </c>
      <c r="O58" s="100">
        <f t="shared" si="36"/>
        <v>5429.4512714641533</v>
      </c>
      <c r="P58" s="221">
        <f t="shared" si="15"/>
        <v>0</v>
      </c>
      <c r="Q58" s="117">
        <f t="shared" si="43"/>
        <v>0</v>
      </c>
      <c r="R58" s="130">
        <f t="shared" si="16"/>
        <v>5429.4512714641533</v>
      </c>
      <c r="S58" s="101">
        <f t="shared" si="44"/>
        <v>6.9437809149315965E-2</v>
      </c>
      <c r="U58" s="141">
        <f t="shared" si="18"/>
        <v>0</v>
      </c>
      <c r="V58" s="132">
        <f t="shared" si="19"/>
        <v>0</v>
      </c>
      <c r="W58" s="102">
        <f t="shared" si="20"/>
        <v>0</v>
      </c>
      <c r="X58" s="100">
        <f t="shared" si="21"/>
        <v>4385.3260269518132</v>
      </c>
      <c r="Y58" s="122">
        <f t="shared" si="45"/>
        <v>1315.5978080855439</v>
      </c>
      <c r="Z58" s="100">
        <f t="shared" si="37"/>
        <v>5700.9238350373571</v>
      </c>
      <c r="AA58" s="221">
        <f t="shared" si="22"/>
        <v>0</v>
      </c>
      <c r="AB58" s="117">
        <f t="shared" si="46"/>
        <v>0</v>
      </c>
      <c r="AC58" s="130">
        <f t="shared" si="47"/>
        <v>5700.9238350373571</v>
      </c>
      <c r="AD58" s="101">
        <f t="shared" si="48"/>
        <v>4.9999999999999378E-2</v>
      </c>
      <c r="AE58" s="93"/>
      <c r="AF58" s="141">
        <f t="shared" si="25"/>
        <v>0</v>
      </c>
      <c r="AG58" s="132">
        <f t="shared" si="26"/>
        <v>0</v>
      </c>
      <c r="AH58" s="102">
        <f t="shared" si="27"/>
        <v>0</v>
      </c>
      <c r="AI58" s="100">
        <f t="shared" si="28"/>
        <v>4604.5923282994072</v>
      </c>
      <c r="AJ58" s="122">
        <f t="shared" si="49"/>
        <v>1381.377698489822</v>
      </c>
      <c r="AK58" s="100">
        <f t="shared" si="38"/>
        <v>5985.9700267892295</v>
      </c>
      <c r="AL58" s="192">
        <f t="shared" si="30"/>
        <v>0</v>
      </c>
      <c r="AM58" s="117">
        <f t="shared" si="50"/>
        <v>0</v>
      </c>
      <c r="AN58" s="130">
        <f t="shared" si="51"/>
        <v>5985.9700267892295</v>
      </c>
      <c r="AO58" s="101">
        <f t="shared" si="52"/>
        <v>5.0000000000000711E-2</v>
      </c>
      <c r="AP58" s="93"/>
      <c r="AQ58" s="141">
        <f t="shared" si="31"/>
        <v>0</v>
      </c>
      <c r="AR58" s="132">
        <f t="shared" si="32"/>
        <v>0</v>
      </c>
      <c r="AS58" s="102">
        <f t="shared" si="33"/>
        <v>0</v>
      </c>
      <c r="AT58" s="100">
        <f t="shared" si="53"/>
        <v>909.04902678923008</v>
      </c>
      <c r="AU58" s="101">
        <f t="shared" si="54"/>
        <v>0.17905518458712089</v>
      </c>
      <c r="AW58" s="246">
        <f t="shared" si="34"/>
        <v>0.1931252097674967</v>
      </c>
    </row>
    <row r="59" spans="1:50" ht="15" customHeight="1" x14ac:dyDescent="0.25">
      <c r="A59" s="95" t="s">
        <v>191</v>
      </c>
      <c r="B59" s="100">
        <v>3783.58</v>
      </c>
      <c r="C59" s="100">
        <f t="shared" si="40"/>
        <v>1135.0739999999998</v>
      </c>
      <c r="D59" s="100">
        <v>59.87</v>
      </c>
      <c r="E59" s="100">
        <f t="shared" si="9"/>
        <v>4978.5239999999994</v>
      </c>
      <c r="F59" s="216"/>
      <c r="G59" s="117">
        <f t="shared" si="41"/>
        <v>0</v>
      </c>
      <c r="H59" s="130">
        <f t="shared" si="10"/>
        <v>4978.5239999999994</v>
      </c>
      <c r="J59" s="141"/>
      <c r="K59" s="132">
        <f t="shared" si="11"/>
        <v>0</v>
      </c>
      <c r="L59" s="102">
        <f t="shared" si="12"/>
        <v>0</v>
      </c>
      <c r="M59" s="100">
        <f t="shared" si="13"/>
        <v>4095.555230274837</v>
      </c>
      <c r="N59" s="122">
        <f t="shared" si="42"/>
        <v>1228.6665690824511</v>
      </c>
      <c r="O59" s="100">
        <f t="shared" si="36"/>
        <v>5324.2217993572885</v>
      </c>
      <c r="P59" s="221">
        <f t="shared" si="15"/>
        <v>0</v>
      </c>
      <c r="Q59" s="117">
        <f t="shared" si="43"/>
        <v>0</v>
      </c>
      <c r="R59" s="130">
        <f t="shared" si="16"/>
        <v>5324.2217993572885</v>
      </c>
      <c r="S59" s="101">
        <f t="shared" si="44"/>
        <v>6.9437809149315965E-2</v>
      </c>
      <c r="U59" s="141">
        <f t="shared" si="18"/>
        <v>0</v>
      </c>
      <c r="V59" s="132">
        <f t="shared" si="19"/>
        <v>0</v>
      </c>
      <c r="W59" s="102">
        <f t="shared" si="20"/>
        <v>0</v>
      </c>
      <c r="X59" s="100">
        <f t="shared" si="21"/>
        <v>4300.3329917885758</v>
      </c>
      <c r="Y59" s="122">
        <f t="shared" si="45"/>
        <v>1290.0998975365726</v>
      </c>
      <c r="Z59" s="100">
        <f t="shared" si="37"/>
        <v>5590.4328893251486</v>
      </c>
      <c r="AA59" s="221">
        <f t="shared" si="22"/>
        <v>0</v>
      </c>
      <c r="AB59" s="117">
        <f t="shared" si="46"/>
        <v>0</v>
      </c>
      <c r="AC59" s="130">
        <f t="shared" si="47"/>
        <v>5590.4328893251486</v>
      </c>
      <c r="AD59" s="101">
        <f t="shared" si="48"/>
        <v>4.9999999999999156E-2</v>
      </c>
      <c r="AE59" s="93"/>
      <c r="AF59" s="141">
        <f t="shared" si="25"/>
        <v>0</v>
      </c>
      <c r="AG59" s="132">
        <f t="shared" si="26"/>
        <v>0</v>
      </c>
      <c r="AH59" s="102">
        <f t="shared" si="27"/>
        <v>0</v>
      </c>
      <c r="AI59" s="100">
        <f t="shared" si="28"/>
        <v>4515.3496413780085</v>
      </c>
      <c r="AJ59" s="122">
        <f t="shared" si="49"/>
        <v>1354.6048924134025</v>
      </c>
      <c r="AK59" s="100">
        <f t="shared" si="38"/>
        <v>5869.9545337914114</v>
      </c>
      <c r="AL59" s="192">
        <f t="shared" si="30"/>
        <v>0</v>
      </c>
      <c r="AM59" s="117">
        <f t="shared" si="50"/>
        <v>0</v>
      </c>
      <c r="AN59" s="130">
        <f t="shared" si="51"/>
        <v>5869.9545337914114</v>
      </c>
      <c r="AO59" s="101">
        <f t="shared" si="52"/>
        <v>5.0000000000000933E-2</v>
      </c>
      <c r="AP59" s="93"/>
      <c r="AQ59" s="141">
        <f t="shared" si="31"/>
        <v>0</v>
      </c>
      <c r="AR59" s="132">
        <f t="shared" si="32"/>
        <v>0</v>
      </c>
      <c r="AS59" s="102">
        <f t="shared" si="33"/>
        <v>0</v>
      </c>
      <c r="AT59" s="100">
        <f t="shared" si="53"/>
        <v>891.43053379141202</v>
      </c>
      <c r="AU59" s="101">
        <f t="shared" si="54"/>
        <v>0.17905518458712111</v>
      </c>
      <c r="AW59" s="246">
        <f t="shared" si="34"/>
        <v>0.19340667869531192</v>
      </c>
    </row>
    <row r="60" spans="1:50" ht="15" customHeight="1" x14ac:dyDescent="0.25">
      <c r="A60" s="95" t="s">
        <v>192</v>
      </c>
      <c r="B60" s="100">
        <v>3709.41</v>
      </c>
      <c r="C60" s="100">
        <f t="shared" si="40"/>
        <v>1112.8229999999999</v>
      </c>
      <c r="D60" s="100">
        <v>59.87</v>
      </c>
      <c r="E60" s="100">
        <f t="shared" si="9"/>
        <v>4882.1030000000001</v>
      </c>
      <c r="F60" s="216"/>
      <c r="G60" s="117">
        <f t="shared" si="41"/>
        <v>0</v>
      </c>
      <c r="H60" s="130">
        <f t="shared" si="10"/>
        <v>4882.1030000000001</v>
      </c>
      <c r="J60" s="141"/>
      <c r="K60" s="132">
        <f t="shared" si="11"/>
        <v>0</v>
      </c>
      <c r="L60" s="102">
        <f t="shared" si="12"/>
        <v>0</v>
      </c>
      <c r="M60" s="100">
        <f t="shared" si="13"/>
        <v>4016.2350279702327</v>
      </c>
      <c r="N60" s="122">
        <f t="shared" si="42"/>
        <v>1204.8705083910697</v>
      </c>
      <c r="O60" s="100">
        <f t="shared" si="36"/>
        <v>5221.1055363613023</v>
      </c>
      <c r="P60" s="221">
        <f t="shared" si="15"/>
        <v>0</v>
      </c>
      <c r="Q60" s="117">
        <f t="shared" si="43"/>
        <v>0</v>
      </c>
      <c r="R60" s="130">
        <f t="shared" si="16"/>
        <v>5221.1055363613023</v>
      </c>
      <c r="S60" s="101">
        <f t="shared" si="44"/>
        <v>6.9437809149315743E-2</v>
      </c>
      <c r="U60" s="141">
        <f t="shared" si="18"/>
        <v>0</v>
      </c>
      <c r="V60" s="132">
        <f t="shared" si="19"/>
        <v>0</v>
      </c>
      <c r="W60" s="102">
        <f t="shared" si="20"/>
        <v>0</v>
      </c>
      <c r="X60" s="100">
        <f t="shared" si="21"/>
        <v>4217.0467793687421</v>
      </c>
      <c r="Y60" s="122">
        <f t="shared" si="45"/>
        <v>1265.1140338106227</v>
      </c>
      <c r="Z60" s="100">
        <f t="shared" si="37"/>
        <v>5482.1608131793646</v>
      </c>
      <c r="AA60" s="221">
        <f t="shared" si="22"/>
        <v>0</v>
      </c>
      <c r="AB60" s="117">
        <f t="shared" si="46"/>
        <v>0</v>
      </c>
      <c r="AC60" s="130">
        <f t="shared" si="47"/>
        <v>5482.1608131793646</v>
      </c>
      <c r="AD60" s="101">
        <f t="shared" si="48"/>
        <v>4.9999999999999378E-2</v>
      </c>
      <c r="AE60" s="93"/>
      <c r="AF60" s="141">
        <f t="shared" si="25"/>
        <v>0</v>
      </c>
      <c r="AG60" s="132">
        <f t="shared" si="26"/>
        <v>0</v>
      </c>
      <c r="AH60" s="102">
        <f t="shared" si="27"/>
        <v>0</v>
      </c>
      <c r="AI60" s="100">
        <f t="shared" si="28"/>
        <v>4427.8991183371818</v>
      </c>
      <c r="AJ60" s="122">
        <f t="shared" si="49"/>
        <v>1328.3697355011545</v>
      </c>
      <c r="AK60" s="100">
        <f t="shared" si="38"/>
        <v>5756.2688538383363</v>
      </c>
      <c r="AL60" s="192">
        <f t="shared" si="30"/>
        <v>0</v>
      </c>
      <c r="AM60" s="117">
        <f t="shared" si="50"/>
        <v>0</v>
      </c>
      <c r="AN60" s="130">
        <f t="shared" si="51"/>
        <v>5756.2688538383363</v>
      </c>
      <c r="AO60" s="101">
        <f t="shared" si="52"/>
        <v>5.0000000000000711E-2</v>
      </c>
      <c r="AP60" s="93"/>
      <c r="AQ60" s="141">
        <f t="shared" si="31"/>
        <v>0</v>
      </c>
      <c r="AR60" s="132">
        <f t="shared" si="32"/>
        <v>0</v>
      </c>
      <c r="AS60" s="102">
        <f t="shared" si="33"/>
        <v>0</v>
      </c>
      <c r="AT60" s="100">
        <f t="shared" si="53"/>
        <v>874.16585383833626</v>
      </c>
      <c r="AU60" s="101">
        <f t="shared" si="54"/>
        <v>0.17905518458712089</v>
      </c>
      <c r="AW60" s="246">
        <f t="shared" si="34"/>
        <v>0.19369363816272189</v>
      </c>
    </row>
    <row r="61" spans="1:50" ht="15" customHeight="1" x14ac:dyDescent="0.25">
      <c r="A61" s="95" t="s">
        <v>193</v>
      </c>
      <c r="B61" s="100">
        <v>3636.67</v>
      </c>
      <c r="C61" s="100">
        <f t="shared" si="40"/>
        <v>1091.001</v>
      </c>
      <c r="D61" s="100">
        <v>59.87</v>
      </c>
      <c r="E61" s="100">
        <f t="shared" si="9"/>
        <v>4787.5410000000002</v>
      </c>
      <c r="F61" s="216"/>
      <c r="G61" s="117">
        <f t="shared" si="41"/>
        <v>0</v>
      </c>
      <c r="H61" s="130">
        <f t="shared" si="10"/>
        <v>4787.5410000000002</v>
      </c>
      <c r="J61" s="141"/>
      <c r="K61" s="132">
        <f t="shared" si="11"/>
        <v>0</v>
      </c>
      <c r="L61" s="102">
        <f t="shared" si="12"/>
        <v>0</v>
      </c>
      <c r="M61" s="100">
        <f t="shared" si="13"/>
        <v>3938.4441217327117</v>
      </c>
      <c r="N61" s="122">
        <f t="shared" si="42"/>
        <v>1181.5332365198135</v>
      </c>
      <c r="O61" s="100">
        <f t="shared" si="36"/>
        <v>5119.9773582525249</v>
      </c>
      <c r="P61" s="221">
        <f t="shared" si="15"/>
        <v>0</v>
      </c>
      <c r="Q61" s="117">
        <f t="shared" si="43"/>
        <v>0</v>
      </c>
      <c r="R61" s="130">
        <f t="shared" si="16"/>
        <v>5119.9773582525249</v>
      </c>
      <c r="S61" s="101">
        <f t="shared" si="44"/>
        <v>6.9437809149315743E-2</v>
      </c>
      <c r="U61" s="141">
        <f t="shared" si="18"/>
        <v>0</v>
      </c>
      <c r="V61" s="132">
        <f t="shared" si="19"/>
        <v>0</v>
      </c>
      <c r="W61" s="102">
        <f t="shared" si="20"/>
        <v>0</v>
      </c>
      <c r="X61" s="100">
        <f t="shared" si="21"/>
        <v>4135.3663278193444</v>
      </c>
      <c r="Y61" s="122">
        <f t="shared" si="45"/>
        <v>1240.6098983458032</v>
      </c>
      <c r="Z61" s="100">
        <f t="shared" si="37"/>
        <v>5375.9762261651476</v>
      </c>
      <c r="AA61" s="221">
        <f t="shared" si="22"/>
        <v>0</v>
      </c>
      <c r="AB61" s="117">
        <f t="shared" si="46"/>
        <v>0</v>
      </c>
      <c r="AC61" s="130">
        <f t="shared" si="47"/>
        <v>5375.9762261651476</v>
      </c>
      <c r="AD61" s="101">
        <f t="shared" si="48"/>
        <v>4.9999999999999378E-2</v>
      </c>
      <c r="AE61" s="93"/>
      <c r="AF61" s="141">
        <f t="shared" si="25"/>
        <v>0</v>
      </c>
      <c r="AG61" s="132">
        <f t="shared" si="26"/>
        <v>0</v>
      </c>
      <c r="AH61" s="102">
        <f t="shared" si="27"/>
        <v>0</v>
      </c>
      <c r="AI61" s="100">
        <f t="shared" si="28"/>
        <v>4342.1346442103149</v>
      </c>
      <c r="AJ61" s="122">
        <f t="shared" si="49"/>
        <v>1302.6403932630944</v>
      </c>
      <c r="AK61" s="100">
        <f t="shared" si="38"/>
        <v>5644.7750374734096</v>
      </c>
      <c r="AL61" s="192">
        <f t="shared" si="30"/>
        <v>0</v>
      </c>
      <c r="AM61" s="117">
        <f t="shared" si="50"/>
        <v>0</v>
      </c>
      <c r="AN61" s="130">
        <f t="shared" si="51"/>
        <v>5644.7750374734096</v>
      </c>
      <c r="AO61" s="101">
        <f t="shared" si="52"/>
        <v>5.0000000000000933E-2</v>
      </c>
      <c r="AP61" s="93"/>
      <c r="AQ61" s="141">
        <f t="shared" si="31"/>
        <v>0</v>
      </c>
      <c r="AR61" s="132">
        <f t="shared" si="32"/>
        <v>0</v>
      </c>
      <c r="AS61" s="102">
        <f t="shared" si="33"/>
        <v>0</v>
      </c>
      <c r="AT61" s="100">
        <f t="shared" si="53"/>
        <v>857.23403747340944</v>
      </c>
      <c r="AU61" s="101">
        <f t="shared" si="54"/>
        <v>0.17905518458712089</v>
      </c>
      <c r="AW61" s="246">
        <f t="shared" si="34"/>
        <v>0.19398643380078884</v>
      </c>
    </row>
    <row r="62" spans="1:50" ht="15" customHeight="1" x14ac:dyDescent="0.25">
      <c r="A62" s="95" t="s">
        <v>194</v>
      </c>
      <c r="B62" s="100">
        <v>3565.37</v>
      </c>
      <c r="C62" s="100">
        <f t="shared" si="40"/>
        <v>1069.6109999999999</v>
      </c>
      <c r="D62" s="100">
        <v>59.87</v>
      </c>
      <c r="E62" s="100">
        <f t="shared" si="9"/>
        <v>4694.8509999999997</v>
      </c>
      <c r="F62" s="216"/>
      <c r="G62" s="117">
        <f t="shared" si="41"/>
        <v>0</v>
      </c>
      <c r="H62" s="130">
        <f t="shared" si="10"/>
        <v>4694.8509999999997</v>
      </c>
      <c r="J62" s="141"/>
      <c r="K62" s="132">
        <f t="shared" si="11"/>
        <v>0</v>
      </c>
      <c r="L62" s="102">
        <f t="shared" si="12"/>
        <v>0</v>
      </c>
      <c r="M62" s="100">
        <f t="shared" si="13"/>
        <v>3862.1932059403648</v>
      </c>
      <c r="N62" s="122">
        <f t="shared" si="42"/>
        <v>1158.6579617821094</v>
      </c>
      <c r="O62" s="100">
        <f t="shared" si="36"/>
        <v>5020.8511677224742</v>
      </c>
      <c r="P62" s="221">
        <f t="shared" si="15"/>
        <v>0</v>
      </c>
      <c r="Q62" s="117">
        <f t="shared" si="43"/>
        <v>0</v>
      </c>
      <c r="R62" s="130">
        <f t="shared" si="16"/>
        <v>5020.8511677224742</v>
      </c>
      <c r="S62" s="101">
        <f t="shared" si="44"/>
        <v>6.9437809149315743E-2</v>
      </c>
      <c r="U62" s="141">
        <f t="shared" si="18"/>
        <v>0</v>
      </c>
      <c r="V62" s="132">
        <f t="shared" si="19"/>
        <v>0</v>
      </c>
      <c r="W62" s="102">
        <f t="shared" si="20"/>
        <v>0</v>
      </c>
      <c r="X62" s="100">
        <f t="shared" si="21"/>
        <v>4055.3028662373804</v>
      </c>
      <c r="Y62" s="122">
        <f t="shared" si="45"/>
        <v>1216.590859871214</v>
      </c>
      <c r="Z62" s="100">
        <f t="shared" si="37"/>
        <v>5271.8937261085939</v>
      </c>
      <c r="AA62" s="221">
        <f t="shared" si="22"/>
        <v>0</v>
      </c>
      <c r="AB62" s="117">
        <f t="shared" si="46"/>
        <v>0</v>
      </c>
      <c r="AC62" s="130">
        <f t="shared" si="47"/>
        <v>5271.8937261085939</v>
      </c>
      <c r="AD62" s="101">
        <f t="shared" si="48"/>
        <v>4.9999999999999156E-2</v>
      </c>
      <c r="AE62" s="93"/>
      <c r="AF62" s="141">
        <f t="shared" si="25"/>
        <v>0</v>
      </c>
      <c r="AG62" s="132">
        <f t="shared" si="26"/>
        <v>0</v>
      </c>
      <c r="AH62" s="102">
        <f t="shared" si="27"/>
        <v>0</v>
      </c>
      <c r="AI62" s="100">
        <f t="shared" si="28"/>
        <v>4258.0680095492526</v>
      </c>
      <c r="AJ62" s="122">
        <f t="shared" si="49"/>
        <v>1277.4204028647757</v>
      </c>
      <c r="AK62" s="100">
        <f t="shared" si="38"/>
        <v>5535.4884124140281</v>
      </c>
      <c r="AL62" s="192">
        <f t="shared" si="30"/>
        <v>0</v>
      </c>
      <c r="AM62" s="117">
        <f t="shared" si="50"/>
        <v>0</v>
      </c>
      <c r="AN62" s="130">
        <f t="shared" si="51"/>
        <v>5535.4884124140281</v>
      </c>
      <c r="AO62" s="101">
        <f t="shared" si="52"/>
        <v>5.0000000000000933E-2</v>
      </c>
      <c r="AP62" s="93"/>
      <c r="AQ62" s="141">
        <f t="shared" si="31"/>
        <v>0</v>
      </c>
      <c r="AR62" s="132">
        <f t="shared" si="32"/>
        <v>0</v>
      </c>
      <c r="AS62" s="102">
        <f t="shared" si="33"/>
        <v>0</v>
      </c>
      <c r="AT62" s="100">
        <f t="shared" si="53"/>
        <v>840.6374124140284</v>
      </c>
      <c r="AU62" s="101">
        <f t="shared" si="54"/>
        <v>0.17905518458712066</v>
      </c>
      <c r="AW62" s="246">
        <f t="shared" si="34"/>
        <v>0.19428502779494217</v>
      </c>
    </row>
    <row r="63" spans="1:50" ht="15" customHeight="1" x14ac:dyDescent="0.25">
      <c r="A63" s="95" t="s">
        <v>195</v>
      </c>
      <c r="B63" s="100">
        <v>3495.45</v>
      </c>
      <c r="C63" s="100">
        <f t="shared" si="40"/>
        <v>1048.635</v>
      </c>
      <c r="D63" s="100">
        <v>59.87</v>
      </c>
      <c r="E63" s="100">
        <f t="shared" si="9"/>
        <v>4603.9549999999999</v>
      </c>
      <c r="F63" s="216"/>
      <c r="G63" s="117">
        <f t="shared" si="41"/>
        <v>0</v>
      </c>
      <c r="H63" s="130">
        <f t="shared" si="10"/>
        <v>4603.9549999999999</v>
      </c>
      <c r="J63" s="141"/>
      <c r="K63" s="132">
        <f t="shared" si="11"/>
        <v>0</v>
      </c>
      <c r="L63" s="102">
        <f t="shared" si="12"/>
        <v>0</v>
      </c>
      <c r="M63" s="100">
        <f t="shared" si="13"/>
        <v>3787.4181143246451</v>
      </c>
      <c r="N63" s="122">
        <f t="shared" si="42"/>
        <v>1136.2254342973936</v>
      </c>
      <c r="O63" s="100">
        <f t="shared" si="36"/>
        <v>4923.6435486220389</v>
      </c>
      <c r="P63" s="221">
        <f t="shared" si="15"/>
        <v>0</v>
      </c>
      <c r="Q63" s="117">
        <f t="shared" si="43"/>
        <v>0</v>
      </c>
      <c r="R63" s="130">
        <f t="shared" si="16"/>
        <v>4923.6435486220389</v>
      </c>
      <c r="S63" s="101">
        <f t="shared" si="44"/>
        <v>6.9437809149315965E-2</v>
      </c>
      <c r="U63" s="141">
        <f t="shared" si="18"/>
        <v>0</v>
      </c>
      <c r="V63" s="132">
        <f t="shared" si="19"/>
        <v>0</v>
      </c>
      <c r="W63" s="102">
        <f t="shared" si="20"/>
        <v>0</v>
      </c>
      <c r="X63" s="100">
        <f t="shared" si="21"/>
        <v>3976.7890200408747</v>
      </c>
      <c r="Y63" s="122">
        <f t="shared" si="45"/>
        <v>1193.0367060122624</v>
      </c>
      <c r="Z63" s="100">
        <f t="shared" si="37"/>
        <v>5169.8257260531373</v>
      </c>
      <c r="AA63" s="221">
        <f t="shared" si="22"/>
        <v>0</v>
      </c>
      <c r="AB63" s="117">
        <f t="shared" si="46"/>
        <v>0</v>
      </c>
      <c r="AC63" s="130">
        <f t="shared" si="47"/>
        <v>5169.8257260531373</v>
      </c>
      <c r="AD63" s="101">
        <f t="shared" si="48"/>
        <v>4.9999999999999378E-2</v>
      </c>
      <c r="AE63" s="93"/>
      <c r="AF63" s="141">
        <f t="shared" si="25"/>
        <v>0</v>
      </c>
      <c r="AG63" s="132">
        <f t="shared" si="26"/>
        <v>0</v>
      </c>
      <c r="AH63" s="102">
        <f t="shared" si="27"/>
        <v>0</v>
      </c>
      <c r="AI63" s="100">
        <f t="shared" si="28"/>
        <v>4175.6284710429218</v>
      </c>
      <c r="AJ63" s="122">
        <f t="shared" si="49"/>
        <v>1252.6885413128764</v>
      </c>
      <c r="AK63" s="100">
        <f t="shared" si="38"/>
        <v>5428.3170123557984</v>
      </c>
      <c r="AL63" s="192">
        <f t="shared" si="30"/>
        <v>0</v>
      </c>
      <c r="AM63" s="117">
        <f t="shared" si="50"/>
        <v>0</v>
      </c>
      <c r="AN63" s="130">
        <f t="shared" si="51"/>
        <v>5428.3170123557984</v>
      </c>
      <c r="AO63" s="101">
        <f t="shared" si="52"/>
        <v>5.0000000000000933E-2</v>
      </c>
      <c r="AP63" s="93"/>
      <c r="AQ63" s="141">
        <f t="shared" si="31"/>
        <v>0</v>
      </c>
      <c r="AR63" s="132">
        <f t="shared" si="32"/>
        <v>0</v>
      </c>
      <c r="AS63" s="102">
        <f t="shared" si="33"/>
        <v>0</v>
      </c>
      <c r="AT63" s="100">
        <f t="shared" si="53"/>
        <v>824.36201235579847</v>
      </c>
      <c r="AU63" s="101">
        <f t="shared" si="54"/>
        <v>0.17905518458712089</v>
      </c>
      <c r="AW63" s="246">
        <f t="shared" si="34"/>
        <v>0.19458967258662607</v>
      </c>
    </row>
    <row r="64" spans="1:50" ht="15" customHeight="1" x14ac:dyDescent="0.25">
      <c r="A64" s="95" t="s">
        <v>196</v>
      </c>
      <c r="B64" s="100">
        <v>3426.92</v>
      </c>
      <c r="C64" s="100">
        <f t="shared" si="40"/>
        <v>1028.076</v>
      </c>
      <c r="D64" s="100">
        <v>59.87</v>
      </c>
      <c r="E64" s="100">
        <f t="shared" si="9"/>
        <v>4514.866</v>
      </c>
      <c r="F64" s="216"/>
      <c r="G64" s="117">
        <f t="shared" si="41"/>
        <v>0</v>
      </c>
      <c r="H64" s="130">
        <f t="shared" si="10"/>
        <v>4514.866</v>
      </c>
      <c r="J64" s="141"/>
      <c r="K64" s="132">
        <f t="shared" si="11"/>
        <v>0</v>
      </c>
      <c r="L64" s="102">
        <f t="shared" si="12"/>
        <v>0</v>
      </c>
      <c r="M64" s="100">
        <f t="shared" si="13"/>
        <v>3714.1295412636423</v>
      </c>
      <c r="N64" s="122">
        <f t="shared" si="42"/>
        <v>1114.2388623790926</v>
      </c>
      <c r="O64" s="100">
        <f t="shared" si="36"/>
        <v>4828.3684036427348</v>
      </c>
      <c r="P64" s="221">
        <f t="shared" si="15"/>
        <v>0</v>
      </c>
      <c r="Q64" s="117">
        <f t="shared" si="43"/>
        <v>0</v>
      </c>
      <c r="R64" s="130">
        <f t="shared" si="16"/>
        <v>4828.3684036427348</v>
      </c>
      <c r="S64" s="101">
        <f t="shared" si="44"/>
        <v>6.9437809149315743E-2</v>
      </c>
      <c r="U64" s="141">
        <f t="shared" si="18"/>
        <v>0</v>
      </c>
      <c r="V64" s="132">
        <f t="shared" si="19"/>
        <v>0</v>
      </c>
      <c r="W64" s="102">
        <f t="shared" si="20"/>
        <v>0</v>
      </c>
      <c r="X64" s="100">
        <f t="shared" si="21"/>
        <v>3899.8360183268219</v>
      </c>
      <c r="Y64" s="122">
        <f t="shared" si="45"/>
        <v>1169.9508054980465</v>
      </c>
      <c r="Z64" s="100">
        <f t="shared" si="37"/>
        <v>5069.7868238248684</v>
      </c>
      <c r="AA64" s="221">
        <f t="shared" si="22"/>
        <v>0</v>
      </c>
      <c r="AB64" s="117">
        <f t="shared" si="46"/>
        <v>0</v>
      </c>
      <c r="AC64" s="130">
        <f t="shared" si="47"/>
        <v>5069.7868238248684</v>
      </c>
      <c r="AD64" s="101">
        <f t="shared" si="48"/>
        <v>4.9999999999999378E-2</v>
      </c>
      <c r="AE64" s="93"/>
      <c r="AF64" s="141">
        <f t="shared" si="25"/>
        <v>0</v>
      </c>
      <c r="AG64" s="132">
        <f t="shared" si="26"/>
        <v>0</v>
      </c>
      <c r="AH64" s="102">
        <f t="shared" si="27"/>
        <v>0</v>
      </c>
      <c r="AI64" s="100">
        <f t="shared" si="28"/>
        <v>4094.8278192431662</v>
      </c>
      <c r="AJ64" s="122">
        <f t="shared" si="49"/>
        <v>1228.4483457729498</v>
      </c>
      <c r="AK64" s="100">
        <f t="shared" si="38"/>
        <v>5323.2761650161156</v>
      </c>
      <c r="AL64" s="192">
        <f t="shared" si="30"/>
        <v>0</v>
      </c>
      <c r="AM64" s="117">
        <f t="shared" si="50"/>
        <v>0</v>
      </c>
      <c r="AN64" s="130">
        <f t="shared" si="51"/>
        <v>5323.2761650161156</v>
      </c>
      <c r="AO64" s="101">
        <f t="shared" si="52"/>
        <v>5.0000000000000711E-2</v>
      </c>
      <c r="AP64" s="93"/>
      <c r="AQ64" s="141">
        <f t="shared" si="31"/>
        <v>0</v>
      </c>
      <c r="AR64" s="132">
        <f t="shared" si="32"/>
        <v>0</v>
      </c>
      <c r="AS64" s="102">
        <f t="shared" si="33"/>
        <v>0</v>
      </c>
      <c r="AT64" s="100">
        <f t="shared" si="53"/>
        <v>808.41016501611557</v>
      </c>
      <c r="AU64" s="101">
        <f t="shared" si="54"/>
        <v>0.17905518458712066</v>
      </c>
      <c r="AW64" s="246">
        <f t="shared" si="34"/>
        <v>0.19490032426877968</v>
      </c>
    </row>
    <row r="65" spans="1:55" ht="15" customHeight="1" x14ac:dyDescent="0.25">
      <c r="A65" s="95" t="s">
        <v>197</v>
      </c>
      <c r="B65" s="100">
        <v>3359.72</v>
      </c>
      <c r="C65" s="100">
        <f t="shared" si="40"/>
        <v>1007.9159999999999</v>
      </c>
      <c r="D65" s="100">
        <v>59.87</v>
      </c>
      <c r="E65" s="100">
        <f t="shared" si="9"/>
        <v>4427.5059999999994</v>
      </c>
      <c r="F65" s="216"/>
      <c r="G65" s="117">
        <f t="shared" si="41"/>
        <v>0</v>
      </c>
      <c r="H65" s="130">
        <f t="shared" si="10"/>
        <v>4427.5059999999994</v>
      </c>
      <c r="J65" s="141"/>
      <c r="K65" s="132">
        <f t="shared" si="11"/>
        <v>0</v>
      </c>
      <c r="L65" s="102">
        <f t="shared" si="12"/>
        <v>0</v>
      </c>
      <c r="M65" s="100">
        <f t="shared" si="13"/>
        <v>3642.2633204888079</v>
      </c>
      <c r="N65" s="122">
        <f t="shared" si="42"/>
        <v>1092.6789961466422</v>
      </c>
      <c r="O65" s="100">
        <f t="shared" si="36"/>
        <v>4734.94231663545</v>
      </c>
      <c r="P65" s="221">
        <f t="shared" si="15"/>
        <v>0</v>
      </c>
      <c r="Q65" s="117">
        <f t="shared" si="43"/>
        <v>0</v>
      </c>
      <c r="R65" s="130">
        <f t="shared" si="16"/>
        <v>4734.94231663545</v>
      </c>
      <c r="S65" s="101">
        <f t="shared" si="44"/>
        <v>6.9437809149315743E-2</v>
      </c>
      <c r="U65" s="141">
        <f t="shared" si="18"/>
        <v>0</v>
      </c>
      <c r="V65" s="132">
        <f t="shared" si="19"/>
        <v>0</v>
      </c>
      <c r="W65" s="102">
        <f t="shared" si="20"/>
        <v>0</v>
      </c>
      <c r="X65" s="100">
        <f t="shared" si="21"/>
        <v>3824.3764865132457</v>
      </c>
      <c r="Y65" s="122">
        <f t="shared" si="45"/>
        <v>1147.3129459539737</v>
      </c>
      <c r="Z65" s="100">
        <f t="shared" si="37"/>
        <v>4971.6894324672194</v>
      </c>
      <c r="AA65" s="221">
        <f t="shared" si="22"/>
        <v>0</v>
      </c>
      <c r="AB65" s="117">
        <f t="shared" si="46"/>
        <v>0</v>
      </c>
      <c r="AC65" s="130">
        <f t="shared" si="47"/>
        <v>4971.6894324672194</v>
      </c>
      <c r="AD65" s="101">
        <f t="shared" si="48"/>
        <v>4.9999999999999378E-2</v>
      </c>
      <c r="AE65" s="93"/>
      <c r="AF65" s="141">
        <f t="shared" si="25"/>
        <v>0</v>
      </c>
      <c r="AG65" s="132">
        <f t="shared" si="26"/>
        <v>0</v>
      </c>
      <c r="AH65" s="102">
        <f t="shared" si="27"/>
        <v>0</v>
      </c>
      <c r="AI65" s="100">
        <f t="shared" si="28"/>
        <v>4015.5953108389112</v>
      </c>
      <c r="AJ65" s="122">
        <f t="shared" si="49"/>
        <v>1204.6785932516734</v>
      </c>
      <c r="AK65" s="100">
        <f t="shared" si="38"/>
        <v>5220.2739040905844</v>
      </c>
      <c r="AL65" s="192">
        <f t="shared" si="30"/>
        <v>0</v>
      </c>
      <c r="AM65" s="117">
        <f t="shared" si="50"/>
        <v>0</v>
      </c>
      <c r="AN65" s="130">
        <f t="shared" si="51"/>
        <v>5220.2739040905844</v>
      </c>
      <c r="AO65" s="101">
        <f t="shared" si="52"/>
        <v>5.0000000000000933E-2</v>
      </c>
      <c r="AP65" s="93"/>
      <c r="AQ65" s="141">
        <f t="shared" si="31"/>
        <v>0</v>
      </c>
      <c r="AR65" s="132">
        <f t="shared" si="32"/>
        <v>0</v>
      </c>
      <c r="AS65" s="102">
        <f t="shared" si="33"/>
        <v>0</v>
      </c>
      <c r="AT65" s="100">
        <f t="shared" si="53"/>
        <v>792.76790409058503</v>
      </c>
      <c r="AU65" s="101">
        <f t="shared" si="54"/>
        <v>0.17905518458712089</v>
      </c>
      <c r="AW65" s="246">
        <f t="shared" si="34"/>
        <v>0.19521725347317975</v>
      </c>
    </row>
    <row r="66" spans="1:55" ht="15" customHeight="1" x14ac:dyDescent="0.25">
      <c r="A66" s="95" t="s">
        <v>198</v>
      </c>
      <c r="B66" s="100">
        <v>3293.85</v>
      </c>
      <c r="C66" s="100">
        <f t="shared" si="40"/>
        <v>988.15499999999997</v>
      </c>
      <c r="D66" s="100">
        <v>59.87</v>
      </c>
      <c r="E66" s="100">
        <f t="shared" si="9"/>
        <v>4341.875</v>
      </c>
      <c r="F66" s="216"/>
      <c r="G66" s="117">
        <f t="shared" si="41"/>
        <v>0</v>
      </c>
      <c r="H66" s="130">
        <f t="shared" si="10"/>
        <v>4341.875</v>
      </c>
      <c r="J66" s="141"/>
      <c r="K66" s="132">
        <f t="shared" si="11"/>
        <v>0</v>
      </c>
      <c r="L66" s="102">
        <f t="shared" si="12"/>
        <v>0</v>
      </c>
      <c r="M66" s="100">
        <f t="shared" si="13"/>
        <v>3571.819452000143</v>
      </c>
      <c r="N66" s="122">
        <f t="shared" si="42"/>
        <v>1071.5458356000429</v>
      </c>
      <c r="O66" s="100">
        <f t="shared" si="36"/>
        <v>4643.3652876001861</v>
      </c>
      <c r="P66" s="221">
        <f t="shared" si="15"/>
        <v>0</v>
      </c>
      <c r="Q66" s="117">
        <f t="shared" si="43"/>
        <v>0</v>
      </c>
      <c r="R66" s="130">
        <f t="shared" si="16"/>
        <v>4643.3652876001861</v>
      </c>
      <c r="S66" s="101">
        <f t="shared" si="44"/>
        <v>6.9437809149315965E-2</v>
      </c>
      <c r="U66" s="141">
        <f t="shared" si="18"/>
        <v>0</v>
      </c>
      <c r="V66" s="132">
        <f t="shared" si="19"/>
        <v>0</v>
      </c>
      <c r="W66" s="102">
        <f t="shared" si="20"/>
        <v>0</v>
      </c>
      <c r="X66" s="100">
        <f t="shared" si="21"/>
        <v>3750.4104246001475</v>
      </c>
      <c r="Y66" s="122">
        <f t="shared" si="45"/>
        <v>1125.1231273800443</v>
      </c>
      <c r="Z66" s="100">
        <f t="shared" si="37"/>
        <v>4875.533551980192</v>
      </c>
      <c r="AA66" s="221">
        <f t="shared" si="22"/>
        <v>0</v>
      </c>
      <c r="AB66" s="117">
        <f t="shared" si="46"/>
        <v>0</v>
      </c>
      <c r="AC66" s="130">
        <f t="shared" si="47"/>
        <v>4875.533551980192</v>
      </c>
      <c r="AD66" s="101">
        <f t="shared" si="48"/>
        <v>4.9999999999999156E-2</v>
      </c>
      <c r="AE66" s="93"/>
      <c r="AF66" s="141">
        <f t="shared" si="25"/>
        <v>0</v>
      </c>
      <c r="AG66" s="132">
        <f t="shared" si="26"/>
        <v>0</v>
      </c>
      <c r="AH66" s="102">
        <f t="shared" si="27"/>
        <v>0</v>
      </c>
      <c r="AI66" s="100">
        <f t="shared" si="28"/>
        <v>3937.9309458301582</v>
      </c>
      <c r="AJ66" s="122">
        <f t="shared" si="49"/>
        <v>1181.3792837490473</v>
      </c>
      <c r="AK66" s="100">
        <f t="shared" si="38"/>
        <v>5119.310229579205</v>
      </c>
      <c r="AL66" s="192">
        <f t="shared" si="30"/>
        <v>0</v>
      </c>
      <c r="AM66" s="117">
        <f t="shared" si="50"/>
        <v>0</v>
      </c>
      <c r="AN66" s="130">
        <f t="shared" si="51"/>
        <v>5119.310229579205</v>
      </c>
      <c r="AO66" s="101">
        <f t="shared" si="52"/>
        <v>5.0000000000000711E-2</v>
      </c>
      <c r="AP66" s="93"/>
      <c r="AQ66" s="141">
        <f t="shared" si="31"/>
        <v>0</v>
      </c>
      <c r="AR66" s="132">
        <f t="shared" si="32"/>
        <v>0</v>
      </c>
      <c r="AS66" s="102">
        <f t="shared" si="33"/>
        <v>0</v>
      </c>
      <c r="AT66" s="100">
        <f t="shared" si="53"/>
        <v>777.43522957920504</v>
      </c>
      <c r="AU66" s="101">
        <f t="shared" si="54"/>
        <v>0.17905518458712089</v>
      </c>
      <c r="AW66" s="246">
        <f t="shared" si="34"/>
        <v>0.19554046050371388</v>
      </c>
    </row>
    <row r="67" spans="1:55" ht="15" customHeight="1" x14ac:dyDescent="0.25">
      <c r="A67" s="95" t="s">
        <v>199</v>
      </c>
      <c r="B67" s="100">
        <v>3229.27</v>
      </c>
      <c r="C67" s="100">
        <f t="shared" si="40"/>
        <v>968.78099999999995</v>
      </c>
      <c r="D67" s="100">
        <v>59.87</v>
      </c>
      <c r="E67" s="100">
        <f t="shared" si="9"/>
        <v>4257.9209999999994</v>
      </c>
      <c r="F67" s="216"/>
      <c r="G67" s="117">
        <f t="shared" si="41"/>
        <v>0</v>
      </c>
      <c r="H67" s="130">
        <f t="shared" si="10"/>
        <v>4257.9209999999994</v>
      </c>
      <c r="J67" s="141"/>
      <c r="K67" s="132">
        <f t="shared" si="11"/>
        <v>0</v>
      </c>
      <c r="L67" s="102">
        <f t="shared" si="12"/>
        <v>0</v>
      </c>
      <c r="M67" s="100">
        <f t="shared" si="13"/>
        <v>3502.7551582852798</v>
      </c>
      <c r="N67" s="122">
        <f t="shared" si="42"/>
        <v>1050.8265474855839</v>
      </c>
      <c r="O67" s="100">
        <f t="shared" si="36"/>
        <v>4553.5817057708637</v>
      </c>
      <c r="P67" s="221">
        <f t="shared" si="15"/>
        <v>0</v>
      </c>
      <c r="Q67" s="117">
        <f t="shared" si="43"/>
        <v>0</v>
      </c>
      <c r="R67" s="130">
        <f t="shared" si="16"/>
        <v>4553.5817057708637</v>
      </c>
      <c r="S67" s="101">
        <f t="shared" si="44"/>
        <v>6.9437809149315965E-2</v>
      </c>
      <c r="U67" s="141">
        <f t="shared" si="18"/>
        <v>0</v>
      </c>
      <c r="V67" s="132">
        <f t="shared" si="19"/>
        <v>0</v>
      </c>
      <c r="W67" s="102">
        <f t="shared" si="20"/>
        <v>0</v>
      </c>
      <c r="X67" s="100">
        <f t="shared" si="21"/>
        <v>3677.8929161995411</v>
      </c>
      <c r="Y67" s="122">
        <f t="shared" si="45"/>
        <v>1103.3678748598622</v>
      </c>
      <c r="Z67" s="100">
        <f t="shared" si="37"/>
        <v>4781.2607910594033</v>
      </c>
      <c r="AA67" s="221">
        <f t="shared" si="22"/>
        <v>0</v>
      </c>
      <c r="AB67" s="117">
        <f t="shared" si="46"/>
        <v>0</v>
      </c>
      <c r="AC67" s="130">
        <f t="shared" si="47"/>
        <v>4781.2607910594033</v>
      </c>
      <c r="AD67" s="101">
        <f t="shared" si="48"/>
        <v>4.9999999999999156E-2</v>
      </c>
      <c r="AE67" s="93"/>
      <c r="AF67" s="141">
        <f t="shared" si="25"/>
        <v>0</v>
      </c>
      <c r="AG67" s="132">
        <f t="shared" si="26"/>
        <v>0</v>
      </c>
      <c r="AH67" s="102">
        <f t="shared" si="27"/>
        <v>0</v>
      </c>
      <c r="AI67" s="100">
        <f t="shared" si="28"/>
        <v>3861.787562009521</v>
      </c>
      <c r="AJ67" s="122">
        <f t="shared" si="49"/>
        <v>1158.5362686028564</v>
      </c>
      <c r="AK67" s="100">
        <f t="shared" si="38"/>
        <v>5020.3238306123776</v>
      </c>
      <c r="AL67" s="192">
        <f t="shared" si="30"/>
        <v>0</v>
      </c>
      <c r="AM67" s="117">
        <f t="shared" si="50"/>
        <v>0</v>
      </c>
      <c r="AN67" s="130">
        <f t="shared" si="51"/>
        <v>5020.3238306123776</v>
      </c>
      <c r="AO67" s="101">
        <f t="shared" si="52"/>
        <v>5.0000000000000933E-2</v>
      </c>
      <c r="AP67" s="93"/>
      <c r="AQ67" s="141">
        <f t="shared" si="31"/>
        <v>0</v>
      </c>
      <c r="AR67" s="132">
        <f t="shared" si="32"/>
        <v>0</v>
      </c>
      <c r="AS67" s="102">
        <f t="shared" si="33"/>
        <v>0</v>
      </c>
      <c r="AT67" s="100">
        <f t="shared" si="53"/>
        <v>762.40283061237824</v>
      </c>
      <c r="AU67" s="101">
        <f t="shared" si="54"/>
        <v>0.17905518458712089</v>
      </c>
      <c r="AW67" s="246">
        <f t="shared" si="34"/>
        <v>0.19587013845529211</v>
      </c>
    </row>
    <row r="68" spans="1:55" ht="15" customHeight="1" x14ac:dyDescent="0.25">
      <c r="A68" s="95" t="s">
        <v>200</v>
      </c>
      <c r="B68" s="100">
        <v>3165.93</v>
      </c>
      <c r="C68" s="100">
        <f t="shared" si="40"/>
        <v>949.77899999999988</v>
      </c>
      <c r="D68" s="100">
        <v>59.87</v>
      </c>
      <c r="E68" s="100">
        <f t="shared" si="9"/>
        <v>4175.5789999999997</v>
      </c>
      <c r="F68" s="216"/>
      <c r="G68" s="117">
        <f t="shared" si="41"/>
        <v>0</v>
      </c>
      <c r="H68" s="130">
        <f t="shared" si="10"/>
        <v>4175.5789999999997</v>
      </c>
      <c r="J68" s="141"/>
      <c r="K68" s="132">
        <f t="shared" si="11"/>
        <v>0</v>
      </c>
      <c r="L68" s="102">
        <f t="shared" si="12"/>
        <v>0</v>
      </c>
      <c r="M68" s="100">
        <f t="shared" si="13"/>
        <v>3435.0169674537624</v>
      </c>
      <c r="N68" s="122">
        <f t="shared" si="42"/>
        <v>1030.5050902361286</v>
      </c>
      <c r="O68" s="100">
        <f t="shared" si="36"/>
        <v>4465.522057689891</v>
      </c>
      <c r="P68" s="221">
        <f t="shared" si="15"/>
        <v>0</v>
      </c>
      <c r="Q68" s="117">
        <f t="shared" si="43"/>
        <v>0</v>
      </c>
      <c r="R68" s="130">
        <f t="shared" si="16"/>
        <v>4465.522057689891</v>
      </c>
      <c r="S68" s="101">
        <f t="shared" si="44"/>
        <v>6.9437809149315965E-2</v>
      </c>
      <c r="U68" s="141">
        <f t="shared" si="18"/>
        <v>0</v>
      </c>
      <c r="V68" s="132">
        <f t="shared" si="19"/>
        <v>0</v>
      </c>
      <c r="W68" s="102">
        <f t="shared" si="20"/>
        <v>0</v>
      </c>
      <c r="X68" s="100">
        <f t="shared" si="21"/>
        <v>3606.767815826448</v>
      </c>
      <c r="Y68" s="122">
        <f t="shared" si="45"/>
        <v>1082.0303447479344</v>
      </c>
      <c r="Z68" s="100">
        <f t="shared" si="37"/>
        <v>4688.7981605743826</v>
      </c>
      <c r="AA68" s="221">
        <f t="shared" si="22"/>
        <v>0</v>
      </c>
      <c r="AB68" s="117">
        <f t="shared" si="46"/>
        <v>0</v>
      </c>
      <c r="AC68" s="130">
        <f t="shared" si="47"/>
        <v>4688.7981605743826</v>
      </c>
      <c r="AD68" s="101">
        <f t="shared" si="48"/>
        <v>4.9999999999999378E-2</v>
      </c>
      <c r="AE68" s="93"/>
      <c r="AF68" s="141">
        <f t="shared" si="25"/>
        <v>0</v>
      </c>
      <c r="AG68" s="132">
        <f t="shared" si="26"/>
        <v>0</v>
      </c>
      <c r="AH68" s="102">
        <f t="shared" si="27"/>
        <v>0</v>
      </c>
      <c r="AI68" s="100">
        <f t="shared" si="28"/>
        <v>3787.1062066177733</v>
      </c>
      <c r="AJ68" s="122">
        <f t="shared" si="49"/>
        <v>1136.1318619853319</v>
      </c>
      <c r="AK68" s="100">
        <f t="shared" si="38"/>
        <v>4923.2380686031047</v>
      </c>
      <c r="AL68" s="192">
        <f t="shared" si="30"/>
        <v>0</v>
      </c>
      <c r="AM68" s="117">
        <f t="shared" si="50"/>
        <v>0</v>
      </c>
      <c r="AN68" s="130">
        <f t="shared" si="51"/>
        <v>4923.2380686031047</v>
      </c>
      <c r="AO68" s="101">
        <f t="shared" si="52"/>
        <v>5.0000000000000711E-2</v>
      </c>
      <c r="AP68" s="93"/>
      <c r="AQ68" s="141">
        <f t="shared" si="31"/>
        <v>0</v>
      </c>
      <c r="AR68" s="132">
        <f t="shared" si="32"/>
        <v>0</v>
      </c>
      <c r="AS68" s="102">
        <f t="shared" si="33"/>
        <v>0</v>
      </c>
      <c r="AT68" s="100">
        <f t="shared" si="53"/>
        <v>747.65906860310497</v>
      </c>
      <c r="AU68" s="101">
        <f t="shared" si="54"/>
        <v>0.17905518458712066</v>
      </c>
      <c r="AW68" s="246">
        <f t="shared" si="34"/>
        <v>0.19620655119278485</v>
      </c>
    </row>
    <row r="69" spans="1:55" ht="15" customHeight="1" x14ac:dyDescent="0.25">
      <c r="A69" s="95" t="s">
        <v>201</v>
      </c>
      <c r="B69" s="100">
        <v>3103.86</v>
      </c>
      <c r="C69" s="100">
        <f t="shared" si="40"/>
        <v>931.15800000000002</v>
      </c>
      <c r="D69" s="100">
        <v>59.87</v>
      </c>
      <c r="E69" s="100">
        <f t="shared" si="9"/>
        <v>4094.8879999999999</v>
      </c>
      <c r="F69" s="216"/>
      <c r="G69" s="117">
        <f t="shared" si="41"/>
        <v>0</v>
      </c>
      <c r="H69" s="130">
        <f t="shared" si="10"/>
        <v>4094.8879999999999</v>
      </c>
      <c r="J69" s="141"/>
      <c r="K69" s="132">
        <f t="shared" si="11"/>
        <v>0</v>
      </c>
      <c r="L69" s="102">
        <f t="shared" si="12"/>
        <v>0</v>
      </c>
      <c r="M69" s="100">
        <f t="shared" si="13"/>
        <v>3368.6369626398646</v>
      </c>
      <c r="N69" s="122">
        <f t="shared" si="42"/>
        <v>1010.5910887919594</v>
      </c>
      <c r="O69" s="100">
        <f t="shared" si="36"/>
        <v>4379.2280514318236</v>
      </c>
      <c r="P69" s="221">
        <f t="shared" si="15"/>
        <v>0</v>
      </c>
      <c r="Q69" s="117">
        <f t="shared" si="43"/>
        <v>0</v>
      </c>
      <c r="R69" s="130">
        <f t="shared" si="16"/>
        <v>4379.2280514318236</v>
      </c>
      <c r="S69" s="101">
        <f t="shared" si="44"/>
        <v>6.9437809149315743E-2</v>
      </c>
      <c r="U69" s="141">
        <f t="shared" si="18"/>
        <v>0</v>
      </c>
      <c r="V69" s="132">
        <f t="shared" si="19"/>
        <v>0</v>
      </c>
      <c r="W69" s="102">
        <f t="shared" si="20"/>
        <v>0</v>
      </c>
      <c r="X69" s="100">
        <f t="shared" si="21"/>
        <v>3537.0688107718552</v>
      </c>
      <c r="Y69" s="122">
        <f t="shared" si="45"/>
        <v>1061.1206432315564</v>
      </c>
      <c r="Z69" s="100">
        <f t="shared" si="37"/>
        <v>4598.1894540034118</v>
      </c>
      <c r="AA69" s="221">
        <f t="shared" si="22"/>
        <v>0</v>
      </c>
      <c r="AB69" s="117">
        <f t="shared" si="46"/>
        <v>0</v>
      </c>
      <c r="AC69" s="130">
        <f t="shared" si="47"/>
        <v>4598.1894540034118</v>
      </c>
      <c r="AD69" s="101">
        <f t="shared" si="48"/>
        <v>4.9999999999999378E-2</v>
      </c>
      <c r="AE69" s="93"/>
      <c r="AF69" s="141">
        <f t="shared" si="25"/>
        <v>0</v>
      </c>
      <c r="AG69" s="132">
        <f t="shared" si="26"/>
        <v>0</v>
      </c>
      <c r="AH69" s="102">
        <f t="shared" si="27"/>
        <v>0</v>
      </c>
      <c r="AI69" s="100">
        <f t="shared" si="28"/>
        <v>3713.922251310451</v>
      </c>
      <c r="AJ69" s="122">
        <f t="shared" si="49"/>
        <v>1114.1766753931352</v>
      </c>
      <c r="AK69" s="100">
        <f t="shared" si="38"/>
        <v>4828.0989267035857</v>
      </c>
      <c r="AL69" s="192">
        <f t="shared" si="30"/>
        <v>0</v>
      </c>
      <c r="AM69" s="117">
        <f t="shared" si="50"/>
        <v>0</v>
      </c>
      <c r="AN69" s="130">
        <f t="shared" si="51"/>
        <v>4828.0989267035857</v>
      </c>
      <c r="AO69" s="101">
        <f t="shared" si="52"/>
        <v>5.0000000000000711E-2</v>
      </c>
      <c r="AP69" s="93"/>
      <c r="AQ69" s="141">
        <f t="shared" si="31"/>
        <v>0</v>
      </c>
      <c r="AR69" s="132">
        <f t="shared" si="32"/>
        <v>0</v>
      </c>
      <c r="AS69" s="102">
        <f t="shared" si="33"/>
        <v>0</v>
      </c>
      <c r="AT69" s="100">
        <f t="shared" si="53"/>
        <v>733.21092670358576</v>
      </c>
      <c r="AU69" s="101">
        <f t="shared" si="54"/>
        <v>0.17905518458712066</v>
      </c>
      <c r="AW69" s="246">
        <f t="shared" si="34"/>
        <v>0.19654953873900594</v>
      </c>
    </row>
    <row r="70" spans="1:55" ht="15" customHeight="1" x14ac:dyDescent="0.25">
      <c r="A70" s="95" t="s">
        <v>202</v>
      </c>
      <c r="B70" s="100">
        <v>3043.01</v>
      </c>
      <c r="C70" s="100">
        <f t="shared" si="40"/>
        <v>912.90300000000002</v>
      </c>
      <c r="D70" s="100">
        <v>59.87</v>
      </c>
      <c r="E70" s="100">
        <f t="shared" ref="E70:E133" si="55">SUM(B70:D70)</f>
        <v>4015.7830000000004</v>
      </c>
      <c r="F70" s="216"/>
      <c r="G70" s="117">
        <f t="shared" si="41"/>
        <v>0</v>
      </c>
      <c r="H70" s="130">
        <f t="shared" ref="H70:H133" si="56">E70+G70</f>
        <v>4015.7830000000004</v>
      </c>
      <c r="J70" s="141"/>
      <c r="K70" s="132">
        <f t="shared" ref="K70:K133" si="57">H70*J70</f>
        <v>0</v>
      </c>
      <c r="L70" s="102">
        <f t="shared" ref="L70:L133" si="58">B70*J70</f>
        <v>0</v>
      </c>
      <c r="M70" s="100">
        <f t="shared" ref="M70:M104" si="59">E70*M$1</f>
        <v>3303.561671953129</v>
      </c>
      <c r="N70" s="122">
        <f t="shared" si="42"/>
        <v>991.06850158593863</v>
      </c>
      <c r="O70" s="100">
        <f t="shared" si="36"/>
        <v>4294.630173539068</v>
      </c>
      <c r="P70" s="221">
        <f t="shared" ref="P70:P133" si="60">F70</f>
        <v>0</v>
      </c>
      <c r="Q70" s="117">
        <f t="shared" si="43"/>
        <v>0</v>
      </c>
      <c r="R70" s="130">
        <f t="shared" ref="R70:R133" si="61">O70+Q70</f>
        <v>4294.630173539068</v>
      </c>
      <c r="S70" s="101">
        <f t="shared" si="44"/>
        <v>6.9437809149315965E-2</v>
      </c>
      <c r="U70" s="141">
        <f t="shared" ref="U70:U133" si="62">J70</f>
        <v>0</v>
      </c>
      <c r="V70" s="132">
        <f t="shared" ref="V70:V133" si="63">R70*U70</f>
        <v>0</v>
      </c>
      <c r="W70" s="102">
        <f t="shared" ref="W70:W133" si="64">M70*U70</f>
        <v>0</v>
      </c>
      <c r="X70" s="100">
        <f t="shared" ref="X70:X104" si="65">E70*X$1</f>
        <v>3468.7397555507832</v>
      </c>
      <c r="Y70" s="122">
        <f t="shared" si="45"/>
        <v>1040.6219266652349</v>
      </c>
      <c r="Z70" s="100">
        <f t="shared" si="37"/>
        <v>4509.3616822160184</v>
      </c>
      <c r="AA70" s="221">
        <f t="shared" ref="AA70:AA133" si="66">F70</f>
        <v>0</v>
      </c>
      <c r="AB70" s="117">
        <f t="shared" si="46"/>
        <v>0</v>
      </c>
      <c r="AC70" s="130">
        <f t="shared" si="47"/>
        <v>4509.3616822160184</v>
      </c>
      <c r="AD70" s="101">
        <f t="shared" si="48"/>
        <v>4.9999999999999378E-2</v>
      </c>
      <c r="AE70" s="93"/>
      <c r="AF70" s="141">
        <f t="shared" ref="AF70:AF133" si="67">U70</f>
        <v>0</v>
      </c>
      <c r="AG70" s="132">
        <f t="shared" ref="AG70:AG133" si="68">AC70*AF70</f>
        <v>0</v>
      </c>
      <c r="AH70" s="102">
        <f t="shared" ref="AH70:AH133" si="69">X70*AF70</f>
        <v>0</v>
      </c>
      <c r="AI70" s="100">
        <f t="shared" ref="AI70:AI104" si="70">E70*AI$1</f>
        <v>3642.1767433283248</v>
      </c>
      <c r="AJ70" s="122">
        <f t="shared" si="49"/>
        <v>1092.6530229984974</v>
      </c>
      <c r="AK70" s="100">
        <f t="shared" si="38"/>
        <v>4734.8297663268222</v>
      </c>
      <c r="AL70" s="192">
        <f t="shared" ref="AL70:AL133" si="71">F70</f>
        <v>0</v>
      </c>
      <c r="AM70" s="117">
        <f t="shared" si="50"/>
        <v>0</v>
      </c>
      <c r="AN70" s="130">
        <f t="shared" si="51"/>
        <v>4734.8297663268222</v>
      </c>
      <c r="AO70" s="101">
        <f t="shared" si="52"/>
        <v>5.0000000000000711E-2</v>
      </c>
      <c r="AP70" s="93"/>
      <c r="AQ70" s="141">
        <f t="shared" ref="AQ70:AQ133" si="72">AF70</f>
        <v>0</v>
      </c>
      <c r="AR70" s="132">
        <f t="shared" ref="AR70:AR133" si="73">AN70*AQ70</f>
        <v>0</v>
      </c>
      <c r="AS70" s="102">
        <f t="shared" ref="AS70:AS133" si="74">AI70*AQ70</f>
        <v>0</v>
      </c>
      <c r="AT70" s="100">
        <f t="shared" si="53"/>
        <v>719.04676632682185</v>
      </c>
      <c r="AU70" s="101">
        <f t="shared" si="54"/>
        <v>0.17905518458712089</v>
      </c>
      <c r="AW70" s="246">
        <f t="shared" ref="AW70:AW133" si="75">AI70/B70-1</f>
        <v>0.19689936718194301</v>
      </c>
    </row>
    <row r="71" spans="1:55" ht="15" customHeight="1" x14ac:dyDescent="0.25">
      <c r="A71" s="95" t="s">
        <v>203</v>
      </c>
      <c r="B71" s="100">
        <v>2983.33</v>
      </c>
      <c r="C71" s="100">
        <f t="shared" si="40"/>
        <v>894.99899999999991</v>
      </c>
      <c r="D71" s="100">
        <v>59.87</v>
      </c>
      <c r="E71" s="100">
        <f t="shared" si="55"/>
        <v>3938.1989999999996</v>
      </c>
      <c r="F71" s="216"/>
      <c r="G71" s="117">
        <f t="shared" si="41"/>
        <v>0</v>
      </c>
      <c r="H71" s="130">
        <f t="shared" si="56"/>
        <v>3938.1989999999996</v>
      </c>
      <c r="J71" s="141"/>
      <c r="K71" s="132">
        <f t="shared" si="57"/>
        <v>0</v>
      </c>
      <c r="L71" s="102">
        <f t="shared" si="58"/>
        <v>0</v>
      </c>
      <c r="M71" s="100">
        <f t="shared" si="59"/>
        <v>3239.737623503097</v>
      </c>
      <c r="N71" s="122">
        <f t="shared" si="42"/>
        <v>971.9212870509291</v>
      </c>
      <c r="O71" s="100">
        <f t="shared" ref="O71:O134" si="76">SUM(M71:N71)</f>
        <v>4211.6589105540261</v>
      </c>
      <c r="P71" s="221">
        <f t="shared" si="60"/>
        <v>0</v>
      </c>
      <c r="Q71" s="117">
        <f t="shared" si="43"/>
        <v>0</v>
      </c>
      <c r="R71" s="130">
        <f t="shared" si="61"/>
        <v>4211.6589105540261</v>
      </c>
      <c r="S71" s="101">
        <f t="shared" si="44"/>
        <v>6.9437809149315743E-2</v>
      </c>
      <c r="U71" s="141">
        <f t="shared" si="62"/>
        <v>0</v>
      </c>
      <c r="V71" s="132">
        <f t="shared" si="63"/>
        <v>0</v>
      </c>
      <c r="W71" s="102">
        <f t="shared" si="64"/>
        <v>0</v>
      </c>
      <c r="X71" s="100">
        <f t="shared" si="65"/>
        <v>3401.7245046782496</v>
      </c>
      <c r="Y71" s="122">
        <f t="shared" si="45"/>
        <v>1020.5173514034748</v>
      </c>
      <c r="Z71" s="100">
        <f t="shared" ref="Z71:Z134" si="77">SUM(X71:Y71)</f>
        <v>4422.2418560817241</v>
      </c>
      <c r="AA71" s="221">
        <f t="shared" si="66"/>
        <v>0</v>
      </c>
      <c r="AB71" s="117">
        <f t="shared" si="46"/>
        <v>0</v>
      </c>
      <c r="AC71" s="130">
        <f t="shared" si="47"/>
        <v>4422.2418560817241</v>
      </c>
      <c r="AD71" s="101">
        <f t="shared" si="48"/>
        <v>4.9999999999999156E-2</v>
      </c>
      <c r="AE71" s="93"/>
      <c r="AF71" s="141">
        <f t="shared" si="67"/>
        <v>0</v>
      </c>
      <c r="AG71" s="132">
        <f t="shared" si="68"/>
        <v>0</v>
      </c>
      <c r="AH71" s="102">
        <f t="shared" si="69"/>
        <v>0</v>
      </c>
      <c r="AI71" s="100">
        <f t="shared" si="70"/>
        <v>3571.8107299121648</v>
      </c>
      <c r="AJ71" s="122">
        <f t="shared" si="49"/>
        <v>1071.5432189736493</v>
      </c>
      <c r="AK71" s="100">
        <f t="shared" ref="AK71:AK134" si="78">SUM(AI71:AJ71)</f>
        <v>4643.3539488858141</v>
      </c>
      <c r="AL71" s="192">
        <f t="shared" si="71"/>
        <v>0</v>
      </c>
      <c r="AM71" s="117">
        <f t="shared" si="50"/>
        <v>0</v>
      </c>
      <c r="AN71" s="130">
        <f t="shared" si="51"/>
        <v>4643.3539488858141</v>
      </c>
      <c r="AO71" s="101">
        <f t="shared" si="52"/>
        <v>5.0000000000000933E-2</v>
      </c>
      <c r="AP71" s="93"/>
      <c r="AQ71" s="141">
        <f t="shared" si="72"/>
        <v>0</v>
      </c>
      <c r="AR71" s="132">
        <f t="shared" si="73"/>
        <v>0</v>
      </c>
      <c r="AS71" s="102">
        <f t="shared" si="74"/>
        <v>0</v>
      </c>
      <c r="AT71" s="100">
        <f t="shared" si="53"/>
        <v>705.15494888581452</v>
      </c>
      <c r="AU71" s="101">
        <f t="shared" si="54"/>
        <v>0.17905518458712089</v>
      </c>
      <c r="AW71" s="246">
        <f t="shared" si="75"/>
        <v>0.19725633098321849</v>
      </c>
    </row>
    <row r="72" spans="1:55" ht="15" customHeight="1" x14ac:dyDescent="0.25">
      <c r="A72" s="95" t="s">
        <v>204</v>
      </c>
      <c r="B72" s="100">
        <v>2924.85</v>
      </c>
      <c r="C72" s="100">
        <f t="shared" si="40"/>
        <v>877.45499999999993</v>
      </c>
      <c r="D72" s="100">
        <v>59.87</v>
      </c>
      <c r="E72" s="100">
        <f t="shared" si="55"/>
        <v>3862.1749999999997</v>
      </c>
      <c r="F72" s="216"/>
      <c r="G72" s="117">
        <f t="shared" si="41"/>
        <v>0</v>
      </c>
      <c r="H72" s="130">
        <f t="shared" si="56"/>
        <v>3862.1749999999997</v>
      </c>
      <c r="J72" s="141"/>
      <c r="K72" s="132">
        <f t="shared" si="57"/>
        <v>0</v>
      </c>
      <c r="L72" s="102">
        <f t="shared" si="58"/>
        <v>0</v>
      </c>
      <c r="M72" s="100">
        <f t="shared" si="59"/>
        <v>3177.1969004240455</v>
      </c>
      <c r="N72" s="122">
        <f t="shared" si="42"/>
        <v>953.15907012721357</v>
      </c>
      <c r="O72" s="100">
        <f t="shared" si="76"/>
        <v>4130.3559705512589</v>
      </c>
      <c r="P72" s="221">
        <f t="shared" si="60"/>
        <v>0</v>
      </c>
      <c r="Q72" s="117">
        <f t="shared" si="43"/>
        <v>0</v>
      </c>
      <c r="R72" s="130">
        <f t="shared" si="61"/>
        <v>4130.3559705512589</v>
      </c>
      <c r="S72" s="101">
        <f t="shared" si="44"/>
        <v>6.9437809149315965E-2</v>
      </c>
      <c r="U72" s="141">
        <f t="shared" si="62"/>
        <v>0</v>
      </c>
      <c r="V72" s="132">
        <f t="shared" si="63"/>
        <v>0</v>
      </c>
      <c r="W72" s="102">
        <f t="shared" si="64"/>
        <v>0</v>
      </c>
      <c r="X72" s="100">
        <f t="shared" si="65"/>
        <v>3336.0567454452453</v>
      </c>
      <c r="Y72" s="122">
        <f t="shared" si="45"/>
        <v>1000.8170236335735</v>
      </c>
      <c r="Z72" s="100">
        <f t="shared" si="77"/>
        <v>4336.8737690788184</v>
      </c>
      <c r="AA72" s="221">
        <f t="shared" si="66"/>
        <v>0</v>
      </c>
      <c r="AB72" s="117">
        <f t="shared" si="46"/>
        <v>0</v>
      </c>
      <c r="AC72" s="130">
        <f t="shared" si="47"/>
        <v>4336.8737690788184</v>
      </c>
      <c r="AD72" s="101">
        <f t="shared" si="48"/>
        <v>4.9999999999999156E-2</v>
      </c>
      <c r="AE72" s="93"/>
      <c r="AF72" s="141">
        <f t="shared" si="67"/>
        <v>0</v>
      </c>
      <c r="AG72" s="132">
        <f t="shared" si="68"/>
        <v>0</v>
      </c>
      <c r="AH72" s="102">
        <f t="shared" si="69"/>
        <v>0</v>
      </c>
      <c r="AI72" s="100">
        <f t="shared" si="70"/>
        <v>3502.85958271751</v>
      </c>
      <c r="AJ72" s="122">
        <f t="shared" si="49"/>
        <v>1050.8578748152529</v>
      </c>
      <c r="AK72" s="100">
        <f t="shared" si="78"/>
        <v>4553.7174575327626</v>
      </c>
      <c r="AL72" s="192">
        <f t="shared" si="71"/>
        <v>0</v>
      </c>
      <c r="AM72" s="117">
        <f t="shared" si="50"/>
        <v>0</v>
      </c>
      <c r="AN72" s="130">
        <f t="shared" si="51"/>
        <v>4553.7174575327626</v>
      </c>
      <c r="AO72" s="101">
        <f t="shared" si="52"/>
        <v>5.0000000000000711E-2</v>
      </c>
      <c r="AP72" s="93"/>
      <c r="AQ72" s="141">
        <f t="shared" si="72"/>
        <v>0</v>
      </c>
      <c r="AR72" s="132">
        <f t="shared" si="73"/>
        <v>0</v>
      </c>
      <c r="AS72" s="102">
        <f t="shared" si="74"/>
        <v>0</v>
      </c>
      <c r="AT72" s="100">
        <f t="shared" si="53"/>
        <v>691.54245753276291</v>
      </c>
      <c r="AU72" s="101">
        <f t="shared" si="54"/>
        <v>0.17905518458712066</v>
      </c>
      <c r="AW72" s="246">
        <f t="shared" si="75"/>
        <v>0.19762024812127454</v>
      </c>
    </row>
    <row r="73" spans="1:55" ht="15" customHeight="1" x14ac:dyDescent="0.25">
      <c r="A73" s="95" t="s">
        <v>205</v>
      </c>
      <c r="B73" s="100">
        <v>2867.49</v>
      </c>
      <c r="C73" s="100">
        <f t="shared" si="40"/>
        <v>860.24699999999996</v>
      </c>
      <c r="D73" s="100">
        <v>59.87</v>
      </c>
      <c r="E73" s="100">
        <f t="shared" si="55"/>
        <v>3787.6069999999995</v>
      </c>
      <c r="F73" s="216"/>
      <c r="G73" s="117">
        <f t="shared" si="41"/>
        <v>0</v>
      </c>
      <c r="H73" s="130">
        <f t="shared" si="56"/>
        <v>3787.6069999999995</v>
      </c>
      <c r="J73" s="141"/>
      <c r="K73" s="132">
        <f t="shared" si="57"/>
        <v>0</v>
      </c>
      <c r="L73" s="102">
        <f t="shared" si="58"/>
        <v>0</v>
      </c>
      <c r="M73" s="100">
        <f t="shared" si="59"/>
        <v>3115.8539476912401</v>
      </c>
      <c r="N73" s="122">
        <f t="shared" si="42"/>
        <v>934.756184307372</v>
      </c>
      <c r="O73" s="100">
        <f t="shared" si="76"/>
        <v>4050.6101319986119</v>
      </c>
      <c r="P73" s="221">
        <f t="shared" si="60"/>
        <v>0</v>
      </c>
      <c r="Q73" s="117">
        <f t="shared" si="43"/>
        <v>0</v>
      </c>
      <c r="R73" s="130">
        <f t="shared" si="61"/>
        <v>4050.6101319986119</v>
      </c>
      <c r="S73" s="101">
        <f t="shared" si="44"/>
        <v>6.9437809149315743E-2</v>
      </c>
      <c r="U73" s="141">
        <f t="shared" si="62"/>
        <v>0</v>
      </c>
      <c r="V73" s="132">
        <f t="shared" si="63"/>
        <v>0</v>
      </c>
      <c r="W73" s="102">
        <f t="shared" si="64"/>
        <v>0</v>
      </c>
      <c r="X73" s="100">
        <f t="shared" si="65"/>
        <v>3271.6466450758003</v>
      </c>
      <c r="Y73" s="122">
        <f t="shared" si="45"/>
        <v>981.49399352274008</v>
      </c>
      <c r="Z73" s="100">
        <f t="shared" si="77"/>
        <v>4253.1406385985401</v>
      </c>
      <c r="AA73" s="221">
        <f t="shared" si="66"/>
        <v>0</v>
      </c>
      <c r="AB73" s="117">
        <f t="shared" si="46"/>
        <v>0</v>
      </c>
      <c r="AC73" s="130">
        <f t="shared" si="47"/>
        <v>4253.1406385985401</v>
      </c>
      <c r="AD73" s="101">
        <f t="shared" si="48"/>
        <v>4.9999999999999378E-2</v>
      </c>
      <c r="AE73" s="93"/>
      <c r="AF73" s="141">
        <f t="shared" si="67"/>
        <v>0</v>
      </c>
      <c r="AG73" s="132">
        <f t="shared" si="68"/>
        <v>0</v>
      </c>
      <c r="AH73" s="102">
        <f t="shared" si="69"/>
        <v>0</v>
      </c>
      <c r="AI73" s="100">
        <f t="shared" si="70"/>
        <v>3435.2289773295925</v>
      </c>
      <c r="AJ73" s="122">
        <f t="shared" si="49"/>
        <v>1030.5686931988778</v>
      </c>
      <c r="AK73" s="100">
        <f t="shared" si="78"/>
        <v>4465.79767052847</v>
      </c>
      <c r="AL73" s="192">
        <f t="shared" si="71"/>
        <v>0</v>
      </c>
      <c r="AM73" s="117">
        <f t="shared" si="50"/>
        <v>0</v>
      </c>
      <c r="AN73" s="130">
        <f t="shared" si="51"/>
        <v>4465.79767052847</v>
      </c>
      <c r="AO73" s="101">
        <f t="shared" si="52"/>
        <v>5.0000000000000711E-2</v>
      </c>
      <c r="AP73" s="93"/>
      <c r="AQ73" s="141">
        <f t="shared" si="72"/>
        <v>0</v>
      </c>
      <c r="AR73" s="132">
        <f t="shared" si="73"/>
        <v>0</v>
      </c>
      <c r="AS73" s="102">
        <f t="shared" si="74"/>
        <v>0</v>
      </c>
      <c r="AT73" s="100">
        <f t="shared" si="53"/>
        <v>678.19067052847049</v>
      </c>
      <c r="AU73" s="101">
        <f t="shared" si="54"/>
        <v>0.17905518458712066</v>
      </c>
      <c r="AW73" s="246">
        <f t="shared" si="75"/>
        <v>0.19799161543007737</v>
      </c>
    </row>
    <row r="74" spans="1:55" ht="15" customHeight="1" x14ac:dyDescent="0.25">
      <c r="A74" s="95" t="s">
        <v>206</v>
      </c>
      <c r="B74" s="100">
        <v>2811.26</v>
      </c>
      <c r="C74" s="100">
        <f t="shared" si="40"/>
        <v>843.37800000000004</v>
      </c>
      <c r="D74" s="100">
        <v>59.87</v>
      </c>
      <c r="E74" s="100">
        <f t="shared" si="55"/>
        <v>3714.5080000000003</v>
      </c>
      <c r="F74" s="216"/>
      <c r="G74" s="117">
        <f t="shared" si="41"/>
        <v>0</v>
      </c>
      <c r="H74" s="130">
        <f t="shared" si="56"/>
        <v>3714.5080000000003</v>
      </c>
      <c r="J74" s="141"/>
      <c r="K74" s="132">
        <f t="shared" si="57"/>
        <v>0</v>
      </c>
      <c r="L74" s="102">
        <f t="shared" si="58"/>
        <v>0</v>
      </c>
      <c r="M74" s="100">
        <f t="shared" si="59"/>
        <v>3055.7194596827749</v>
      </c>
      <c r="N74" s="122">
        <f t="shared" si="42"/>
        <v>916.71583790483248</v>
      </c>
      <c r="O74" s="100">
        <f t="shared" si="76"/>
        <v>3972.4352975876072</v>
      </c>
      <c r="P74" s="221">
        <f t="shared" si="60"/>
        <v>0</v>
      </c>
      <c r="Q74" s="117">
        <f t="shared" si="43"/>
        <v>0</v>
      </c>
      <c r="R74" s="130">
        <f t="shared" si="61"/>
        <v>3972.4352975876072</v>
      </c>
      <c r="S74" s="101">
        <f t="shared" si="44"/>
        <v>6.9437809149315965E-2</v>
      </c>
      <c r="U74" s="141">
        <f t="shared" si="62"/>
        <v>0</v>
      </c>
      <c r="V74" s="132">
        <f t="shared" si="63"/>
        <v>0</v>
      </c>
      <c r="W74" s="102">
        <f t="shared" si="64"/>
        <v>0</v>
      </c>
      <c r="X74" s="100">
        <f t="shared" si="65"/>
        <v>3208.5054326669115</v>
      </c>
      <c r="Y74" s="122">
        <f t="shared" si="45"/>
        <v>962.55162980007344</v>
      </c>
      <c r="Z74" s="100">
        <f t="shared" si="77"/>
        <v>4171.0570624669854</v>
      </c>
      <c r="AA74" s="221">
        <f t="shared" si="66"/>
        <v>0</v>
      </c>
      <c r="AB74" s="117">
        <f t="shared" si="46"/>
        <v>0</v>
      </c>
      <c r="AC74" s="130">
        <f t="shared" si="47"/>
        <v>4171.0570624669854</v>
      </c>
      <c r="AD74" s="101">
        <f t="shared" si="48"/>
        <v>4.9999999999999378E-2</v>
      </c>
      <c r="AE74" s="93"/>
      <c r="AF74" s="141">
        <f t="shared" si="67"/>
        <v>0</v>
      </c>
      <c r="AG74" s="132">
        <f t="shared" si="68"/>
        <v>0</v>
      </c>
      <c r="AH74" s="102">
        <f t="shared" si="69"/>
        <v>0</v>
      </c>
      <c r="AI74" s="100">
        <f t="shared" si="70"/>
        <v>3368.9307043002595</v>
      </c>
      <c r="AJ74" s="122">
        <f t="shared" si="49"/>
        <v>1010.6792112900778</v>
      </c>
      <c r="AK74" s="100">
        <f t="shared" si="78"/>
        <v>4379.6099155903376</v>
      </c>
      <c r="AL74" s="192">
        <f t="shared" si="71"/>
        <v>0</v>
      </c>
      <c r="AM74" s="117">
        <f t="shared" si="50"/>
        <v>0</v>
      </c>
      <c r="AN74" s="130">
        <f t="shared" si="51"/>
        <v>4379.6099155903376</v>
      </c>
      <c r="AO74" s="101">
        <f t="shared" si="52"/>
        <v>5.0000000000000711E-2</v>
      </c>
      <c r="AP74" s="93"/>
      <c r="AQ74" s="141">
        <f t="shared" si="72"/>
        <v>0</v>
      </c>
      <c r="AR74" s="132">
        <f t="shared" si="73"/>
        <v>0</v>
      </c>
      <c r="AS74" s="102">
        <f t="shared" si="74"/>
        <v>0</v>
      </c>
      <c r="AT74" s="100">
        <f t="shared" si="53"/>
        <v>665.10191559033728</v>
      </c>
      <c r="AU74" s="101">
        <f t="shared" si="54"/>
        <v>0.17905518458712089</v>
      </c>
      <c r="AW74" s="246">
        <f t="shared" si="75"/>
        <v>0.19837037637936694</v>
      </c>
    </row>
    <row r="75" spans="1:55" ht="15" customHeight="1" x14ac:dyDescent="0.25">
      <c r="A75" s="95" t="s">
        <v>207</v>
      </c>
      <c r="B75" s="100">
        <v>2756.14</v>
      </c>
      <c r="C75" s="100">
        <f t="shared" si="40"/>
        <v>826.84199999999998</v>
      </c>
      <c r="D75" s="100">
        <v>59.87</v>
      </c>
      <c r="E75" s="100">
        <f t="shared" si="55"/>
        <v>3642.8519999999999</v>
      </c>
      <c r="F75" s="216"/>
      <c r="G75" s="117">
        <f t="shared" si="41"/>
        <v>0</v>
      </c>
      <c r="H75" s="130">
        <f t="shared" si="56"/>
        <v>3642.8519999999999</v>
      </c>
      <c r="J75" s="141"/>
      <c r="K75" s="132">
        <f t="shared" si="57"/>
        <v>0</v>
      </c>
      <c r="L75" s="102">
        <f t="shared" si="58"/>
        <v>0</v>
      </c>
      <c r="M75" s="100">
        <f t="shared" si="59"/>
        <v>2996.7720476424643</v>
      </c>
      <c r="N75" s="122">
        <f t="shared" si="42"/>
        <v>899.03161429273928</v>
      </c>
      <c r="O75" s="100">
        <f t="shared" si="76"/>
        <v>3895.8036619352033</v>
      </c>
      <c r="P75" s="221">
        <f t="shared" si="60"/>
        <v>0</v>
      </c>
      <c r="Q75" s="117">
        <f t="shared" si="43"/>
        <v>0</v>
      </c>
      <c r="R75" s="130">
        <f t="shared" si="61"/>
        <v>3895.8036619352033</v>
      </c>
      <c r="S75" s="101">
        <f t="shared" si="44"/>
        <v>6.9437809149315743E-2</v>
      </c>
      <c r="U75" s="141">
        <f t="shared" si="62"/>
        <v>0</v>
      </c>
      <c r="V75" s="132">
        <f t="shared" si="63"/>
        <v>0</v>
      </c>
      <c r="W75" s="102">
        <f t="shared" si="64"/>
        <v>0</v>
      </c>
      <c r="X75" s="100">
        <f t="shared" si="65"/>
        <v>3146.6106500245855</v>
      </c>
      <c r="Y75" s="122">
        <f t="shared" si="45"/>
        <v>943.98319500737557</v>
      </c>
      <c r="Z75" s="100">
        <f t="shared" si="77"/>
        <v>4090.5938450319609</v>
      </c>
      <c r="AA75" s="221">
        <f t="shared" si="66"/>
        <v>0</v>
      </c>
      <c r="AB75" s="117">
        <f t="shared" si="46"/>
        <v>0</v>
      </c>
      <c r="AC75" s="130">
        <f t="shared" si="47"/>
        <v>4090.5938450319609</v>
      </c>
      <c r="AD75" s="101">
        <f t="shared" si="48"/>
        <v>4.9999999999999378E-2</v>
      </c>
      <c r="AE75" s="93"/>
      <c r="AF75" s="141">
        <f t="shared" si="67"/>
        <v>0</v>
      </c>
      <c r="AG75" s="132">
        <f t="shared" si="68"/>
        <v>0</v>
      </c>
      <c r="AH75" s="102">
        <f t="shared" si="69"/>
        <v>0</v>
      </c>
      <c r="AI75" s="100">
        <f t="shared" si="70"/>
        <v>3303.9411825258171</v>
      </c>
      <c r="AJ75" s="122">
        <f t="shared" si="49"/>
        <v>991.18235475774509</v>
      </c>
      <c r="AK75" s="100">
        <f t="shared" si="78"/>
        <v>4295.1235372835617</v>
      </c>
      <c r="AL75" s="192">
        <f t="shared" si="71"/>
        <v>0</v>
      </c>
      <c r="AM75" s="117">
        <f t="shared" si="50"/>
        <v>0</v>
      </c>
      <c r="AN75" s="130">
        <f t="shared" si="51"/>
        <v>4295.1235372835617</v>
      </c>
      <c r="AO75" s="101">
        <f t="shared" si="52"/>
        <v>5.0000000000000711E-2</v>
      </c>
      <c r="AP75" s="93"/>
      <c r="AQ75" s="141">
        <f t="shared" si="72"/>
        <v>0</v>
      </c>
      <c r="AR75" s="132">
        <f t="shared" si="73"/>
        <v>0</v>
      </c>
      <c r="AS75" s="102">
        <f t="shared" si="74"/>
        <v>0</v>
      </c>
      <c r="AT75" s="100">
        <f t="shared" si="53"/>
        <v>652.27153728356188</v>
      </c>
      <c r="AU75" s="101">
        <f t="shared" si="54"/>
        <v>0.17905518458712066</v>
      </c>
      <c r="AW75" s="246">
        <f t="shared" si="75"/>
        <v>0.19875666059264674</v>
      </c>
    </row>
    <row r="76" spans="1:55" ht="15" customHeight="1" x14ac:dyDescent="0.25">
      <c r="A76" s="95" t="s">
        <v>208</v>
      </c>
      <c r="B76" s="100">
        <v>2702.1</v>
      </c>
      <c r="C76" s="100">
        <f t="shared" si="40"/>
        <v>810.63</v>
      </c>
      <c r="D76" s="100">
        <v>59.87</v>
      </c>
      <c r="E76" s="100">
        <f t="shared" si="55"/>
        <v>3572.6</v>
      </c>
      <c r="F76" s="216"/>
      <c r="G76" s="117">
        <f t="shared" si="41"/>
        <v>0</v>
      </c>
      <c r="H76" s="130">
        <f>E76+G76</f>
        <v>3572.6</v>
      </c>
      <c r="J76" s="141"/>
      <c r="K76" s="132">
        <f t="shared" si="57"/>
        <v>0</v>
      </c>
      <c r="L76" s="102">
        <f t="shared" si="58"/>
        <v>0</v>
      </c>
      <c r="M76" s="100">
        <f>E76*M$1</f>
        <v>2938.9796284360355</v>
      </c>
      <c r="N76" s="122">
        <f t="shared" si="42"/>
        <v>881.69388853081057</v>
      </c>
      <c r="O76" s="100">
        <f t="shared" si="76"/>
        <v>3820.6735169668459</v>
      </c>
      <c r="P76" s="221">
        <f t="shared" si="60"/>
        <v>0</v>
      </c>
      <c r="Q76" s="117">
        <f t="shared" si="43"/>
        <v>0</v>
      </c>
      <c r="R76" s="130">
        <f t="shared" si="61"/>
        <v>3820.6735169668459</v>
      </c>
      <c r="S76" s="101">
        <f t="shared" si="44"/>
        <v>6.9437809149315965E-2</v>
      </c>
      <c r="U76" s="141">
        <f t="shared" si="62"/>
        <v>0</v>
      </c>
      <c r="V76" s="132">
        <f t="shared" si="63"/>
        <v>0</v>
      </c>
      <c r="W76" s="102">
        <f t="shared" si="64"/>
        <v>0</v>
      </c>
      <c r="X76" s="100">
        <f t="shared" si="65"/>
        <v>3085.928609857835</v>
      </c>
      <c r="Y76" s="122">
        <f t="shared" si="45"/>
        <v>925.77858295735041</v>
      </c>
      <c r="Z76" s="100">
        <f t="shared" si="77"/>
        <v>4011.7071928151854</v>
      </c>
      <c r="AA76" s="221">
        <f t="shared" si="66"/>
        <v>0</v>
      </c>
      <c r="AB76" s="117">
        <f t="shared" si="46"/>
        <v>0</v>
      </c>
      <c r="AC76" s="130">
        <f t="shared" si="47"/>
        <v>4011.7071928151854</v>
      </c>
      <c r="AD76" s="101">
        <f t="shared" si="48"/>
        <v>4.9999999999999378E-2</v>
      </c>
      <c r="AE76" s="93"/>
      <c r="AF76" s="141">
        <f t="shared" si="67"/>
        <v>0</v>
      </c>
      <c r="AG76" s="132">
        <f t="shared" si="68"/>
        <v>0</v>
      </c>
      <c r="AH76" s="102">
        <f t="shared" si="69"/>
        <v>0</v>
      </c>
      <c r="AI76" s="100">
        <f t="shared" si="70"/>
        <v>3240.2250403507292</v>
      </c>
      <c r="AJ76" s="122">
        <f t="shared" si="49"/>
        <v>972.06751210521873</v>
      </c>
      <c r="AK76" s="100">
        <f t="shared" si="78"/>
        <v>4212.2925524559478</v>
      </c>
      <c r="AL76" s="192">
        <f t="shared" si="71"/>
        <v>0</v>
      </c>
      <c r="AM76" s="117">
        <f t="shared" si="50"/>
        <v>0</v>
      </c>
      <c r="AN76" s="130">
        <f t="shared" si="51"/>
        <v>4212.2925524559478</v>
      </c>
      <c r="AO76" s="101">
        <f t="shared" si="52"/>
        <v>5.0000000000000711E-2</v>
      </c>
      <c r="AP76" s="93"/>
      <c r="AQ76" s="141">
        <f t="shared" si="72"/>
        <v>0</v>
      </c>
      <c r="AR76" s="132">
        <f t="shared" si="73"/>
        <v>0</v>
      </c>
      <c r="AS76" s="102">
        <f t="shared" si="74"/>
        <v>0</v>
      </c>
      <c r="AT76" s="100">
        <f t="shared" si="53"/>
        <v>639.69255245594786</v>
      </c>
      <c r="AU76" s="101">
        <f t="shared" si="54"/>
        <v>0.17905518458712089</v>
      </c>
      <c r="AW76" s="246">
        <f t="shared" si="75"/>
        <v>0.1991506755304131</v>
      </c>
    </row>
    <row r="77" spans="1:55" ht="15" customHeight="1" x14ac:dyDescent="0.25">
      <c r="A77" s="96" t="s">
        <v>209</v>
      </c>
      <c r="B77" s="97"/>
      <c r="C77" s="97"/>
      <c r="D77" s="97"/>
      <c r="E77" s="97"/>
      <c r="F77" s="218"/>
      <c r="G77" s="116"/>
      <c r="H77" s="130"/>
      <c r="I77" s="99"/>
      <c r="J77" s="142"/>
      <c r="K77" s="133">
        <f t="shared" si="57"/>
        <v>0</v>
      </c>
      <c r="L77" s="102">
        <f t="shared" si="58"/>
        <v>0</v>
      </c>
      <c r="M77" s="97">
        <f t="shared" si="59"/>
        <v>0</v>
      </c>
      <c r="N77" s="118"/>
      <c r="O77" s="97"/>
      <c r="P77" s="221">
        <f t="shared" si="60"/>
        <v>0</v>
      </c>
      <c r="Q77" s="116"/>
      <c r="R77" s="130"/>
      <c r="S77" s="98"/>
      <c r="T77" s="99"/>
      <c r="U77" s="141">
        <f t="shared" si="62"/>
        <v>0</v>
      </c>
      <c r="V77" s="132">
        <f t="shared" si="63"/>
        <v>0</v>
      </c>
      <c r="W77" s="102">
        <f t="shared" si="64"/>
        <v>0</v>
      </c>
      <c r="X77" s="97">
        <f t="shared" si="65"/>
        <v>0</v>
      </c>
      <c r="Y77" s="118"/>
      <c r="Z77" s="97"/>
      <c r="AA77" s="221">
        <f t="shared" si="66"/>
        <v>0</v>
      </c>
      <c r="AB77" s="116"/>
      <c r="AC77" s="130"/>
      <c r="AD77" s="98"/>
      <c r="AE77" s="99"/>
      <c r="AF77" s="142">
        <f t="shared" si="67"/>
        <v>0</v>
      </c>
      <c r="AG77" s="133">
        <f t="shared" si="68"/>
        <v>0</v>
      </c>
      <c r="AH77" s="102">
        <f t="shared" si="69"/>
        <v>0</v>
      </c>
      <c r="AI77" s="97">
        <f t="shared" si="70"/>
        <v>0</v>
      </c>
      <c r="AJ77" s="118"/>
      <c r="AK77" s="97"/>
      <c r="AL77" s="192">
        <f t="shared" si="71"/>
        <v>0</v>
      </c>
      <c r="AM77" s="116"/>
      <c r="AN77" s="130"/>
      <c r="AO77" s="98"/>
      <c r="AP77" s="99"/>
      <c r="AQ77" s="142">
        <f t="shared" si="72"/>
        <v>0</v>
      </c>
      <c r="AR77" s="133">
        <f t="shared" si="73"/>
        <v>0</v>
      </c>
      <c r="AS77" s="102">
        <f t="shared" si="74"/>
        <v>0</v>
      </c>
      <c r="AT77" s="97"/>
      <c r="AU77" s="98"/>
      <c r="AW77" s="246"/>
    </row>
    <row r="78" spans="1:55" ht="15" customHeight="1" x14ac:dyDescent="0.25">
      <c r="A78" s="96" t="s">
        <v>210</v>
      </c>
      <c r="B78" s="97"/>
      <c r="C78" s="97"/>
      <c r="D78" s="97"/>
      <c r="E78" s="97"/>
      <c r="F78" s="218"/>
      <c r="G78" s="116"/>
      <c r="H78" s="130"/>
      <c r="I78" s="99"/>
      <c r="J78" s="142"/>
      <c r="K78" s="133">
        <f t="shared" si="57"/>
        <v>0</v>
      </c>
      <c r="L78" s="102">
        <f t="shared" si="58"/>
        <v>0</v>
      </c>
      <c r="M78" s="97">
        <f t="shared" si="59"/>
        <v>0</v>
      </c>
      <c r="N78" s="118"/>
      <c r="O78" s="97"/>
      <c r="P78" s="221">
        <f t="shared" si="60"/>
        <v>0</v>
      </c>
      <c r="Q78" s="116"/>
      <c r="R78" s="130"/>
      <c r="S78" s="98"/>
      <c r="T78" s="99"/>
      <c r="U78" s="141">
        <f t="shared" si="62"/>
        <v>0</v>
      </c>
      <c r="V78" s="132">
        <f t="shared" si="63"/>
        <v>0</v>
      </c>
      <c r="W78" s="102">
        <f t="shared" si="64"/>
        <v>0</v>
      </c>
      <c r="X78" s="97">
        <f t="shared" si="65"/>
        <v>0</v>
      </c>
      <c r="Y78" s="118"/>
      <c r="Z78" s="97"/>
      <c r="AA78" s="221">
        <f t="shared" si="66"/>
        <v>0</v>
      </c>
      <c r="AB78" s="116"/>
      <c r="AC78" s="130"/>
      <c r="AD78" s="98"/>
      <c r="AE78" s="99"/>
      <c r="AF78" s="142">
        <f t="shared" si="67"/>
        <v>0</v>
      </c>
      <c r="AG78" s="133">
        <f t="shared" si="68"/>
        <v>0</v>
      </c>
      <c r="AH78" s="102">
        <f t="shared" si="69"/>
        <v>0</v>
      </c>
      <c r="AI78" s="97">
        <f t="shared" si="70"/>
        <v>0</v>
      </c>
      <c r="AJ78" s="118"/>
      <c r="AK78" s="97"/>
      <c r="AL78" s="192">
        <f t="shared" si="71"/>
        <v>0</v>
      </c>
      <c r="AM78" s="116"/>
      <c r="AN78" s="130"/>
      <c r="AO78" s="98"/>
      <c r="AP78" s="99"/>
      <c r="AQ78" s="142">
        <f t="shared" si="72"/>
        <v>0</v>
      </c>
      <c r="AR78" s="133">
        <f t="shared" si="73"/>
        <v>0</v>
      </c>
      <c r="AS78" s="102">
        <f t="shared" si="74"/>
        <v>0</v>
      </c>
      <c r="AT78" s="97"/>
      <c r="AU78" s="98"/>
      <c r="AW78" s="246"/>
    </row>
    <row r="79" spans="1:55" ht="15" customHeight="1" x14ac:dyDescent="0.25">
      <c r="A79" s="96" t="s">
        <v>211</v>
      </c>
      <c r="B79" s="97">
        <v>2314.7800000000002</v>
      </c>
      <c r="C79" s="97">
        <v>694.43400000000008</v>
      </c>
      <c r="D79" s="97">
        <v>59.87</v>
      </c>
      <c r="E79" s="97">
        <v>3069.0840000000003</v>
      </c>
      <c r="F79" s="218">
        <v>4</v>
      </c>
      <c r="G79" s="116">
        <f t="shared" ref="G79" si="79">B79*F79%</f>
        <v>92.591200000000015</v>
      </c>
      <c r="H79" s="130">
        <f>E79+G79</f>
        <v>3161.6752000000001</v>
      </c>
      <c r="I79" s="99"/>
      <c r="J79" s="142">
        <v>3</v>
      </c>
      <c r="K79" s="133">
        <f t="shared" si="57"/>
        <v>9485.0256000000008</v>
      </c>
      <c r="L79" s="102">
        <f t="shared" si="58"/>
        <v>6944.34</v>
      </c>
      <c r="M79" s="97">
        <f t="shared" si="59"/>
        <v>2524.7649761963226</v>
      </c>
      <c r="N79" s="118"/>
      <c r="O79" s="97"/>
      <c r="P79" s="221">
        <f t="shared" si="60"/>
        <v>4</v>
      </c>
      <c r="Q79" s="116"/>
      <c r="R79" s="130"/>
      <c r="S79" s="98"/>
      <c r="T79" s="99"/>
      <c r="U79" s="141">
        <f t="shared" si="62"/>
        <v>3</v>
      </c>
      <c r="V79" s="132">
        <f t="shared" si="63"/>
        <v>0</v>
      </c>
      <c r="W79" s="102">
        <f t="shared" si="64"/>
        <v>7574.2949285889681</v>
      </c>
      <c r="X79" s="97">
        <f t="shared" si="65"/>
        <v>2651.0032250061367</v>
      </c>
      <c r="Y79" s="118"/>
      <c r="Z79" s="97"/>
      <c r="AA79" s="221">
        <f t="shared" si="66"/>
        <v>4</v>
      </c>
      <c r="AB79" s="116"/>
      <c r="AC79" s="130"/>
      <c r="AD79" s="98"/>
      <c r="AE79" s="99"/>
      <c r="AF79" s="142">
        <f t="shared" si="67"/>
        <v>3</v>
      </c>
      <c r="AG79" s="133">
        <f t="shared" si="68"/>
        <v>0</v>
      </c>
      <c r="AH79" s="102">
        <f t="shared" si="69"/>
        <v>7953.0096750184102</v>
      </c>
      <c r="AI79" s="97">
        <f t="shared" si="70"/>
        <v>2783.5533862564457</v>
      </c>
      <c r="AJ79" s="118"/>
      <c r="AK79" s="97"/>
      <c r="AL79" s="192">
        <f t="shared" si="71"/>
        <v>4</v>
      </c>
      <c r="AM79" s="116"/>
      <c r="AN79" s="130"/>
      <c r="AO79" s="98"/>
      <c r="AP79" s="99"/>
      <c r="AQ79" s="142">
        <f t="shared" si="72"/>
        <v>3</v>
      </c>
      <c r="AR79" s="133">
        <f t="shared" si="73"/>
        <v>0</v>
      </c>
      <c r="AS79" s="102">
        <f t="shared" si="74"/>
        <v>8350.6601587693367</v>
      </c>
      <c r="AT79" s="97"/>
      <c r="AU79" s="98"/>
      <c r="AW79" s="246">
        <f t="shared" si="75"/>
        <v>0.20251314866054027</v>
      </c>
    </row>
    <row r="80" spans="1:55" s="93" customFormat="1" ht="15" customHeight="1" x14ac:dyDescent="0.25">
      <c r="A80" s="95" t="s">
        <v>212</v>
      </c>
      <c r="B80" s="100">
        <v>4281.6499999999996</v>
      </c>
      <c r="C80" s="100">
        <f t="shared" ref="C80:C101" si="80">B80*C$4</f>
        <v>1284.4949999999999</v>
      </c>
      <c r="D80" s="100">
        <v>59.87</v>
      </c>
      <c r="E80" s="100">
        <f t="shared" si="55"/>
        <v>5626.0149999999994</v>
      </c>
      <c r="F80" s="216"/>
      <c r="G80" s="117">
        <f t="shared" ref="G80:G111" si="81">B80*F80%</f>
        <v>0</v>
      </c>
      <c r="H80" s="130">
        <f t="shared" si="56"/>
        <v>5626.0149999999994</v>
      </c>
      <c r="J80" s="141"/>
      <c r="K80" s="132">
        <f t="shared" si="57"/>
        <v>0</v>
      </c>
      <c r="L80" s="102">
        <f t="shared" si="58"/>
        <v>0</v>
      </c>
      <c r="M80" s="100">
        <f t="shared" si="59"/>
        <v>4628.2101198778364</v>
      </c>
      <c r="N80" s="122">
        <f t="shared" ref="N80:N101" si="82">M80*N$4</f>
        <v>1388.4630359633509</v>
      </c>
      <c r="O80" s="100">
        <f t="shared" si="76"/>
        <v>6016.6731558411875</v>
      </c>
      <c r="P80" s="221">
        <f t="shared" si="60"/>
        <v>0</v>
      </c>
      <c r="Q80" s="117">
        <f t="shared" ref="Q80:Q101" si="83">M80*P80%</f>
        <v>0</v>
      </c>
      <c r="R80" s="130">
        <f t="shared" si="61"/>
        <v>6016.6731558411875</v>
      </c>
      <c r="S80" s="101">
        <f t="shared" ref="S80:S101" si="84">R80/H80-1</f>
        <v>6.9437809149315743E-2</v>
      </c>
      <c r="U80" s="141">
        <f t="shared" si="62"/>
        <v>0</v>
      </c>
      <c r="V80" s="132">
        <f t="shared" si="63"/>
        <v>0</v>
      </c>
      <c r="W80" s="102">
        <f t="shared" si="64"/>
        <v>0</v>
      </c>
      <c r="X80" s="100">
        <f t="shared" si="65"/>
        <v>4859.6206258717257</v>
      </c>
      <c r="Y80" s="122">
        <f t="shared" ref="Y80:Y101" si="85">X80*Y$4</f>
        <v>1457.8861877615177</v>
      </c>
      <c r="Z80" s="100">
        <f t="shared" si="77"/>
        <v>6317.5068136332429</v>
      </c>
      <c r="AA80" s="221">
        <f t="shared" si="66"/>
        <v>0</v>
      </c>
      <c r="AB80" s="117">
        <f t="shared" ref="AB80:AB101" si="86">X80*AA80%</f>
        <v>0</v>
      </c>
      <c r="AC80" s="130">
        <f>Z80+AB80</f>
        <v>6317.5068136332429</v>
      </c>
      <c r="AD80" s="101">
        <f t="shared" ref="AD80:AD101" si="87">AC80/R80-1</f>
        <v>4.9999999999999378E-2</v>
      </c>
      <c r="AF80" s="141">
        <f t="shared" si="67"/>
        <v>0</v>
      </c>
      <c r="AG80" s="132">
        <f t="shared" si="68"/>
        <v>0</v>
      </c>
      <c r="AH80" s="102">
        <f t="shared" si="69"/>
        <v>0</v>
      </c>
      <c r="AI80" s="100">
        <f t="shared" si="70"/>
        <v>5102.6016571653154</v>
      </c>
      <c r="AJ80" s="122">
        <f t="shared" ref="AJ80:AJ101" si="88">AI80*AJ$4</f>
        <v>1530.7804971495946</v>
      </c>
      <c r="AK80" s="100">
        <f t="shared" si="78"/>
        <v>6633.3821543149097</v>
      </c>
      <c r="AL80" s="192">
        <f t="shared" si="71"/>
        <v>0</v>
      </c>
      <c r="AM80" s="117">
        <f t="shared" ref="AM80:AM101" si="89">AI80*AL80%</f>
        <v>0</v>
      </c>
      <c r="AN80" s="130">
        <f>AK80+AM80</f>
        <v>6633.3821543149097</v>
      </c>
      <c r="AO80" s="101">
        <f t="shared" ref="AO80:AO101" si="90">AN80/AC80-1</f>
        <v>5.0000000000000711E-2</v>
      </c>
      <c r="AQ80" s="141">
        <f t="shared" si="72"/>
        <v>0</v>
      </c>
      <c r="AR80" s="132">
        <f t="shared" si="73"/>
        <v>0</v>
      </c>
      <c r="AS80" s="102">
        <f t="shared" si="74"/>
        <v>0</v>
      </c>
      <c r="AT80" s="100">
        <f t="shared" ref="AT80:AT101" si="91">AN80-H80</f>
        <v>1007.3671543149103</v>
      </c>
      <c r="AU80" s="101">
        <f t="shared" ref="AU80:AU101" si="92">AN80/H80-1</f>
        <v>0.17905518458712089</v>
      </c>
      <c r="AW80" s="246">
        <f t="shared" si="75"/>
        <v>0.1917372174664711</v>
      </c>
      <c r="BC80" s="102"/>
    </row>
    <row r="81" spans="1:49" s="93" customFormat="1" ht="15" customHeight="1" x14ac:dyDescent="0.25">
      <c r="A81" s="95" t="s">
        <v>213</v>
      </c>
      <c r="B81" s="100">
        <v>4197.6899999999996</v>
      </c>
      <c r="C81" s="100">
        <f t="shared" si="80"/>
        <v>1259.3069999999998</v>
      </c>
      <c r="D81" s="100">
        <v>59.87</v>
      </c>
      <c r="E81" s="100">
        <f t="shared" si="55"/>
        <v>5516.8669999999993</v>
      </c>
      <c r="F81" s="216"/>
      <c r="G81" s="117">
        <f t="shared" si="81"/>
        <v>0</v>
      </c>
      <c r="H81" s="130">
        <f t="shared" si="56"/>
        <v>5516.8669999999993</v>
      </c>
      <c r="J81" s="141"/>
      <c r="K81" s="132">
        <f t="shared" si="57"/>
        <v>0</v>
      </c>
      <c r="L81" s="102">
        <f t="shared" si="58"/>
        <v>0</v>
      </c>
      <c r="M81" s="100">
        <f t="shared" si="59"/>
        <v>4538.42012142166</v>
      </c>
      <c r="N81" s="122">
        <f t="shared" si="82"/>
        <v>1361.526036426498</v>
      </c>
      <c r="O81" s="100">
        <f t="shared" si="76"/>
        <v>5899.9461578481578</v>
      </c>
      <c r="P81" s="221">
        <f t="shared" si="60"/>
        <v>0</v>
      </c>
      <c r="Q81" s="117">
        <f t="shared" si="83"/>
        <v>0</v>
      </c>
      <c r="R81" s="130">
        <f t="shared" si="61"/>
        <v>5899.9461578481578</v>
      </c>
      <c r="S81" s="101">
        <f t="shared" si="84"/>
        <v>6.9437809149315743E-2</v>
      </c>
      <c r="U81" s="141">
        <f t="shared" si="62"/>
        <v>0</v>
      </c>
      <c r="V81" s="132">
        <f t="shared" si="63"/>
        <v>0</v>
      </c>
      <c r="W81" s="102">
        <f t="shared" si="64"/>
        <v>0</v>
      </c>
      <c r="X81" s="100">
        <f t="shared" si="65"/>
        <v>4765.3411274927403</v>
      </c>
      <c r="Y81" s="122">
        <f t="shared" si="85"/>
        <v>1429.602338247822</v>
      </c>
      <c r="Z81" s="100">
        <f t="shared" si="77"/>
        <v>6194.9434657405618</v>
      </c>
      <c r="AA81" s="221">
        <f t="shared" si="66"/>
        <v>0</v>
      </c>
      <c r="AB81" s="117">
        <f t="shared" si="86"/>
        <v>0</v>
      </c>
      <c r="AC81" s="130">
        <f t="shared" si="47"/>
        <v>6194.9434657405618</v>
      </c>
      <c r="AD81" s="101">
        <f t="shared" si="87"/>
        <v>4.9999999999999378E-2</v>
      </c>
      <c r="AF81" s="141">
        <f t="shared" si="67"/>
        <v>0</v>
      </c>
      <c r="AG81" s="132">
        <f t="shared" si="68"/>
        <v>0</v>
      </c>
      <c r="AH81" s="102">
        <f t="shared" si="69"/>
        <v>0</v>
      </c>
      <c r="AI81" s="100">
        <f t="shared" si="70"/>
        <v>5003.6081838673808</v>
      </c>
      <c r="AJ81" s="122">
        <f t="shared" si="88"/>
        <v>1501.0824551602143</v>
      </c>
      <c r="AK81" s="100">
        <f t="shared" si="78"/>
        <v>6504.6906390275954</v>
      </c>
      <c r="AL81" s="192">
        <f t="shared" si="71"/>
        <v>0</v>
      </c>
      <c r="AM81" s="117">
        <f t="shared" si="89"/>
        <v>0</v>
      </c>
      <c r="AN81" s="130">
        <f t="shared" ref="AN81:AN144" si="93">AK81+AM81</f>
        <v>6504.6906390275954</v>
      </c>
      <c r="AO81" s="101">
        <f t="shared" si="90"/>
        <v>5.0000000000000933E-2</v>
      </c>
      <c r="AQ81" s="141">
        <f t="shared" si="72"/>
        <v>0</v>
      </c>
      <c r="AR81" s="132">
        <f t="shared" si="73"/>
        <v>0</v>
      </c>
      <c r="AS81" s="102">
        <f t="shared" si="74"/>
        <v>0</v>
      </c>
      <c r="AT81" s="100">
        <f t="shared" si="91"/>
        <v>987.82363902759607</v>
      </c>
      <c r="AU81" s="101">
        <f t="shared" si="92"/>
        <v>0.17905518458712089</v>
      </c>
      <c r="AW81" s="246">
        <f t="shared" si="75"/>
        <v>0.19199087685545657</v>
      </c>
    </row>
    <row r="82" spans="1:49" s="93" customFormat="1" ht="15" customHeight="1" x14ac:dyDescent="0.25">
      <c r="A82" s="95" t="s">
        <v>214</v>
      </c>
      <c r="B82" s="100">
        <v>4115.38</v>
      </c>
      <c r="C82" s="100">
        <f t="shared" si="80"/>
        <v>1234.614</v>
      </c>
      <c r="D82" s="100">
        <v>59.87</v>
      </c>
      <c r="E82" s="100">
        <f t="shared" si="55"/>
        <v>5409.8640000000005</v>
      </c>
      <c r="F82" s="216"/>
      <c r="G82" s="117">
        <f t="shared" si="81"/>
        <v>0</v>
      </c>
      <c r="H82" s="130">
        <f t="shared" si="56"/>
        <v>5409.8640000000005</v>
      </c>
      <c r="J82" s="141"/>
      <c r="K82" s="132">
        <f t="shared" si="57"/>
        <v>0</v>
      </c>
      <c r="L82" s="102">
        <f t="shared" si="58"/>
        <v>0</v>
      </c>
      <c r="M82" s="100">
        <f t="shared" si="59"/>
        <v>4450.3946953505811</v>
      </c>
      <c r="N82" s="122">
        <f t="shared" si="82"/>
        <v>1335.1184086051742</v>
      </c>
      <c r="O82" s="100">
        <f t="shared" si="76"/>
        <v>5785.5131039557555</v>
      </c>
      <c r="P82" s="221">
        <f t="shared" si="60"/>
        <v>0</v>
      </c>
      <c r="Q82" s="117">
        <f t="shared" si="83"/>
        <v>0</v>
      </c>
      <c r="R82" s="130">
        <f t="shared" si="61"/>
        <v>5785.5131039557555</v>
      </c>
      <c r="S82" s="101">
        <f t="shared" si="84"/>
        <v>6.9437809149315965E-2</v>
      </c>
      <c r="U82" s="141">
        <f t="shared" si="62"/>
        <v>0</v>
      </c>
      <c r="V82" s="132">
        <f t="shared" si="63"/>
        <v>0</v>
      </c>
      <c r="W82" s="102">
        <f t="shared" si="64"/>
        <v>0</v>
      </c>
      <c r="X82" s="100">
        <f t="shared" si="65"/>
        <v>4672.9144301181068</v>
      </c>
      <c r="Y82" s="122">
        <f t="shared" si="85"/>
        <v>1401.8743290354321</v>
      </c>
      <c r="Z82" s="100">
        <f t="shared" si="77"/>
        <v>6074.7887591535391</v>
      </c>
      <c r="AA82" s="221">
        <f t="shared" si="66"/>
        <v>0</v>
      </c>
      <c r="AB82" s="117">
        <f t="shared" si="86"/>
        <v>0</v>
      </c>
      <c r="AC82" s="130">
        <f t="shared" si="47"/>
        <v>6074.7887591535391</v>
      </c>
      <c r="AD82" s="101">
        <f t="shared" si="87"/>
        <v>4.9999999999999378E-2</v>
      </c>
      <c r="AF82" s="141">
        <f t="shared" si="67"/>
        <v>0</v>
      </c>
      <c r="AG82" s="132">
        <f t="shared" si="68"/>
        <v>0</v>
      </c>
      <c r="AH82" s="102">
        <f t="shared" si="69"/>
        <v>0</v>
      </c>
      <c r="AI82" s="100">
        <f t="shared" si="70"/>
        <v>4906.5601516240158</v>
      </c>
      <c r="AJ82" s="122">
        <f t="shared" si="88"/>
        <v>1471.9680454872048</v>
      </c>
      <c r="AK82" s="100">
        <f t="shared" si="78"/>
        <v>6378.5281971112208</v>
      </c>
      <c r="AL82" s="192">
        <f t="shared" si="71"/>
        <v>0</v>
      </c>
      <c r="AM82" s="117">
        <f t="shared" si="89"/>
        <v>0</v>
      </c>
      <c r="AN82" s="130">
        <f t="shared" si="93"/>
        <v>6378.5281971112208</v>
      </c>
      <c r="AO82" s="101">
        <f t="shared" si="90"/>
        <v>5.0000000000000711E-2</v>
      </c>
      <c r="AQ82" s="141">
        <f t="shared" si="72"/>
        <v>0</v>
      </c>
      <c r="AR82" s="132">
        <f t="shared" si="73"/>
        <v>0</v>
      </c>
      <c r="AS82" s="102">
        <f t="shared" si="74"/>
        <v>0</v>
      </c>
      <c r="AT82" s="100">
        <f t="shared" si="91"/>
        <v>968.66419711122035</v>
      </c>
      <c r="AU82" s="101">
        <f t="shared" si="92"/>
        <v>0.17905518458712089</v>
      </c>
      <c r="AW82" s="246">
        <f t="shared" si="75"/>
        <v>0.19224959824463728</v>
      </c>
    </row>
    <row r="83" spans="1:49" s="93" customFormat="1" ht="15" customHeight="1" x14ac:dyDescent="0.25">
      <c r="A83" s="95" t="s">
        <v>215</v>
      </c>
      <c r="B83" s="100">
        <v>4034.69</v>
      </c>
      <c r="C83" s="100">
        <f t="shared" si="80"/>
        <v>1210.4069999999999</v>
      </c>
      <c r="D83" s="100">
        <v>59.87</v>
      </c>
      <c r="E83" s="100">
        <f t="shared" si="55"/>
        <v>5304.9669999999996</v>
      </c>
      <c r="F83" s="216"/>
      <c r="G83" s="117">
        <f t="shared" si="81"/>
        <v>0</v>
      </c>
      <c r="H83" s="130">
        <f t="shared" si="56"/>
        <v>5304.9669999999996</v>
      </c>
      <c r="J83" s="141"/>
      <c r="K83" s="132">
        <f t="shared" si="57"/>
        <v>0</v>
      </c>
      <c r="L83" s="102">
        <f t="shared" si="58"/>
        <v>0</v>
      </c>
      <c r="M83" s="100">
        <f t="shared" si="59"/>
        <v>4364.1017585303216</v>
      </c>
      <c r="N83" s="122">
        <f t="shared" si="82"/>
        <v>1309.2305275590963</v>
      </c>
      <c r="O83" s="100">
        <f t="shared" si="76"/>
        <v>5673.3322860894177</v>
      </c>
      <c r="P83" s="221">
        <f t="shared" si="60"/>
        <v>0</v>
      </c>
      <c r="Q83" s="117">
        <f t="shared" si="83"/>
        <v>0</v>
      </c>
      <c r="R83" s="130">
        <f t="shared" si="61"/>
        <v>5673.3322860894177</v>
      </c>
      <c r="S83" s="101">
        <f t="shared" si="84"/>
        <v>6.9437809149315743E-2</v>
      </c>
      <c r="U83" s="141">
        <f t="shared" si="62"/>
        <v>0</v>
      </c>
      <c r="V83" s="132">
        <f t="shared" si="63"/>
        <v>0</v>
      </c>
      <c r="W83" s="102">
        <f t="shared" si="64"/>
        <v>0</v>
      </c>
      <c r="X83" s="100">
        <f t="shared" si="65"/>
        <v>4582.306846456835</v>
      </c>
      <c r="Y83" s="122">
        <f t="shared" si="85"/>
        <v>1374.6920539370506</v>
      </c>
      <c r="Z83" s="100">
        <f t="shared" si="77"/>
        <v>5956.9989003938854</v>
      </c>
      <c r="AA83" s="221">
        <f t="shared" si="66"/>
        <v>0</v>
      </c>
      <c r="AB83" s="117">
        <f t="shared" si="86"/>
        <v>0</v>
      </c>
      <c r="AC83" s="130">
        <f t="shared" si="47"/>
        <v>5956.9989003938854</v>
      </c>
      <c r="AD83" s="101">
        <f t="shared" si="87"/>
        <v>4.9999999999999378E-2</v>
      </c>
      <c r="AF83" s="141">
        <f t="shared" si="67"/>
        <v>0</v>
      </c>
      <c r="AG83" s="132">
        <f t="shared" si="68"/>
        <v>0</v>
      </c>
      <c r="AH83" s="102">
        <f t="shared" si="69"/>
        <v>0</v>
      </c>
      <c r="AI83" s="100">
        <f t="shared" si="70"/>
        <v>4811.4221887796803</v>
      </c>
      <c r="AJ83" s="122">
        <f t="shared" si="88"/>
        <v>1443.426656633904</v>
      </c>
      <c r="AK83" s="100">
        <f t="shared" si="78"/>
        <v>6254.8488454135841</v>
      </c>
      <c r="AL83" s="192">
        <f t="shared" si="71"/>
        <v>0</v>
      </c>
      <c r="AM83" s="117">
        <f t="shared" si="89"/>
        <v>0</v>
      </c>
      <c r="AN83" s="130">
        <f t="shared" si="93"/>
        <v>6254.8488454135841</v>
      </c>
      <c r="AO83" s="101">
        <f t="shared" si="90"/>
        <v>5.0000000000000711E-2</v>
      </c>
      <c r="AQ83" s="141">
        <f t="shared" si="72"/>
        <v>0</v>
      </c>
      <c r="AR83" s="132">
        <f t="shared" si="73"/>
        <v>0</v>
      </c>
      <c r="AS83" s="102">
        <f t="shared" si="74"/>
        <v>0</v>
      </c>
      <c r="AT83" s="100">
        <f t="shared" si="91"/>
        <v>949.88184541358441</v>
      </c>
      <c r="AU83" s="101">
        <f t="shared" si="92"/>
        <v>0.17905518458712089</v>
      </c>
      <c r="AW83" s="246">
        <f t="shared" si="75"/>
        <v>0.19251347409086694</v>
      </c>
    </row>
    <row r="84" spans="1:49" s="93" customFormat="1" ht="15" customHeight="1" x14ac:dyDescent="0.25">
      <c r="A84" s="95" t="s">
        <v>216</v>
      </c>
      <c r="B84" s="100">
        <v>3955.58</v>
      </c>
      <c r="C84" s="100">
        <f t="shared" si="80"/>
        <v>1186.674</v>
      </c>
      <c r="D84" s="100">
        <v>59.87</v>
      </c>
      <c r="E84" s="100">
        <f t="shared" si="55"/>
        <v>5202.1239999999998</v>
      </c>
      <c r="F84" s="216"/>
      <c r="G84" s="117">
        <f t="shared" si="81"/>
        <v>0</v>
      </c>
      <c r="H84" s="130">
        <f t="shared" si="56"/>
        <v>5202.1239999999998</v>
      </c>
      <c r="J84" s="141"/>
      <c r="K84" s="132">
        <f t="shared" si="57"/>
        <v>0</v>
      </c>
      <c r="L84" s="102">
        <f t="shared" si="58"/>
        <v>0</v>
      </c>
      <c r="M84" s="100">
        <f t="shared" si="59"/>
        <v>4279.49853344852</v>
      </c>
      <c r="N84" s="122">
        <f t="shared" si="82"/>
        <v>1283.8495600345559</v>
      </c>
      <c r="O84" s="100">
        <f t="shared" si="76"/>
        <v>5563.3480934830759</v>
      </c>
      <c r="P84" s="221">
        <f t="shared" si="60"/>
        <v>0</v>
      </c>
      <c r="Q84" s="117">
        <f t="shared" si="83"/>
        <v>0</v>
      </c>
      <c r="R84" s="130">
        <f t="shared" si="61"/>
        <v>5563.3480934830759</v>
      </c>
      <c r="S84" s="101">
        <f t="shared" si="84"/>
        <v>6.9437809149315965E-2</v>
      </c>
      <c r="U84" s="141">
        <f t="shared" si="62"/>
        <v>0</v>
      </c>
      <c r="V84" s="132">
        <f t="shared" si="63"/>
        <v>0</v>
      </c>
      <c r="W84" s="102">
        <f t="shared" si="64"/>
        <v>0</v>
      </c>
      <c r="X84" s="100">
        <f t="shared" si="65"/>
        <v>4493.4734601209429</v>
      </c>
      <c r="Y84" s="122">
        <f t="shared" si="85"/>
        <v>1348.0420380362827</v>
      </c>
      <c r="Z84" s="100">
        <f t="shared" si="77"/>
        <v>5841.5154981572259</v>
      </c>
      <c r="AA84" s="221">
        <f t="shared" si="66"/>
        <v>0</v>
      </c>
      <c r="AB84" s="117">
        <f t="shared" si="86"/>
        <v>0</v>
      </c>
      <c r="AC84" s="130">
        <f t="shared" si="47"/>
        <v>5841.5154981572259</v>
      </c>
      <c r="AD84" s="101">
        <f t="shared" si="87"/>
        <v>4.9999999999999378E-2</v>
      </c>
      <c r="AF84" s="141">
        <f t="shared" si="67"/>
        <v>0</v>
      </c>
      <c r="AG84" s="132">
        <f t="shared" si="68"/>
        <v>0</v>
      </c>
      <c r="AH84" s="102">
        <f t="shared" si="69"/>
        <v>0</v>
      </c>
      <c r="AI84" s="100">
        <f t="shared" si="70"/>
        <v>4718.1471331269931</v>
      </c>
      <c r="AJ84" s="122">
        <f t="shared" si="88"/>
        <v>1415.4441399380978</v>
      </c>
      <c r="AK84" s="100">
        <f t="shared" si="78"/>
        <v>6133.5912730650907</v>
      </c>
      <c r="AL84" s="192">
        <f t="shared" si="71"/>
        <v>0</v>
      </c>
      <c r="AM84" s="117">
        <f t="shared" si="89"/>
        <v>0</v>
      </c>
      <c r="AN84" s="130">
        <f t="shared" si="93"/>
        <v>6133.5912730650907</v>
      </c>
      <c r="AO84" s="101">
        <f t="shared" si="90"/>
        <v>5.0000000000000488E-2</v>
      </c>
      <c r="AQ84" s="141">
        <f t="shared" si="72"/>
        <v>0</v>
      </c>
      <c r="AR84" s="132">
        <f t="shared" si="73"/>
        <v>0</v>
      </c>
      <c r="AS84" s="102">
        <f t="shared" si="74"/>
        <v>0</v>
      </c>
      <c r="AT84" s="100">
        <f t="shared" si="91"/>
        <v>931.46727306509092</v>
      </c>
      <c r="AU84" s="101">
        <f t="shared" si="92"/>
        <v>0.17905518458712066</v>
      </c>
      <c r="AW84" s="246">
        <f t="shared" si="75"/>
        <v>0.19278263443717303</v>
      </c>
    </row>
    <row r="85" spans="1:49" s="93" customFormat="1" ht="15" customHeight="1" x14ac:dyDescent="0.25">
      <c r="A85" s="95" t="s">
        <v>217</v>
      </c>
      <c r="B85" s="100">
        <v>3878.02</v>
      </c>
      <c r="C85" s="100">
        <f t="shared" si="80"/>
        <v>1163.4059999999999</v>
      </c>
      <c r="D85" s="100">
        <v>59.87</v>
      </c>
      <c r="E85" s="100">
        <f t="shared" si="55"/>
        <v>5101.2959999999994</v>
      </c>
      <c r="F85" s="216"/>
      <c r="G85" s="117">
        <f t="shared" si="81"/>
        <v>0</v>
      </c>
      <c r="H85" s="130">
        <f t="shared" si="56"/>
        <v>5101.2959999999994</v>
      </c>
      <c r="J85" s="141"/>
      <c r="K85" s="132">
        <f t="shared" si="57"/>
        <v>0</v>
      </c>
      <c r="L85" s="102">
        <f t="shared" si="58"/>
        <v>0</v>
      </c>
      <c r="M85" s="100">
        <f t="shared" si="59"/>
        <v>4196.5529369708984</v>
      </c>
      <c r="N85" s="122">
        <f t="shared" si="82"/>
        <v>1258.9658810912695</v>
      </c>
      <c r="O85" s="100">
        <f t="shared" si="76"/>
        <v>5455.5188180621681</v>
      </c>
      <c r="P85" s="221">
        <f t="shared" si="60"/>
        <v>0</v>
      </c>
      <c r="Q85" s="117">
        <f t="shared" si="83"/>
        <v>0</v>
      </c>
      <c r="R85" s="130">
        <f t="shared" si="61"/>
        <v>5455.5188180621681</v>
      </c>
      <c r="S85" s="101">
        <f t="shared" si="84"/>
        <v>6.9437809149315965E-2</v>
      </c>
      <c r="U85" s="141">
        <f t="shared" si="62"/>
        <v>0</v>
      </c>
      <c r="V85" s="132">
        <f t="shared" si="63"/>
        <v>0</v>
      </c>
      <c r="W85" s="102">
        <f t="shared" si="64"/>
        <v>0</v>
      </c>
      <c r="X85" s="100">
        <f t="shared" si="65"/>
        <v>4406.3805838194403</v>
      </c>
      <c r="Y85" s="122">
        <f t="shared" si="85"/>
        <v>1321.9141751458321</v>
      </c>
      <c r="Z85" s="100">
        <f t="shared" si="77"/>
        <v>5728.2947589652722</v>
      </c>
      <c r="AA85" s="221">
        <f t="shared" si="66"/>
        <v>0</v>
      </c>
      <c r="AB85" s="117">
        <f t="shared" si="86"/>
        <v>0</v>
      </c>
      <c r="AC85" s="130">
        <f t="shared" si="47"/>
        <v>5728.2947589652722</v>
      </c>
      <c r="AD85" s="101">
        <f t="shared" si="87"/>
        <v>4.9999999999999156E-2</v>
      </c>
      <c r="AF85" s="141">
        <f t="shared" si="67"/>
        <v>0</v>
      </c>
      <c r="AG85" s="132">
        <f t="shared" si="68"/>
        <v>0</v>
      </c>
      <c r="AH85" s="102">
        <f t="shared" si="69"/>
        <v>0</v>
      </c>
      <c r="AI85" s="100">
        <f t="shared" si="70"/>
        <v>4626.6996130104162</v>
      </c>
      <c r="AJ85" s="122">
        <f t="shared" si="88"/>
        <v>1388.0098839031248</v>
      </c>
      <c r="AK85" s="100">
        <f t="shared" si="78"/>
        <v>6014.7094969135414</v>
      </c>
      <c r="AL85" s="192">
        <f t="shared" si="71"/>
        <v>0</v>
      </c>
      <c r="AM85" s="117">
        <f t="shared" si="89"/>
        <v>0</v>
      </c>
      <c r="AN85" s="130">
        <f t="shared" si="93"/>
        <v>6014.7094969135414</v>
      </c>
      <c r="AO85" s="101">
        <f t="shared" si="90"/>
        <v>5.0000000000000933E-2</v>
      </c>
      <c r="AQ85" s="141">
        <f t="shared" si="72"/>
        <v>0</v>
      </c>
      <c r="AR85" s="132">
        <f t="shared" si="73"/>
        <v>0</v>
      </c>
      <c r="AS85" s="102">
        <f t="shared" si="74"/>
        <v>0</v>
      </c>
      <c r="AT85" s="100">
        <f t="shared" si="91"/>
        <v>913.41349691354208</v>
      </c>
      <c r="AU85" s="101">
        <f t="shared" si="92"/>
        <v>0.17905518458712111</v>
      </c>
      <c r="AW85" s="246">
        <f t="shared" si="75"/>
        <v>0.19305718201825051</v>
      </c>
    </row>
    <row r="86" spans="1:49" s="93" customFormat="1" ht="15" customHeight="1" x14ac:dyDescent="0.25">
      <c r="A86" s="95" t="s">
        <v>218</v>
      </c>
      <c r="B86" s="100">
        <v>3801.97</v>
      </c>
      <c r="C86" s="100">
        <f t="shared" si="80"/>
        <v>1140.5909999999999</v>
      </c>
      <c r="D86" s="100">
        <v>59.87</v>
      </c>
      <c r="E86" s="100">
        <f t="shared" si="55"/>
        <v>5002.4309999999996</v>
      </c>
      <c r="F86" s="216"/>
      <c r="G86" s="117">
        <f t="shared" si="81"/>
        <v>0</v>
      </c>
      <c r="H86" s="130">
        <f t="shared" si="56"/>
        <v>5002.4309999999996</v>
      </c>
      <c r="J86" s="141"/>
      <c r="K86" s="132">
        <f t="shared" si="57"/>
        <v>0</v>
      </c>
      <c r="L86" s="102">
        <f t="shared" si="58"/>
        <v>0</v>
      </c>
      <c r="M86" s="100">
        <f t="shared" si="59"/>
        <v>4115.2221915850932</v>
      </c>
      <c r="N86" s="122">
        <f t="shared" si="82"/>
        <v>1234.566657475528</v>
      </c>
      <c r="O86" s="100">
        <f t="shared" si="76"/>
        <v>5349.788849060621</v>
      </c>
      <c r="P86" s="221">
        <f t="shared" si="60"/>
        <v>0</v>
      </c>
      <c r="Q86" s="117">
        <f t="shared" si="83"/>
        <v>0</v>
      </c>
      <c r="R86" s="130">
        <f t="shared" si="61"/>
        <v>5349.788849060621</v>
      </c>
      <c r="S86" s="101">
        <f t="shared" si="84"/>
        <v>6.9437809149315965E-2</v>
      </c>
      <c r="U86" s="141">
        <f t="shared" si="62"/>
        <v>0</v>
      </c>
      <c r="V86" s="132">
        <f t="shared" si="63"/>
        <v>0</v>
      </c>
      <c r="W86" s="102">
        <f t="shared" si="64"/>
        <v>0</v>
      </c>
      <c r="X86" s="100">
        <f t="shared" si="65"/>
        <v>4320.983301164345</v>
      </c>
      <c r="Y86" s="122">
        <f t="shared" si="85"/>
        <v>1296.2949903493034</v>
      </c>
      <c r="Z86" s="100">
        <f t="shared" si="77"/>
        <v>5617.2782915136486</v>
      </c>
      <c r="AA86" s="221">
        <f t="shared" si="66"/>
        <v>0</v>
      </c>
      <c r="AB86" s="117">
        <f t="shared" si="86"/>
        <v>0</v>
      </c>
      <c r="AC86" s="130">
        <f t="shared" si="47"/>
        <v>5617.2782915136486</v>
      </c>
      <c r="AD86" s="101">
        <f t="shared" si="87"/>
        <v>4.9999999999999378E-2</v>
      </c>
      <c r="AF86" s="141">
        <f t="shared" si="67"/>
        <v>0</v>
      </c>
      <c r="AG86" s="132">
        <f t="shared" si="68"/>
        <v>0</v>
      </c>
      <c r="AH86" s="102">
        <f t="shared" si="69"/>
        <v>0</v>
      </c>
      <c r="AI86" s="100">
        <f t="shared" si="70"/>
        <v>4537.0324662225657</v>
      </c>
      <c r="AJ86" s="122">
        <f t="shared" si="88"/>
        <v>1361.1097398667696</v>
      </c>
      <c r="AK86" s="100">
        <f t="shared" si="78"/>
        <v>5898.1422060893356</v>
      </c>
      <c r="AL86" s="192">
        <f t="shared" si="71"/>
        <v>0</v>
      </c>
      <c r="AM86" s="117">
        <f t="shared" si="89"/>
        <v>0</v>
      </c>
      <c r="AN86" s="130">
        <f t="shared" si="93"/>
        <v>5898.1422060893356</v>
      </c>
      <c r="AO86" s="101">
        <f t="shared" si="90"/>
        <v>5.0000000000000711E-2</v>
      </c>
      <c r="AQ86" s="141">
        <f t="shared" si="72"/>
        <v>0</v>
      </c>
      <c r="AR86" s="132">
        <f t="shared" si="73"/>
        <v>0</v>
      </c>
      <c r="AS86" s="102">
        <f t="shared" si="74"/>
        <v>0</v>
      </c>
      <c r="AT86" s="100">
        <f t="shared" si="91"/>
        <v>895.71120608933597</v>
      </c>
      <c r="AU86" s="101">
        <f t="shared" si="92"/>
        <v>0.17905518458712089</v>
      </c>
      <c r="AW86" s="246">
        <f t="shared" si="75"/>
        <v>0.1933372610048385</v>
      </c>
    </row>
    <row r="87" spans="1:49" s="93" customFormat="1" ht="15" customHeight="1" x14ac:dyDescent="0.25">
      <c r="A87" s="95" t="s">
        <v>219</v>
      </c>
      <c r="B87" s="100">
        <v>3727.43</v>
      </c>
      <c r="C87" s="100">
        <f t="shared" si="80"/>
        <v>1118.2289999999998</v>
      </c>
      <c r="D87" s="100">
        <v>59.87</v>
      </c>
      <c r="E87" s="100">
        <f t="shared" si="55"/>
        <v>4905.5289999999995</v>
      </c>
      <c r="F87" s="216"/>
      <c r="G87" s="117">
        <f t="shared" si="81"/>
        <v>0</v>
      </c>
      <c r="H87" s="130">
        <f t="shared" si="56"/>
        <v>4905.5289999999995</v>
      </c>
      <c r="J87" s="141"/>
      <c r="K87" s="132">
        <f t="shared" si="57"/>
        <v>0</v>
      </c>
      <c r="L87" s="102">
        <f t="shared" si="58"/>
        <v>0</v>
      </c>
      <c r="M87" s="100">
        <f t="shared" si="59"/>
        <v>4035.5062972911032</v>
      </c>
      <c r="N87" s="122">
        <f t="shared" si="82"/>
        <v>1210.6518891873309</v>
      </c>
      <c r="O87" s="100">
        <f t="shared" si="76"/>
        <v>5246.1581864784339</v>
      </c>
      <c r="P87" s="221">
        <f t="shared" si="60"/>
        <v>0</v>
      </c>
      <c r="Q87" s="117">
        <f t="shared" si="83"/>
        <v>0</v>
      </c>
      <c r="R87" s="130">
        <f t="shared" si="61"/>
        <v>5246.1581864784339</v>
      </c>
      <c r="S87" s="101">
        <f t="shared" si="84"/>
        <v>6.9437809149315965E-2</v>
      </c>
      <c r="U87" s="141">
        <f t="shared" si="62"/>
        <v>0</v>
      </c>
      <c r="V87" s="132">
        <f t="shared" si="63"/>
        <v>0</v>
      </c>
      <c r="W87" s="102">
        <f t="shared" si="64"/>
        <v>0</v>
      </c>
      <c r="X87" s="100">
        <f t="shared" si="65"/>
        <v>4237.2816121556552</v>
      </c>
      <c r="Y87" s="122">
        <f t="shared" si="85"/>
        <v>1271.1844836466964</v>
      </c>
      <c r="Z87" s="100">
        <f t="shared" si="77"/>
        <v>5508.4660958023514</v>
      </c>
      <c r="AA87" s="221">
        <f t="shared" si="66"/>
        <v>0</v>
      </c>
      <c r="AB87" s="117">
        <f t="shared" si="86"/>
        <v>0</v>
      </c>
      <c r="AC87" s="130">
        <f t="shared" si="47"/>
        <v>5508.4660958023514</v>
      </c>
      <c r="AD87" s="101">
        <f t="shared" si="87"/>
        <v>4.9999999999999156E-2</v>
      </c>
      <c r="AF87" s="141">
        <f t="shared" si="67"/>
        <v>0</v>
      </c>
      <c r="AG87" s="132">
        <f t="shared" si="68"/>
        <v>0</v>
      </c>
      <c r="AH87" s="102">
        <f t="shared" si="69"/>
        <v>0</v>
      </c>
      <c r="AI87" s="100">
        <f t="shared" si="70"/>
        <v>4449.1456927634417</v>
      </c>
      <c r="AJ87" s="122">
        <f t="shared" si="88"/>
        <v>1334.7437078290325</v>
      </c>
      <c r="AK87" s="100">
        <f t="shared" si="78"/>
        <v>5783.889400592474</v>
      </c>
      <c r="AL87" s="192">
        <f t="shared" si="71"/>
        <v>0</v>
      </c>
      <c r="AM87" s="117">
        <f t="shared" si="89"/>
        <v>0</v>
      </c>
      <c r="AN87" s="130">
        <f t="shared" si="93"/>
        <v>5783.889400592474</v>
      </c>
      <c r="AO87" s="101">
        <f t="shared" si="90"/>
        <v>5.0000000000000933E-2</v>
      </c>
      <c r="AQ87" s="141">
        <f t="shared" si="72"/>
        <v>0</v>
      </c>
      <c r="AR87" s="132">
        <f t="shared" si="73"/>
        <v>0</v>
      </c>
      <c r="AS87" s="102">
        <f t="shared" si="74"/>
        <v>0</v>
      </c>
      <c r="AT87" s="100">
        <f t="shared" si="91"/>
        <v>878.36040059247443</v>
      </c>
      <c r="AU87" s="101">
        <f t="shared" si="92"/>
        <v>0.17905518458712089</v>
      </c>
      <c r="AW87" s="246">
        <f t="shared" si="75"/>
        <v>0.19362286958130448</v>
      </c>
    </row>
    <row r="88" spans="1:49" s="93" customFormat="1" ht="15" customHeight="1" x14ac:dyDescent="0.25">
      <c r="A88" s="95" t="s">
        <v>220</v>
      </c>
      <c r="B88" s="100">
        <v>3654.34</v>
      </c>
      <c r="C88" s="100">
        <f t="shared" si="80"/>
        <v>1096.3019999999999</v>
      </c>
      <c r="D88" s="100">
        <v>59.87</v>
      </c>
      <c r="E88" s="100">
        <f t="shared" si="55"/>
        <v>4810.5119999999997</v>
      </c>
      <c r="F88" s="216"/>
      <c r="G88" s="117">
        <f t="shared" si="81"/>
        <v>0</v>
      </c>
      <c r="H88" s="130">
        <f t="shared" si="56"/>
        <v>4810.5119999999997</v>
      </c>
      <c r="J88" s="141"/>
      <c r="K88" s="132">
        <f t="shared" si="57"/>
        <v>0</v>
      </c>
      <c r="L88" s="102">
        <f t="shared" si="58"/>
        <v>0</v>
      </c>
      <c r="M88" s="100">
        <f t="shared" si="59"/>
        <v>3957.3410878203795</v>
      </c>
      <c r="N88" s="122">
        <f t="shared" si="82"/>
        <v>1187.2023263461138</v>
      </c>
      <c r="O88" s="100">
        <f t="shared" si="76"/>
        <v>5144.5434141664937</v>
      </c>
      <c r="P88" s="221">
        <f t="shared" si="60"/>
        <v>0</v>
      </c>
      <c r="Q88" s="117">
        <f t="shared" si="83"/>
        <v>0</v>
      </c>
      <c r="R88" s="130">
        <f t="shared" si="61"/>
        <v>5144.5434141664937</v>
      </c>
      <c r="S88" s="101">
        <f t="shared" si="84"/>
        <v>6.9437809149315965E-2</v>
      </c>
      <c r="U88" s="141">
        <f t="shared" si="62"/>
        <v>0</v>
      </c>
      <c r="V88" s="132">
        <f t="shared" si="63"/>
        <v>0</v>
      </c>
      <c r="W88" s="102">
        <f t="shared" si="64"/>
        <v>0</v>
      </c>
      <c r="X88" s="100">
        <f t="shared" si="65"/>
        <v>4155.2081422113961</v>
      </c>
      <c r="Y88" s="122">
        <f t="shared" si="85"/>
        <v>1246.5624426634188</v>
      </c>
      <c r="Z88" s="100">
        <f t="shared" si="77"/>
        <v>5401.7705848748146</v>
      </c>
      <c r="AA88" s="221">
        <f t="shared" si="66"/>
        <v>0</v>
      </c>
      <c r="AB88" s="117">
        <f t="shared" si="86"/>
        <v>0</v>
      </c>
      <c r="AC88" s="130">
        <f t="shared" si="47"/>
        <v>5401.7705848748146</v>
      </c>
      <c r="AD88" s="101">
        <f t="shared" si="87"/>
        <v>4.9999999999999378E-2</v>
      </c>
      <c r="AF88" s="141">
        <f t="shared" si="67"/>
        <v>0</v>
      </c>
      <c r="AG88" s="132">
        <f t="shared" si="68"/>
        <v>0</v>
      </c>
      <c r="AH88" s="102">
        <f t="shared" si="69"/>
        <v>0</v>
      </c>
      <c r="AI88" s="100">
        <f t="shared" si="70"/>
        <v>4362.9685493219686</v>
      </c>
      <c r="AJ88" s="122">
        <f t="shared" si="88"/>
        <v>1308.8905647965905</v>
      </c>
      <c r="AK88" s="100">
        <f t="shared" si="78"/>
        <v>5671.8591141185589</v>
      </c>
      <c r="AL88" s="192">
        <f t="shared" si="71"/>
        <v>0</v>
      </c>
      <c r="AM88" s="117">
        <f t="shared" si="89"/>
        <v>0</v>
      </c>
      <c r="AN88" s="130">
        <f t="shared" si="93"/>
        <v>5671.8591141185589</v>
      </c>
      <c r="AO88" s="101">
        <f t="shared" si="90"/>
        <v>5.0000000000000711E-2</v>
      </c>
      <c r="AQ88" s="141">
        <f t="shared" si="72"/>
        <v>0</v>
      </c>
      <c r="AR88" s="132">
        <f t="shared" si="73"/>
        <v>0</v>
      </c>
      <c r="AS88" s="102">
        <f t="shared" si="74"/>
        <v>0</v>
      </c>
      <c r="AT88" s="100">
        <f t="shared" si="91"/>
        <v>861.34711411855915</v>
      </c>
      <c r="AU88" s="101">
        <f t="shared" si="92"/>
        <v>0.17905518458712066</v>
      </c>
      <c r="AW88" s="246">
        <f t="shared" si="75"/>
        <v>0.19391423603768909</v>
      </c>
    </row>
    <row r="89" spans="1:49" s="93" customFormat="1" ht="15" customHeight="1" x14ac:dyDescent="0.25">
      <c r="A89" s="95" t="s">
        <v>221</v>
      </c>
      <c r="B89" s="100">
        <v>3582.69</v>
      </c>
      <c r="C89" s="100">
        <f t="shared" si="80"/>
        <v>1074.807</v>
      </c>
      <c r="D89" s="100">
        <v>59.87</v>
      </c>
      <c r="E89" s="100">
        <f t="shared" si="55"/>
        <v>4717.3670000000002</v>
      </c>
      <c r="F89" s="216"/>
      <c r="G89" s="117">
        <f t="shared" si="81"/>
        <v>0</v>
      </c>
      <c r="H89" s="130">
        <f t="shared" si="56"/>
        <v>4717.3670000000002</v>
      </c>
      <c r="J89" s="141"/>
      <c r="K89" s="132">
        <f t="shared" si="57"/>
        <v>0</v>
      </c>
      <c r="L89" s="102">
        <f t="shared" si="58"/>
        <v>0</v>
      </c>
      <c r="M89" s="100">
        <f t="shared" si="59"/>
        <v>3880.7158687948317</v>
      </c>
      <c r="N89" s="122">
        <f t="shared" si="82"/>
        <v>1164.2147606384494</v>
      </c>
      <c r="O89" s="100">
        <f t="shared" si="76"/>
        <v>5044.930629433281</v>
      </c>
      <c r="P89" s="221">
        <f t="shared" si="60"/>
        <v>0</v>
      </c>
      <c r="Q89" s="117">
        <f t="shared" si="83"/>
        <v>0</v>
      </c>
      <c r="R89" s="130">
        <f t="shared" si="61"/>
        <v>5044.930629433281</v>
      </c>
      <c r="S89" s="101">
        <f t="shared" si="84"/>
        <v>6.9437809149315965E-2</v>
      </c>
      <c r="U89" s="141">
        <f t="shared" si="62"/>
        <v>0</v>
      </c>
      <c r="V89" s="132">
        <f t="shared" si="63"/>
        <v>0</v>
      </c>
      <c r="W89" s="102">
        <f t="shared" si="64"/>
        <v>0</v>
      </c>
      <c r="X89" s="100">
        <f t="shared" si="65"/>
        <v>4074.7516622345706</v>
      </c>
      <c r="Y89" s="122">
        <f t="shared" si="85"/>
        <v>1222.4254986703711</v>
      </c>
      <c r="Z89" s="100">
        <f t="shared" si="77"/>
        <v>5297.177160904942</v>
      </c>
      <c r="AA89" s="221">
        <f t="shared" si="66"/>
        <v>0</v>
      </c>
      <c r="AB89" s="117">
        <f t="shared" si="86"/>
        <v>0</v>
      </c>
      <c r="AC89" s="130">
        <f t="shared" si="47"/>
        <v>5297.177160904942</v>
      </c>
      <c r="AD89" s="101">
        <f t="shared" si="87"/>
        <v>4.9999999999999378E-2</v>
      </c>
      <c r="AF89" s="141">
        <f t="shared" si="67"/>
        <v>0</v>
      </c>
      <c r="AG89" s="132">
        <f t="shared" si="68"/>
        <v>0</v>
      </c>
      <c r="AH89" s="102">
        <f t="shared" si="69"/>
        <v>0</v>
      </c>
      <c r="AI89" s="100">
        <f t="shared" si="70"/>
        <v>4278.4892453463017</v>
      </c>
      <c r="AJ89" s="122">
        <f t="shared" si="88"/>
        <v>1283.5467736038904</v>
      </c>
      <c r="AK89" s="100">
        <f t="shared" si="78"/>
        <v>5562.0360189501916</v>
      </c>
      <c r="AL89" s="192">
        <f t="shared" si="71"/>
        <v>0</v>
      </c>
      <c r="AM89" s="117">
        <f t="shared" si="89"/>
        <v>0</v>
      </c>
      <c r="AN89" s="130">
        <f t="shared" si="93"/>
        <v>5562.0360189501916</v>
      </c>
      <c r="AO89" s="101">
        <f t="shared" si="90"/>
        <v>5.0000000000000488E-2</v>
      </c>
      <c r="AQ89" s="141">
        <f t="shared" si="72"/>
        <v>0</v>
      </c>
      <c r="AR89" s="132">
        <f t="shared" si="73"/>
        <v>0</v>
      </c>
      <c r="AS89" s="102">
        <f t="shared" si="74"/>
        <v>0</v>
      </c>
      <c r="AT89" s="100">
        <f t="shared" si="91"/>
        <v>844.66901895019146</v>
      </c>
      <c r="AU89" s="101">
        <f t="shared" si="92"/>
        <v>0.17905518458712066</v>
      </c>
      <c r="AW89" s="246">
        <f t="shared" si="75"/>
        <v>0.19421140130636516</v>
      </c>
    </row>
    <row r="90" spans="1:49" s="93" customFormat="1" ht="15" customHeight="1" x14ac:dyDescent="0.25">
      <c r="A90" s="95" t="s">
        <v>222</v>
      </c>
      <c r="B90" s="100">
        <v>3512.45</v>
      </c>
      <c r="C90" s="100">
        <f t="shared" si="80"/>
        <v>1053.7349999999999</v>
      </c>
      <c r="D90" s="100">
        <v>59.87</v>
      </c>
      <c r="E90" s="100">
        <f t="shared" si="55"/>
        <v>4626.0549999999994</v>
      </c>
      <c r="F90" s="216"/>
      <c r="G90" s="117">
        <f t="shared" si="81"/>
        <v>0</v>
      </c>
      <c r="H90" s="130">
        <f t="shared" si="56"/>
        <v>4626.0549999999994</v>
      </c>
      <c r="J90" s="141"/>
      <c r="K90" s="132">
        <f t="shared" si="57"/>
        <v>0</v>
      </c>
      <c r="L90" s="102">
        <f t="shared" si="58"/>
        <v>0</v>
      </c>
      <c r="M90" s="100">
        <f t="shared" si="59"/>
        <v>3805.5985570801831</v>
      </c>
      <c r="N90" s="122">
        <f t="shared" si="82"/>
        <v>1141.679567124055</v>
      </c>
      <c r="O90" s="100">
        <f t="shared" si="76"/>
        <v>4947.2781242042383</v>
      </c>
      <c r="P90" s="221">
        <f t="shared" si="60"/>
        <v>0</v>
      </c>
      <c r="Q90" s="117">
        <f t="shared" si="83"/>
        <v>0</v>
      </c>
      <c r="R90" s="130">
        <f t="shared" si="61"/>
        <v>4947.2781242042383</v>
      </c>
      <c r="S90" s="101">
        <f t="shared" si="84"/>
        <v>6.9437809149315965E-2</v>
      </c>
      <c r="U90" s="141">
        <f t="shared" si="62"/>
        <v>0</v>
      </c>
      <c r="V90" s="132">
        <f t="shared" si="63"/>
        <v>0</v>
      </c>
      <c r="W90" s="102">
        <f t="shared" si="64"/>
        <v>0</v>
      </c>
      <c r="X90" s="100">
        <f t="shared" si="65"/>
        <v>3995.8784849341896</v>
      </c>
      <c r="Y90" s="122">
        <f t="shared" si="85"/>
        <v>1198.7635454802569</v>
      </c>
      <c r="Z90" s="100">
        <f t="shared" si="77"/>
        <v>5194.6420304144467</v>
      </c>
      <c r="AA90" s="221">
        <f t="shared" si="66"/>
        <v>0</v>
      </c>
      <c r="AB90" s="117">
        <f t="shared" si="86"/>
        <v>0</v>
      </c>
      <c r="AC90" s="130">
        <f t="shared" si="47"/>
        <v>5194.6420304144467</v>
      </c>
      <c r="AD90" s="101">
        <f t="shared" si="87"/>
        <v>4.9999999999999378E-2</v>
      </c>
      <c r="AF90" s="141">
        <f t="shared" si="67"/>
        <v>0</v>
      </c>
      <c r="AG90" s="132">
        <f t="shared" si="68"/>
        <v>0</v>
      </c>
      <c r="AH90" s="102">
        <f t="shared" si="69"/>
        <v>0</v>
      </c>
      <c r="AI90" s="100">
        <f t="shared" si="70"/>
        <v>4195.6724091809019</v>
      </c>
      <c r="AJ90" s="122">
        <f t="shared" si="88"/>
        <v>1258.7017227542706</v>
      </c>
      <c r="AK90" s="100">
        <f t="shared" si="78"/>
        <v>5454.374131935172</v>
      </c>
      <c r="AL90" s="192">
        <f t="shared" si="71"/>
        <v>0</v>
      </c>
      <c r="AM90" s="117">
        <f t="shared" si="89"/>
        <v>0</v>
      </c>
      <c r="AN90" s="130">
        <f t="shared" si="93"/>
        <v>5454.374131935172</v>
      </c>
      <c r="AO90" s="101">
        <f t="shared" si="90"/>
        <v>5.0000000000000488E-2</v>
      </c>
      <c r="AQ90" s="141">
        <f t="shared" si="72"/>
        <v>0</v>
      </c>
      <c r="AR90" s="132">
        <f t="shared" si="73"/>
        <v>0</v>
      </c>
      <c r="AS90" s="102">
        <f t="shared" si="74"/>
        <v>0</v>
      </c>
      <c r="AT90" s="100">
        <f t="shared" si="91"/>
        <v>828.31913193517266</v>
      </c>
      <c r="AU90" s="101">
        <f t="shared" si="92"/>
        <v>0.17905518458712066</v>
      </c>
      <c r="AW90" s="246">
        <f t="shared" si="75"/>
        <v>0.19451448680576289</v>
      </c>
    </row>
    <row r="91" spans="1:49" s="93" customFormat="1" ht="15" customHeight="1" x14ac:dyDescent="0.25">
      <c r="A91" s="95" t="s">
        <v>223</v>
      </c>
      <c r="B91" s="100">
        <v>3443.57</v>
      </c>
      <c r="C91" s="100">
        <f t="shared" si="80"/>
        <v>1033.0709999999999</v>
      </c>
      <c r="D91" s="100">
        <v>59.87</v>
      </c>
      <c r="E91" s="100">
        <f t="shared" si="55"/>
        <v>4536.5109999999995</v>
      </c>
      <c r="F91" s="216"/>
      <c r="G91" s="117">
        <f t="shared" si="81"/>
        <v>0</v>
      </c>
      <c r="H91" s="130">
        <f t="shared" si="56"/>
        <v>4536.5109999999995</v>
      </c>
      <c r="J91" s="141"/>
      <c r="K91" s="132">
        <f t="shared" si="57"/>
        <v>0</v>
      </c>
      <c r="L91" s="102">
        <f t="shared" si="58"/>
        <v>0</v>
      </c>
      <c r="M91" s="100">
        <f t="shared" si="59"/>
        <v>3731.9356807859781</v>
      </c>
      <c r="N91" s="122">
        <f t="shared" si="82"/>
        <v>1119.5807042357933</v>
      </c>
      <c r="O91" s="100">
        <f t="shared" si="76"/>
        <v>4851.5163850217714</v>
      </c>
      <c r="P91" s="221">
        <f t="shared" si="60"/>
        <v>0</v>
      </c>
      <c r="Q91" s="117">
        <f t="shared" si="83"/>
        <v>0</v>
      </c>
      <c r="R91" s="130">
        <f t="shared" si="61"/>
        <v>4851.5163850217714</v>
      </c>
      <c r="S91" s="101">
        <f t="shared" si="84"/>
        <v>6.9437809149315743E-2</v>
      </c>
      <c r="U91" s="141">
        <f t="shared" si="62"/>
        <v>0</v>
      </c>
      <c r="V91" s="132">
        <f t="shared" si="63"/>
        <v>0</v>
      </c>
      <c r="W91" s="102">
        <f t="shared" si="64"/>
        <v>0</v>
      </c>
      <c r="X91" s="100">
        <f t="shared" si="65"/>
        <v>3918.5324648252745</v>
      </c>
      <c r="Y91" s="122">
        <f t="shared" si="85"/>
        <v>1175.5597394475824</v>
      </c>
      <c r="Z91" s="100">
        <f t="shared" si="77"/>
        <v>5094.0922042728571</v>
      </c>
      <c r="AA91" s="221">
        <f t="shared" si="66"/>
        <v>0</v>
      </c>
      <c r="AB91" s="117">
        <f t="shared" si="86"/>
        <v>0</v>
      </c>
      <c r="AC91" s="130">
        <f t="shared" si="47"/>
        <v>5094.0922042728571</v>
      </c>
      <c r="AD91" s="101">
        <f t="shared" si="87"/>
        <v>4.9999999999999378E-2</v>
      </c>
      <c r="AF91" s="141">
        <f t="shared" si="67"/>
        <v>0</v>
      </c>
      <c r="AG91" s="132">
        <f t="shared" si="68"/>
        <v>0</v>
      </c>
      <c r="AH91" s="102">
        <f t="shared" si="69"/>
        <v>0</v>
      </c>
      <c r="AI91" s="100">
        <f t="shared" si="70"/>
        <v>4114.459088066541</v>
      </c>
      <c r="AJ91" s="122">
        <f t="shared" si="88"/>
        <v>1234.3377264199623</v>
      </c>
      <c r="AK91" s="100">
        <f t="shared" si="78"/>
        <v>5348.7968144865035</v>
      </c>
      <c r="AL91" s="192">
        <f t="shared" si="71"/>
        <v>0</v>
      </c>
      <c r="AM91" s="117">
        <f t="shared" si="89"/>
        <v>0</v>
      </c>
      <c r="AN91" s="130">
        <f t="shared" si="93"/>
        <v>5348.7968144865035</v>
      </c>
      <c r="AO91" s="101">
        <f t="shared" si="90"/>
        <v>5.0000000000000711E-2</v>
      </c>
      <c r="AQ91" s="141">
        <f t="shared" si="72"/>
        <v>0</v>
      </c>
      <c r="AR91" s="132">
        <f t="shared" si="73"/>
        <v>0</v>
      </c>
      <c r="AS91" s="102">
        <f t="shared" si="74"/>
        <v>0</v>
      </c>
      <c r="AT91" s="100">
        <f t="shared" si="91"/>
        <v>812.28581448650402</v>
      </c>
      <c r="AU91" s="101">
        <f t="shared" si="92"/>
        <v>0.17905518458712089</v>
      </c>
      <c r="AW91" s="246">
        <f t="shared" si="75"/>
        <v>0.194823711458324</v>
      </c>
    </row>
    <row r="92" spans="1:49" s="93" customFormat="1" ht="15" customHeight="1" x14ac:dyDescent="0.25">
      <c r="A92" s="95" t="s">
        <v>224</v>
      </c>
      <c r="B92" s="100">
        <v>3376.04</v>
      </c>
      <c r="C92" s="100">
        <f t="shared" si="80"/>
        <v>1012.8119999999999</v>
      </c>
      <c r="D92" s="100">
        <v>59.87</v>
      </c>
      <c r="E92" s="100">
        <f t="shared" si="55"/>
        <v>4448.7219999999998</v>
      </c>
      <c r="F92" s="216"/>
      <c r="G92" s="117">
        <f t="shared" si="81"/>
        <v>0</v>
      </c>
      <c r="H92" s="130">
        <f t="shared" si="56"/>
        <v>4448.7219999999998</v>
      </c>
      <c r="J92" s="141"/>
      <c r="K92" s="132">
        <f t="shared" si="57"/>
        <v>0</v>
      </c>
      <c r="L92" s="102">
        <f t="shared" si="58"/>
        <v>0</v>
      </c>
      <c r="M92" s="100">
        <f t="shared" si="59"/>
        <v>3659.7165455341251</v>
      </c>
      <c r="N92" s="122">
        <f t="shared" si="82"/>
        <v>1097.9149636602374</v>
      </c>
      <c r="O92" s="100">
        <f t="shared" si="76"/>
        <v>4757.6315091943625</v>
      </c>
      <c r="P92" s="221">
        <f t="shared" si="60"/>
        <v>0</v>
      </c>
      <c r="Q92" s="117">
        <f t="shared" si="83"/>
        <v>0</v>
      </c>
      <c r="R92" s="130">
        <f t="shared" si="61"/>
        <v>4757.6315091943625</v>
      </c>
      <c r="S92" s="101">
        <f t="shared" si="84"/>
        <v>6.9437809149315965E-2</v>
      </c>
      <c r="U92" s="141">
        <f t="shared" si="62"/>
        <v>0</v>
      </c>
      <c r="V92" s="132">
        <f t="shared" si="63"/>
        <v>0</v>
      </c>
      <c r="W92" s="102">
        <f t="shared" si="64"/>
        <v>0</v>
      </c>
      <c r="X92" s="100">
        <f t="shared" si="65"/>
        <v>3842.7023728108288</v>
      </c>
      <c r="Y92" s="122">
        <f t="shared" si="85"/>
        <v>1152.8107118432486</v>
      </c>
      <c r="Z92" s="100">
        <f t="shared" si="77"/>
        <v>4995.5130846540778</v>
      </c>
      <c r="AA92" s="221">
        <f t="shared" si="66"/>
        <v>0</v>
      </c>
      <c r="AB92" s="117">
        <f t="shared" si="86"/>
        <v>0</v>
      </c>
      <c r="AC92" s="130">
        <f t="shared" si="47"/>
        <v>4995.5130846540778</v>
      </c>
      <c r="AD92" s="101">
        <f t="shared" si="87"/>
        <v>4.9999999999999378E-2</v>
      </c>
      <c r="AF92" s="141">
        <f t="shared" si="67"/>
        <v>0</v>
      </c>
      <c r="AG92" s="132">
        <f t="shared" si="68"/>
        <v>0</v>
      </c>
      <c r="AH92" s="102">
        <f t="shared" si="69"/>
        <v>0</v>
      </c>
      <c r="AI92" s="100">
        <f t="shared" si="70"/>
        <v>4034.8374914513734</v>
      </c>
      <c r="AJ92" s="122">
        <f t="shared" si="88"/>
        <v>1210.4512474354119</v>
      </c>
      <c r="AK92" s="100">
        <f t="shared" si="78"/>
        <v>5245.2887388867857</v>
      </c>
      <c r="AL92" s="192">
        <f t="shared" si="71"/>
        <v>0</v>
      </c>
      <c r="AM92" s="117">
        <f t="shared" si="89"/>
        <v>0</v>
      </c>
      <c r="AN92" s="130">
        <f t="shared" si="93"/>
        <v>5245.2887388867857</v>
      </c>
      <c r="AO92" s="101">
        <f t="shared" si="90"/>
        <v>5.0000000000000711E-2</v>
      </c>
      <c r="AQ92" s="141">
        <f t="shared" si="72"/>
        <v>0</v>
      </c>
      <c r="AR92" s="132">
        <f t="shared" si="73"/>
        <v>0</v>
      </c>
      <c r="AS92" s="102">
        <f t="shared" si="74"/>
        <v>0</v>
      </c>
      <c r="AT92" s="100">
        <f t="shared" si="91"/>
        <v>796.56673888678597</v>
      </c>
      <c r="AU92" s="101">
        <f t="shared" si="92"/>
        <v>0.17905518458712089</v>
      </c>
      <c r="AW92" s="246">
        <f t="shared" si="75"/>
        <v>0.19513912496634322</v>
      </c>
    </row>
    <row r="93" spans="1:49" s="93" customFormat="1" ht="15" customHeight="1" x14ac:dyDescent="0.25">
      <c r="A93" s="95" t="s">
        <v>225</v>
      </c>
      <c r="B93" s="100">
        <v>3309.84</v>
      </c>
      <c r="C93" s="100">
        <f t="shared" si="80"/>
        <v>992.952</v>
      </c>
      <c r="D93" s="100">
        <v>59.87</v>
      </c>
      <c r="E93" s="100">
        <f t="shared" si="55"/>
        <v>4362.6620000000003</v>
      </c>
      <c r="F93" s="216"/>
      <c r="G93" s="117">
        <f t="shared" si="81"/>
        <v>0</v>
      </c>
      <c r="H93" s="130">
        <f t="shared" si="56"/>
        <v>4362.6620000000003</v>
      </c>
      <c r="J93" s="141"/>
      <c r="K93" s="132">
        <f t="shared" si="57"/>
        <v>0</v>
      </c>
      <c r="L93" s="102">
        <f t="shared" si="58"/>
        <v>0</v>
      </c>
      <c r="M93" s="100">
        <f t="shared" si="59"/>
        <v>3588.919762568441</v>
      </c>
      <c r="N93" s="122">
        <f t="shared" si="82"/>
        <v>1076.6759287705322</v>
      </c>
      <c r="O93" s="100">
        <f t="shared" si="76"/>
        <v>4665.5956913389728</v>
      </c>
      <c r="P93" s="221">
        <f t="shared" si="60"/>
        <v>0</v>
      </c>
      <c r="Q93" s="117">
        <f t="shared" si="83"/>
        <v>0</v>
      </c>
      <c r="R93" s="130">
        <f t="shared" si="61"/>
        <v>4665.5956913389728</v>
      </c>
      <c r="S93" s="101">
        <f t="shared" si="84"/>
        <v>6.9437809149315743E-2</v>
      </c>
      <c r="U93" s="141">
        <f t="shared" si="62"/>
        <v>0</v>
      </c>
      <c r="V93" s="132">
        <f t="shared" si="63"/>
        <v>0</v>
      </c>
      <c r="W93" s="102">
        <f t="shared" si="64"/>
        <v>0</v>
      </c>
      <c r="X93" s="100">
        <f t="shared" si="65"/>
        <v>3768.3657506968602</v>
      </c>
      <c r="Y93" s="122">
        <f t="shared" si="85"/>
        <v>1130.5097252090579</v>
      </c>
      <c r="Z93" s="100">
        <f t="shared" si="77"/>
        <v>4898.8754759059184</v>
      </c>
      <c r="AA93" s="221">
        <f t="shared" si="66"/>
        <v>0</v>
      </c>
      <c r="AB93" s="117">
        <f t="shared" si="86"/>
        <v>0</v>
      </c>
      <c r="AC93" s="130">
        <f t="shared" si="47"/>
        <v>4898.8754759059184</v>
      </c>
      <c r="AD93" s="101">
        <f t="shared" si="87"/>
        <v>4.9999999999999378E-2</v>
      </c>
      <c r="AF93" s="141">
        <f t="shared" si="67"/>
        <v>0</v>
      </c>
      <c r="AG93" s="132">
        <f t="shared" si="68"/>
        <v>0</v>
      </c>
      <c r="AH93" s="102">
        <f t="shared" si="69"/>
        <v>0</v>
      </c>
      <c r="AI93" s="100">
        <f t="shared" si="70"/>
        <v>3956.7840382317063</v>
      </c>
      <c r="AJ93" s="122">
        <f t="shared" si="88"/>
        <v>1187.0352114695118</v>
      </c>
      <c r="AK93" s="100">
        <f t="shared" si="78"/>
        <v>5143.8192497012178</v>
      </c>
      <c r="AL93" s="192">
        <f t="shared" si="71"/>
        <v>0</v>
      </c>
      <c r="AM93" s="117">
        <f t="shared" si="89"/>
        <v>0</v>
      </c>
      <c r="AN93" s="130">
        <f t="shared" si="93"/>
        <v>5143.8192497012178</v>
      </c>
      <c r="AO93" s="101">
        <f t="shared" si="90"/>
        <v>5.0000000000000711E-2</v>
      </c>
      <c r="AQ93" s="141">
        <f t="shared" si="72"/>
        <v>0</v>
      </c>
      <c r="AR93" s="132">
        <f t="shared" si="73"/>
        <v>0</v>
      </c>
      <c r="AS93" s="102">
        <f t="shared" si="74"/>
        <v>0</v>
      </c>
      <c r="AT93" s="100">
        <f t="shared" si="91"/>
        <v>781.15724970121755</v>
      </c>
      <c r="AU93" s="101">
        <f t="shared" si="92"/>
        <v>0.17905518458712089</v>
      </c>
      <c r="AW93" s="246">
        <f t="shared" si="75"/>
        <v>0.19546081932410808</v>
      </c>
    </row>
    <row r="94" spans="1:49" s="93" customFormat="1" ht="15" customHeight="1" x14ac:dyDescent="0.25">
      <c r="A94" s="95" t="s">
        <v>226</v>
      </c>
      <c r="B94" s="100">
        <v>3244.95</v>
      </c>
      <c r="C94" s="100">
        <f t="shared" si="80"/>
        <v>973.4849999999999</v>
      </c>
      <c r="D94" s="100">
        <v>59.87</v>
      </c>
      <c r="E94" s="100">
        <f t="shared" si="55"/>
        <v>4278.3049999999994</v>
      </c>
      <c r="F94" s="216"/>
      <c r="G94" s="117">
        <f t="shared" si="81"/>
        <v>0</v>
      </c>
      <c r="H94" s="130">
        <f t="shared" si="56"/>
        <v>4278.3049999999994</v>
      </c>
      <c r="J94" s="141"/>
      <c r="K94" s="132">
        <f t="shared" si="57"/>
        <v>0</v>
      </c>
      <c r="L94" s="102">
        <f t="shared" si="58"/>
        <v>0</v>
      </c>
      <c r="M94" s="100">
        <f t="shared" si="59"/>
        <v>3519.5239431327409</v>
      </c>
      <c r="N94" s="122">
        <f t="shared" si="82"/>
        <v>1055.8571829398222</v>
      </c>
      <c r="O94" s="100">
        <f t="shared" si="76"/>
        <v>4575.3811260725633</v>
      </c>
      <c r="P94" s="221">
        <f t="shared" si="60"/>
        <v>0</v>
      </c>
      <c r="Q94" s="117">
        <f t="shared" si="83"/>
        <v>0</v>
      </c>
      <c r="R94" s="130">
        <f t="shared" si="61"/>
        <v>4575.3811260725633</v>
      </c>
      <c r="S94" s="101">
        <f t="shared" si="84"/>
        <v>6.9437809149315965E-2</v>
      </c>
      <c r="U94" s="141">
        <f t="shared" si="62"/>
        <v>0</v>
      </c>
      <c r="V94" s="132">
        <f t="shared" si="63"/>
        <v>0</v>
      </c>
      <c r="W94" s="102">
        <f t="shared" si="64"/>
        <v>0</v>
      </c>
      <c r="X94" s="100">
        <f t="shared" si="65"/>
        <v>3695.5001402893754</v>
      </c>
      <c r="Y94" s="122">
        <f t="shared" si="85"/>
        <v>1108.6500420868126</v>
      </c>
      <c r="Z94" s="100">
        <f t="shared" si="77"/>
        <v>4804.1501823761882</v>
      </c>
      <c r="AA94" s="221">
        <f t="shared" si="66"/>
        <v>0</v>
      </c>
      <c r="AB94" s="117">
        <f t="shared" si="86"/>
        <v>0</v>
      </c>
      <c r="AC94" s="130">
        <f t="shared" si="47"/>
        <v>4804.1501823761882</v>
      </c>
      <c r="AD94" s="101">
        <f t="shared" si="87"/>
        <v>4.9999999999999378E-2</v>
      </c>
      <c r="AF94" s="141">
        <f t="shared" si="67"/>
        <v>0</v>
      </c>
      <c r="AG94" s="132">
        <f t="shared" si="68"/>
        <v>0</v>
      </c>
      <c r="AH94" s="102">
        <f t="shared" si="69"/>
        <v>0</v>
      </c>
      <c r="AI94" s="100">
        <f t="shared" si="70"/>
        <v>3880.275147303847</v>
      </c>
      <c r="AJ94" s="122">
        <f t="shared" si="88"/>
        <v>1164.0825441911541</v>
      </c>
      <c r="AK94" s="100">
        <f t="shared" si="78"/>
        <v>5044.3576914950008</v>
      </c>
      <c r="AL94" s="192">
        <f t="shared" si="71"/>
        <v>0</v>
      </c>
      <c r="AM94" s="117">
        <f t="shared" si="89"/>
        <v>0</v>
      </c>
      <c r="AN94" s="130">
        <f t="shared" si="93"/>
        <v>5044.3576914950008</v>
      </c>
      <c r="AO94" s="101">
        <f t="shared" si="90"/>
        <v>5.0000000000000711E-2</v>
      </c>
      <c r="AQ94" s="141">
        <f t="shared" si="72"/>
        <v>0</v>
      </c>
      <c r="AR94" s="132">
        <f t="shared" si="73"/>
        <v>0</v>
      </c>
      <c r="AS94" s="102">
        <f t="shared" si="74"/>
        <v>0</v>
      </c>
      <c r="AT94" s="100">
        <f t="shared" si="91"/>
        <v>766.05269149500145</v>
      </c>
      <c r="AU94" s="101">
        <f t="shared" si="92"/>
        <v>0.17905518458712066</v>
      </c>
      <c r="AW94" s="246">
        <f t="shared" si="75"/>
        <v>0.19578888651715665</v>
      </c>
    </row>
    <row r="95" spans="1:49" s="93" customFormat="1" ht="15" customHeight="1" x14ac:dyDescent="0.25">
      <c r="A95" s="95" t="s">
        <v>227</v>
      </c>
      <c r="B95" s="100">
        <v>3181.33</v>
      </c>
      <c r="C95" s="100">
        <f t="shared" si="80"/>
        <v>954.39899999999989</v>
      </c>
      <c r="D95" s="100">
        <v>59.87</v>
      </c>
      <c r="E95" s="100">
        <f t="shared" si="55"/>
        <v>4195.5989999999993</v>
      </c>
      <c r="F95" s="216">
        <v>8</v>
      </c>
      <c r="G95" s="117">
        <f t="shared" si="81"/>
        <v>254.50640000000001</v>
      </c>
      <c r="H95" s="130">
        <f t="shared" si="56"/>
        <v>4450.1053999999995</v>
      </c>
      <c r="J95" s="141">
        <v>1</v>
      </c>
      <c r="K95" s="132">
        <f t="shared" si="57"/>
        <v>4450.1053999999995</v>
      </c>
      <c r="L95" s="102">
        <f t="shared" si="58"/>
        <v>3181.33</v>
      </c>
      <c r="M95" s="100">
        <f t="shared" si="59"/>
        <v>3451.4863097146613</v>
      </c>
      <c r="N95" s="122">
        <f t="shared" si="82"/>
        <v>1035.4458929143984</v>
      </c>
      <c r="O95" s="100">
        <f t="shared" si="76"/>
        <v>4486.9322026290592</v>
      </c>
      <c r="P95" s="221">
        <f t="shared" si="60"/>
        <v>8</v>
      </c>
      <c r="Q95" s="117">
        <f t="shared" si="83"/>
        <v>276.11890477717293</v>
      </c>
      <c r="R95" s="130">
        <f t="shared" si="61"/>
        <v>4763.0511074062324</v>
      </c>
      <c r="S95" s="101">
        <f t="shared" si="84"/>
        <v>7.0323212435874582E-2</v>
      </c>
      <c r="U95" s="141">
        <f t="shared" si="62"/>
        <v>1</v>
      </c>
      <c r="V95" s="132">
        <f t="shared" si="63"/>
        <v>4763.0511074062324</v>
      </c>
      <c r="W95" s="102">
        <f t="shared" si="64"/>
        <v>3451.4863097146613</v>
      </c>
      <c r="X95" s="100">
        <f t="shared" si="65"/>
        <v>3624.0606252003922</v>
      </c>
      <c r="Y95" s="122">
        <f t="shared" si="85"/>
        <v>1087.2181875601177</v>
      </c>
      <c r="Z95" s="100">
        <f t="shared" si="77"/>
        <v>4711.2788127605099</v>
      </c>
      <c r="AA95" s="221">
        <f t="shared" si="66"/>
        <v>8</v>
      </c>
      <c r="AB95" s="117">
        <f t="shared" si="86"/>
        <v>289.92485001603137</v>
      </c>
      <c r="AC95" s="130">
        <f t="shared" si="47"/>
        <v>5001.203662776541</v>
      </c>
      <c r="AD95" s="101">
        <f t="shared" si="87"/>
        <v>4.9999999999999378E-2</v>
      </c>
      <c r="AF95" s="141">
        <f t="shared" si="67"/>
        <v>1</v>
      </c>
      <c r="AG95" s="132">
        <f t="shared" si="68"/>
        <v>5001.203662776541</v>
      </c>
      <c r="AH95" s="102">
        <f t="shared" si="69"/>
        <v>3624.0606252003922</v>
      </c>
      <c r="AI95" s="100">
        <f t="shared" si="70"/>
        <v>3805.2636564604145</v>
      </c>
      <c r="AJ95" s="122">
        <f t="shared" si="88"/>
        <v>1141.5790969381244</v>
      </c>
      <c r="AK95" s="100">
        <f t="shared" si="78"/>
        <v>4946.8427533985387</v>
      </c>
      <c r="AL95" s="192">
        <f t="shared" si="71"/>
        <v>8</v>
      </c>
      <c r="AM95" s="117">
        <f t="shared" si="89"/>
        <v>304.42109251683314</v>
      </c>
      <c r="AN95" s="130">
        <f t="shared" si="93"/>
        <v>5251.2638459153713</v>
      </c>
      <c r="AO95" s="101">
        <f t="shared" si="90"/>
        <v>5.0000000000000711E-2</v>
      </c>
      <c r="AQ95" s="141">
        <f t="shared" si="72"/>
        <v>1</v>
      </c>
      <c r="AR95" s="132">
        <f t="shared" si="73"/>
        <v>5251.2638459153713</v>
      </c>
      <c r="AS95" s="102">
        <f t="shared" si="74"/>
        <v>3805.2636564604145</v>
      </c>
      <c r="AT95" s="100">
        <f t="shared" si="91"/>
        <v>801.15844591537189</v>
      </c>
      <c r="AU95" s="101">
        <f t="shared" si="92"/>
        <v>0.18003134171055191</v>
      </c>
      <c r="AW95" s="246">
        <f t="shared" si="75"/>
        <v>0.19612352583995207</v>
      </c>
    </row>
    <row r="96" spans="1:49" s="93" customFormat="1" ht="15" customHeight="1" x14ac:dyDescent="0.25">
      <c r="A96" s="95" t="s">
        <v>228</v>
      </c>
      <c r="B96" s="100">
        <v>3118.95</v>
      </c>
      <c r="C96" s="100">
        <f t="shared" si="80"/>
        <v>935.68499999999995</v>
      </c>
      <c r="D96" s="100">
        <v>59.87</v>
      </c>
      <c r="E96" s="100">
        <f t="shared" si="55"/>
        <v>4114.5050000000001</v>
      </c>
      <c r="F96" s="216"/>
      <c r="G96" s="117">
        <f t="shared" si="81"/>
        <v>0</v>
      </c>
      <c r="H96" s="130">
        <f t="shared" si="56"/>
        <v>4114.5050000000001</v>
      </c>
      <c r="J96" s="141"/>
      <c r="K96" s="132">
        <f t="shared" si="57"/>
        <v>0</v>
      </c>
      <c r="L96" s="102">
        <f t="shared" si="58"/>
        <v>0</v>
      </c>
      <c r="M96" s="100">
        <f t="shared" si="59"/>
        <v>3384.7747791799279</v>
      </c>
      <c r="N96" s="122">
        <f t="shared" si="82"/>
        <v>1015.4324337539783</v>
      </c>
      <c r="O96" s="100">
        <f t="shared" si="76"/>
        <v>4400.2072129339067</v>
      </c>
      <c r="P96" s="221">
        <f t="shared" si="60"/>
        <v>0</v>
      </c>
      <c r="Q96" s="117">
        <f t="shared" si="83"/>
        <v>0</v>
      </c>
      <c r="R96" s="130">
        <f t="shared" si="61"/>
        <v>4400.2072129339067</v>
      </c>
      <c r="S96" s="101">
        <f t="shared" si="84"/>
        <v>6.9437809149315965E-2</v>
      </c>
      <c r="U96" s="141">
        <f t="shared" si="62"/>
        <v>0</v>
      </c>
      <c r="V96" s="132">
        <f t="shared" si="63"/>
        <v>0</v>
      </c>
      <c r="W96" s="102">
        <f t="shared" si="64"/>
        <v>0</v>
      </c>
      <c r="X96" s="100">
        <f t="shared" si="65"/>
        <v>3554.0135181389219</v>
      </c>
      <c r="Y96" s="122">
        <f t="shared" si="85"/>
        <v>1066.2040554416765</v>
      </c>
      <c r="Z96" s="100">
        <f t="shared" si="77"/>
        <v>4620.2175735805986</v>
      </c>
      <c r="AA96" s="221">
        <f t="shared" si="66"/>
        <v>0</v>
      </c>
      <c r="AB96" s="117">
        <f t="shared" si="86"/>
        <v>0</v>
      </c>
      <c r="AC96" s="130">
        <f t="shared" si="47"/>
        <v>4620.2175735805986</v>
      </c>
      <c r="AD96" s="101">
        <f t="shared" si="87"/>
        <v>4.9999999999999156E-2</v>
      </c>
      <c r="AF96" s="141">
        <f t="shared" si="67"/>
        <v>0</v>
      </c>
      <c r="AG96" s="132">
        <f t="shared" si="68"/>
        <v>0</v>
      </c>
      <c r="AH96" s="102">
        <f t="shared" si="69"/>
        <v>0</v>
      </c>
      <c r="AI96" s="100">
        <f t="shared" si="70"/>
        <v>3731.7141940458705</v>
      </c>
      <c r="AJ96" s="122">
        <f t="shared" si="88"/>
        <v>1119.5142582137612</v>
      </c>
      <c r="AK96" s="100">
        <f t="shared" si="78"/>
        <v>4851.2284522596319</v>
      </c>
      <c r="AL96" s="192">
        <f t="shared" si="71"/>
        <v>0</v>
      </c>
      <c r="AM96" s="117">
        <f t="shared" si="89"/>
        <v>0</v>
      </c>
      <c r="AN96" s="130">
        <f t="shared" si="93"/>
        <v>4851.2284522596319</v>
      </c>
      <c r="AO96" s="101">
        <f t="shared" si="90"/>
        <v>5.0000000000000711E-2</v>
      </c>
      <c r="AQ96" s="141">
        <f t="shared" si="72"/>
        <v>0</v>
      </c>
      <c r="AR96" s="132">
        <f t="shared" si="73"/>
        <v>0</v>
      </c>
      <c r="AS96" s="102">
        <f t="shared" si="74"/>
        <v>0</v>
      </c>
      <c r="AT96" s="100">
        <f t="shared" si="91"/>
        <v>736.72345225963181</v>
      </c>
      <c r="AU96" s="101">
        <f t="shared" si="92"/>
        <v>0.17905518458712089</v>
      </c>
      <c r="AW96" s="246">
        <f t="shared" si="75"/>
        <v>0.19646489813747281</v>
      </c>
    </row>
    <row r="97" spans="1:49" s="93" customFormat="1" ht="15" customHeight="1" x14ac:dyDescent="0.25">
      <c r="A97" s="95" t="s">
        <v>229</v>
      </c>
      <c r="B97" s="100">
        <v>3057.79</v>
      </c>
      <c r="C97" s="100">
        <f t="shared" si="80"/>
        <v>917.33699999999999</v>
      </c>
      <c r="D97" s="100">
        <v>59.87</v>
      </c>
      <c r="E97" s="100">
        <f t="shared" si="55"/>
        <v>4034.9969999999998</v>
      </c>
      <c r="F97" s="216"/>
      <c r="G97" s="117">
        <f t="shared" si="81"/>
        <v>0</v>
      </c>
      <c r="H97" s="130">
        <f t="shared" si="56"/>
        <v>4034.9969999999998</v>
      </c>
      <c r="J97" s="141"/>
      <c r="K97" s="132">
        <f t="shared" si="57"/>
        <v>0</v>
      </c>
      <c r="L97" s="102">
        <f t="shared" si="58"/>
        <v>0</v>
      </c>
      <c r="M97" s="100">
        <f t="shared" si="59"/>
        <v>3319.3679627723554</v>
      </c>
      <c r="N97" s="122">
        <f t="shared" si="82"/>
        <v>995.81038883170663</v>
      </c>
      <c r="O97" s="100">
        <f t="shared" si="76"/>
        <v>4315.1783516040623</v>
      </c>
      <c r="P97" s="221">
        <f t="shared" si="60"/>
        <v>0</v>
      </c>
      <c r="Q97" s="117">
        <f t="shared" si="83"/>
        <v>0</v>
      </c>
      <c r="R97" s="130">
        <f t="shared" si="61"/>
        <v>4315.1783516040623</v>
      </c>
      <c r="S97" s="101">
        <f t="shared" si="84"/>
        <v>6.9437809149315965E-2</v>
      </c>
      <c r="U97" s="141">
        <f t="shared" si="62"/>
        <v>0</v>
      </c>
      <c r="V97" s="132">
        <f t="shared" si="63"/>
        <v>0</v>
      </c>
      <c r="W97" s="102">
        <f t="shared" si="64"/>
        <v>0</v>
      </c>
      <c r="X97" s="100">
        <f t="shared" si="65"/>
        <v>3485.3363609109711</v>
      </c>
      <c r="Y97" s="122">
        <f t="shared" si="85"/>
        <v>1045.6009082732912</v>
      </c>
      <c r="Z97" s="100">
        <f t="shared" si="77"/>
        <v>4530.9372691842618</v>
      </c>
      <c r="AA97" s="221">
        <f t="shared" si="66"/>
        <v>0</v>
      </c>
      <c r="AB97" s="117">
        <f t="shared" si="86"/>
        <v>0</v>
      </c>
      <c r="AC97" s="130">
        <f t="shared" si="47"/>
        <v>4530.9372691842618</v>
      </c>
      <c r="AD97" s="101">
        <f t="shared" si="87"/>
        <v>4.9999999999999156E-2</v>
      </c>
      <c r="AF97" s="141">
        <f t="shared" si="67"/>
        <v>0</v>
      </c>
      <c r="AG97" s="132">
        <f t="shared" si="68"/>
        <v>0</v>
      </c>
      <c r="AH97" s="102">
        <f t="shared" si="69"/>
        <v>0</v>
      </c>
      <c r="AI97" s="100">
        <f t="shared" si="70"/>
        <v>3659.6031789565222</v>
      </c>
      <c r="AJ97" s="122">
        <f t="shared" si="88"/>
        <v>1097.8809536869567</v>
      </c>
      <c r="AK97" s="100">
        <f t="shared" si="78"/>
        <v>4757.4841326434789</v>
      </c>
      <c r="AL97" s="192">
        <f t="shared" si="71"/>
        <v>0</v>
      </c>
      <c r="AM97" s="117">
        <f t="shared" si="89"/>
        <v>0</v>
      </c>
      <c r="AN97" s="130">
        <f t="shared" si="93"/>
        <v>4757.4841326434789</v>
      </c>
      <c r="AO97" s="101">
        <f t="shared" si="90"/>
        <v>5.0000000000000933E-2</v>
      </c>
      <c r="AQ97" s="141">
        <f t="shared" si="72"/>
        <v>0</v>
      </c>
      <c r="AR97" s="132">
        <f t="shared" si="73"/>
        <v>0</v>
      </c>
      <c r="AS97" s="102">
        <f t="shared" si="74"/>
        <v>0</v>
      </c>
      <c r="AT97" s="100">
        <f t="shared" si="91"/>
        <v>722.48713264347907</v>
      </c>
      <c r="AU97" s="101">
        <f t="shared" si="92"/>
        <v>0.17905518458712089</v>
      </c>
      <c r="AW97" s="246">
        <f t="shared" si="75"/>
        <v>0.1968131163214355</v>
      </c>
    </row>
    <row r="98" spans="1:49" s="93" customFormat="1" ht="15" customHeight="1" x14ac:dyDescent="0.25">
      <c r="A98" s="95" t="s">
        <v>230</v>
      </c>
      <c r="B98" s="100">
        <v>2997.82</v>
      </c>
      <c r="C98" s="100">
        <f t="shared" si="80"/>
        <v>899.346</v>
      </c>
      <c r="D98" s="100">
        <v>59.87</v>
      </c>
      <c r="E98" s="100">
        <f t="shared" si="55"/>
        <v>3957.0360000000001</v>
      </c>
      <c r="F98" s="216"/>
      <c r="G98" s="117">
        <f t="shared" si="81"/>
        <v>0</v>
      </c>
      <c r="H98" s="130">
        <f t="shared" si="56"/>
        <v>3957.0360000000001</v>
      </c>
      <c r="J98" s="141"/>
      <c r="K98" s="132">
        <f t="shared" si="57"/>
        <v>0</v>
      </c>
      <c r="L98" s="102">
        <f t="shared" si="58"/>
        <v>0</v>
      </c>
      <c r="M98" s="100">
        <f t="shared" si="59"/>
        <v>3255.233777357671</v>
      </c>
      <c r="N98" s="122">
        <f t="shared" si="82"/>
        <v>976.5701332073013</v>
      </c>
      <c r="O98" s="100">
        <f t="shared" si="76"/>
        <v>4231.8039105649723</v>
      </c>
      <c r="P98" s="221">
        <f t="shared" si="60"/>
        <v>0</v>
      </c>
      <c r="Q98" s="117">
        <f t="shared" si="83"/>
        <v>0</v>
      </c>
      <c r="R98" s="130">
        <f t="shared" si="61"/>
        <v>4231.8039105649723</v>
      </c>
      <c r="S98" s="101">
        <f t="shared" si="84"/>
        <v>6.9437809149315965E-2</v>
      </c>
      <c r="U98" s="141">
        <f t="shared" si="62"/>
        <v>0</v>
      </c>
      <c r="V98" s="132">
        <f t="shared" si="63"/>
        <v>0</v>
      </c>
      <c r="W98" s="102">
        <f t="shared" si="64"/>
        <v>0</v>
      </c>
      <c r="X98" s="100">
        <f t="shared" si="65"/>
        <v>3417.9954662255523</v>
      </c>
      <c r="Y98" s="122">
        <f t="shared" si="85"/>
        <v>1025.3986398676657</v>
      </c>
      <c r="Z98" s="100">
        <f t="shared" si="77"/>
        <v>4443.3941060932175</v>
      </c>
      <c r="AA98" s="221">
        <f t="shared" si="66"/>
        <v>0</v>
      </c>
      <c r="AB98" s="117">
        <f t="shared" si="86"/>
        <v>0</v>
      </c>
      <c r="AC98" s="130">
        <f t="shared" si="47"/>
        <v>4443.3941060932175</v>
      </c>
      <c r="AD98" s="101">
        <f t="shared" si="87"/>
        <v>4.9999999999999156E-2</v>
      </c>
      <c r="AF98" s="141">
        <f t="shared" si="67"/>
        <v>0</v>
      </c>
      <c r="AG98" s="132">
        <f t="shared" si="68"/>
        <v>0</v>
      </c>
      <c r="AH98" s="102">
        <f t="shared" si="69"/>
        <v>0</v>
      </c>
      <c r="AI98" s="100">
        <f t="shared" si="70"/>
        <v>3588.8952395368328</v>
      </c>
      <c r="AJ98" s="122">
        <f t="shared" si="88"/>
        <v>1076.6685718610497</v>
      </c>
      <c r="AK98" s="100">
        <f t="shared" si="78"/>
        <v>4665.5638113978821</v>
      </c>
      <c r="AL98" s="192">
        <f t="shared" si="71"/>
        <v>0</v>
      </c>
      <c r="AM98" s="117">
        <f t="shared" si="89"/>
        <v>0</v>
      </c>
      <c r="AN98" s="130">
        <f t="shared" si="93"/>
        <v>4665.5638113978821</v>
      </c>
      <c r="AO98" s="101">
        <f t="shared" si="90"/>
        <v>5.0000000000000933E-2</v>
      </c>
      <c r="AQ98" s="141">
        <f t="shared" si="72"/>
        <v>0</v>
      </c>
      <c r="AR98" s="132">
        <f t="shared" si="73"/>
        <v>0</v>
      </c>
      <c r="AS98" s="102">
        <f t="shared" si="74"/>
        <v>0</v>
      </c>
      <c r="AT98" s="100">
        <f t="shared" si="91"/>
        <v>708.52781139788203</v>
      </c>
      <c r="AU98" s="101">
        <f t="shared" si="92"/>
        <v>0.17905518458712066</v>
      </c>
      <c r="AW98" s="246">
        <f t="shared" si="75"/>
        <v>0.19716835551728673</v>
      </c>
    </row>
    <row r="99" spans="1:49" s="93" customFormat="1" ht="15" customHeight="1" x14ac:dyDescent="0.25">
      <c r="A99" s="95" t="s">
        <v>231</v>
      </c>
      <c r="B99" s="100">
        <v>2939.05</v>
      </c>
      <c r="C99" s="100">
        <f t="shared" si="80"/>
        <v>881.71500000000003</v>
      </c>
      <c r="D99" s="100">
        <v>59.87</v>
      </c>
      <c r="E99" s="100">
        <f t="shared" si="55"/>
        <v>3880.6350000000002</v>
      </c>
      <c r="F99" s="216"/>
      <c r="G99" s="117">
        <f t="shared" si="81"/>
        <v>0</v>
      </c>
      <c r="H99" s="130">
        <f t="shared" si="56"/>
        <v>3880.6350000000002</v>
      </c>
      <c r="J99" s="141"/>
      <c r="K99" s="132">
        <f t="shared" si="57"/>
        <v>0</v>
      </c>
      <c r="L99" s="102">
        <f t="shared" si="58"/>
        <v>0</v>
      </c>
      <c r="M99" s="100">
        <f t="shared" si="59"/>
        <v>3192.3829173139661</v>
      </c>
      <c r="N99" s="122">
        <f t="shared" si="82"/>
        <v>957.71487519418974</v>
      </c>
      <c r="O99" s="100">
        <f t="shared" si="76"/>
        <v>4150.0977925081561</v>
      </c>
      <c r="P99" s="221">
        <f t="shared" si="60"/>
        <v>0</v>
      </c>
      <c r="Q99" s="117">
        <f t="shared" si="83"/>
        <v>0</v>
      </c>
      <c r="R99" s="130">
        <f t="shared" si="61"/>
        <v>4150.0977925081561</v>
      </c>
      <c r="S99" s="101">
        <f t="shared" si="84"/>
        <v>6.9437809149315965E-2</v>
      </c>
      <c r="U99" s="141">
        <f t="shared" si="62"/>
        <v>0</v>
      </c>
      <c r="V99" s="132">
        <f t="shared" si="63"/>
        <v>0</v>
      </c>
      <c r="W99" s="102">
        <f t="shared" si="64"/>
        <v>0</v>
      </c>
      <c r="X99" s="100">
        <f t="shared" si="65"/>
        <v>3352.0020631796619</v>
      </c>
      <c r="Y99" s="122">
        <f t="shared" si="85"/>
        <v>1005.6006189538986</v>
      </c>
      <c r="Z99" s="100">
        <f t="shared" si="77"/>
        <v>4357.6026821335608</v>
      </c>
      <c r="AA99" s="221">
        <f t="shared" si="66"/>
        <v>0</v>
      </c>
      <c r="AB99" s="117">
        <f t="shared" si="86"/>
        <v>0</v>
      </c>
      <c r="AC99" s="130">
        <f t="shared" si="47"/>
        <v>4357.6026821335608</v>
      </c>
      <c r="AD99" s="101">
        <f t="shared" si="87"/>
        <v>4.9999999999999156E-2</v>
      </c>
      <c r="AF99" s="141">
        <f t="shared" si="67"/>
        <v>0</v>
      </c>
      <c r="AG99" s="132">
        <f t="shared" si="68"/>
        <v>0</v>
      </c>
      <c r="AH99" s="102">
        <f t="shared" si="69"/>
        <v>0</v>
      </c>
      <c r="AI99" s="100">
        <f t="shared" si="70"/>
        <v>3519.6021663386477</v>
      </c>
      <c r="AJ99" s="122">
        <f t="shared" si="88"/>
        <v>1055.8806499015943</v>
      </c>
      <c r="AK99" s="100">
        <f t="shared" si="78"/>
        <v>4575.4828162402418</v>
      </c>
      <c r="AL99" s="192">
        <f t="shared" si="71"/>
        <v>0</v>
      </c>
      <c r="AM99" s="117">
        <f t="shared" si="89"/>
        <v>0</v>
      </c>
      <c r="AN99" s="130">
        <f t="shared" si="93"/>
        <v>4575.4828162402418</v>
      </c>
      <c r="AO99" s="101">
        <f t="shared" si="90"/>
        <v>5.0000000000000711E-2</v>
      </c>
      <c r="AQ99" s="141">
        <f t="shared" si="72"/>
        <v>0</v>
      </c>
      <c r="AR99" s="132">
        <f t="shared" si="73"/>
        <v>0</v>
      </c>
      <c r="AS99" s="102">
        <f t="shared" si="74"/>
        <v>0</v>
      </c>
      <c r="AT99" s="100">
        <f t="shared" si="91"/>
        <v>694.84781624024163</v>
      </c>
      <c r="AU99" s="101">
        <f t="shared" si="92"/>
        <v>0.17905518458712089</v>
      </c>
      <c r="AW99" s="246">
        <f t="shared" si="75"/>
        <v>0.19753055114361695</v>
      </c>
    </row>
    <row r="100" spans="1:49" s="93" customFormat="1" ht="15" customHeight="1" x14ac:dyDescent="0.25">
      <c r="A100" s="95" t="s">
        <v>232</v>
      </c>
      <c r="B100" s="100">
        <v>2881.42</v>
      </c>
      <c r="C100" s="100">
        <f t="shared" si="80"/>
        <v>864.42600000000004</v>
      </c>
      <c r="D100" s="100">
        <v>59.87</v>
      </c>
      <c r="E100" s="100">
        <f t="shared" si="55"/>
        <v>3805.7159999999999</v>
      </c>
      <c r="F100" s="216"/>
      <c r="G100" s="117">
        <f t="shared" si="81"/>
        <v>0</v>
      </c>
      <c r="H100" s="130">
        <f t="shared" si="56"/>
        <v>3805.7159999999999</v>
      </c>
      <c r="J100" s="141"/>
      <c r="K100" s="132">
        <f t="shared" si="57"/>
        <v>0</v>
      </c>
      <c r="L100" s="102">
        <f t="shared" si="58"/>
        <v>0</v>
      </c>
      <c r="M100" s="100">
        <f t="shared" si="59"/>
        <v>3130.7512163726906</v>
      </c>
      <c r="N100" s="122">
        <f t="shared" si="82"/>
        <v>939.22536491180711</v>
      </c>
      <c r="O100" s="100">
        <f t="shared" si="76"/>
        <v>4069.9765812844976</v>
      </c>
      <c r="P100" s="221">
        <f t="shared" si="60"/>
        <v>0</v>
      </c>
      <c r="Q100" s="117">
        <f t="shared" si="83"/>
        <v>0</v>
      </c>
      <c r="R100" s="130">
        <f t="shared" si="61"/>
        <v>4069.9765812844976</v>
      </c>
      <c r="S100" s="101">
        <f t="shared" si="84"/>
        <v>6.9437809149315743E-2</v>
      </c>
      <c r="U100" s="141">
        <f t="shared" si="62"/>
        <v>0</v>
      </c>
      <c r="V100" s="132">
        <f t="shared" si="63"/>
        <v>0</v>
      </c>
      <c r="W100" s="102">
        <f t="shared" si="64"/>
        <v>0</v>
      </c>
      <c r="X100" s="100">
        <f t="shared" si="65"/>
        <v>3287.2887771913229</v>
      </c>
      <c r="Y100" s="122">
        <f t="shared" si="85"/>
        <v>986.18663315739684</v>
      </c>
      <c r="Z100" s="100">
        <f t="shared" si="77"/>
        <v>4273.4754103487194</v>
      </c>
      <c r="AA100" s="221">
        <f t="shared" si="66"/>
        <v>0</v>
      </c>
      <c r="AB100" s="117">
        <f t="shared" si="86"/>
        <v>0</v>
      </c>
      <c r="AC100" s="130">
        <f t="shared" si="47"/>
        <v>4273.4754103487194</v>
      </c>
      <c r="AD100" s="101">
        <f t="shared" si="87"/>
        <v>4.9999999999999156E-2</v>
      </c>
      <c r="AF100" s="141">
        <f t="shared" si="67"/>
        <v>0</v>
      </c>
      <c r="AG100" s="132">
        <f t="shared" si="68"/>
        <v>0</v>
      </c>
      <c r="AH100" s="102">
        <f t="shared" si="69"/>
        <v>0</v>
      </c>
      <c r="AI100" s="100">
        <f t="shared" si="70"/>
        <v>3451.6532160508914</v>
      </c>
      <c r="AJ100" s="122">
        <f t="shared" si="88"/>
        <v>1035.4959648152674</v>
      </c>
      <c r="AK100" s="100">
        <f t="shared" si="78"/>
        <v>4487.1491808661585</v>
      </c>
      <c r="AL100" s="192">
        <f t="shared" si="71"/>
        <v>0</v>
      </c>
      <c r="AM100" s="117">
        <f t="shared" si="89"/>
        <v>0</v>
      </c>
      <c r="AN100" s="130">
        <f t="shared" si="93"/>
        <v>4487.1491808661585</v>
      </c>
      <c r="AO100" s="101">
        <f t="shared" si="90"/>
        <v>5.0000000000000711E-2</v>
      </c>
      <c r="AQ100" s="141">
        <f t="shared" si="72"/>
        <v>0</v>
      </c>
      <c r="AR100" s="132">
        <f t="shared" si="73"/>
        <v>0</v>
      </c>
      <c r="AS100" s="102">
        <f t="shared" si="74"/>
        <v>0</v>
      </c>
      <c r="AT100" s="100">
        <f t="shared" si="91"/>
        <v>681.43318086615864</v>
      </c>
      <c r="AU100" s="101">
        <f t="shared" si="92"/>
        <v>0.17905518458712066</v>
      </c>
      <c r="AW100" s="246">
        <f t="shared" si="75"/>
        <v>0.19790006873378108</v>
      </c>
    </row>
    <row r="101" spans="1:49" s="93" customFormat="1" ht="15" customHeight="1" x14ac:dyDescent="0.25">
      <c r="A101" s="95" t="s">
        <v>233</v>
      </c>
      <c r="B101" s="100">
        <v>2824.92</v>
      </c>
      <c r="C101" s="100">
        <f t="shared" si="80"/>
        <v>847.476</v>
      </c>
      <c r="D101" s="100">
        <v>59.87</v>
      </c>
      <c r="E101" s="100">
        <f t="shared" si="55"/>
        <v>3732.2660000000001</v>
      </c>
      <c r="F101" s="216"/>
      <c r="G101" s="117">
        <f t="shared" si="81"/>
        <v>0</v>
      </c>
      <c r="H101" s="130">
        <f t="shared" si="56"/>
        <v>3732.2660000000001</v>
      </c>
      <c r="J101" s="141"/>
      <c r="K101" s="132">
        <f t="shared" si="57"/>
        <v>0</v>
      </c>
      <c r="L101" s="102">
        <f t="shared" si="58"/>
        <v>0</v>
      </c>
      <c r="M101" s="100">
        <f t="shared" si="59"/>
        <v>3070.3279801557542</v>
      </c>
      <c r="N101" s="122">
        <f t="shared" si="82"/>
        <v>921.09839404672618</v>
      </c>
      <c r="O101" s="100">
        <f t="shared" si="76"/>
        <v>3991.4263742024805</v>
      </c>
      <c r="P101" s="221">
        <f t="shared" si="60"/>
        <v>0</v>
      </c>
      <c r="Q101" s="117">
        <f t="shared" si="83"/>
        <v>0</v>
      </c>
      <c r="R101" s="130">
        <f t="shared" si="61"/>
        <v>3991.4263742024805</v>
      </c>
      <c r="S101" s="101">
        <f t="shared" si="84"/>
        <v>6.9437809149315743E-2</v>
      </c>
      <c r="U101" s="141">
        <f t="shared" si="62"/>
        <v>0</v>
      </c>
      <c r="V101" s="132">
        <f t="shared" si="63"/>
        <v>0</v>
      </c>
      <c r="W101" s="102">
        <f t="shared" si="64"/>
        <v>0</v>
      </c>
      <c r="X101" s="100">
        <f t="shared" si="65"/>
        <v>3223.84437916354</v>
      </c>
      <c r="Y101" s="122">
        <f t="shared" si="85"/>
        <v>967.15331374906191</v>
      </c>
      <c r="Z101" s="100">
        <f t="shared" si="77"/>
        <v>4190.9976929126024</v>
      </c>
      <c r="AA101" s="221">
        <f t="shared" si="66"/>
        <v>0</v>
      </c>
      <c r="AB101" s="117">
        <f t="shared" si="86"/>
        <v>0</v>
      </c>
      <c r="AC101" s="130">
        <f t="shared" si="47"/>
        <v>4190.9976929126024</v>
      </c>
      <c r="AD101" s="101">
        <f t="shared" si="87"/>
        <v>4.9999999999999378E-2</v>
      </c>
      <c r="AF101" s="141">
        <f t="shared" si="67"/>
        <v>0</v>
      </c>
      <c r="AG101" s="132">
        <f t="shared" si="68"/>
        <v>0</v>
      </c>
      <c r="AH101" s="102">
        <f t="shared" si="69"/>
        <v>0</v>
      </c>
      <c r="AI101" s="100">
        <f t="shared" si="70"/>
        <v>3385.0365981217196</v>
      </c>
      <c r="AJ101" s="122">
        <f t="shared" si="88"/>
        <v>1015.5109794365159</v>
      </c>
      <c r="AK101" s="100">
        <f t="shared" si="78"/>
        <v>4400.5475775582354</v>
      </c>
      <c r="AL101" s="192">
        <f t="shared" si="71"/>
        <v>0</v>
      </c>
      <c r="AM101" s="117">
        <f t="shared" si="89"/>
        <v>0</v>
      </c>
      <c r="AN101" s="130">
        <f t="shared" si="93"/>
        <v>4400.5475775582354</v>
      </c>
      <c r="AO101" s="101">
        <f t="shared" si="90"/>
        <v>5.0000000000000711E-2</v>
      </c>
      <c r="AQ101" s="141">
        <f t="shared" si="72"/>
        <v>0</v>
      </c>
      <c r="AR101" s="132">
        <f t="shared" si="73"/>
        <v>0</v>
      </c>
      <c r="AS101" s="102">
        <f t="shared" si="74"/>
        <v>0</v>
      </c>
      <c r="AT101" s="100">
        <f t="shared" si="91"/>
        <v>668.28157755823531</v>
      </c>
      <c r="AU101" s="101">
        <f t="shared" si="92"/>
        <v>0.17905518458712089</v>
      </c>
      <c r="AW101" s="246">
        <f t="shared" si="75"/>
        <v>0.19827697709022551</v>
      </c>
    </row>
    <row r="102" spans="1:49" s="93" customFormat="1" ht="15" customHeight="1" x14ac:dyDescent="0.25">
      <c r="A102" s="96" t="s">
        <v>234</v>
      </c>
      <c r="B102" s="97"/>
      <c r="C102" s="97"/>
      <c r="D102" s="97"/>
      <c r="E102" s="97"/>
      <c r="F102" s="218"/>
      <c r="G102" s="116">
        <f t="shared" si="81"/>
        <v>0</v>
      </c>
      <c r="H102" s="130"/>
      <c r="I102" s="99"/>
      <c r="J102" s="142"/>
      <c r="K102" s="133">
        <f t="shared" si="57"/>
        <v>0</v>
      </c>
      <c r="L102" s="102">
        <f t="shared" si="58"/>
        <v>0</v>
      </c>
      <c r="M102" s="97">
        <f t="shared" si="59"/>
        <v>0</v>
      </c>
      <c r="N102" s="118"/>
      <c r="O102" s="97"/>
      <c r="P102" s="221">
        <f t="shared" si="60"/>
        <v>0</v>
      </c>
      <c r="Q102" s="116"/>
      <c r="R102" s="130"/>
      <c r="S102" s="98"/>
      <c r="T102" s="99"/>
      <c r="U102" s="141">
        <f t="shared" si="62"/>
        <v>0</v>
      </c>
      <c r="V102" s="132">
        <f t="shared" si="63"/>
        <v>0</v>
      </c>
      <c r="W102" s="102">
        <f t="shared" si="64"/>
        <v>0</v>
      </c>
      <c r="X102" s="97">
        <f t="shared" si="65"/>
        <v>0</v>
      </c>
      <c r="Y102" s="118"/>
      <c r="Z102" s="97"/>
      <c r="AA102" s="221">
        <f t="shared" si="66"/>
        <v>0</v>
      </c>
      <c r="AB102" s="116"/>
      <c r="AC102" s="130"/>
      <c r="AD102" s="98"/>
      <c r="AE102" s="99"/>
      <c r="AF102" s="142">
        <f t="shared" si="67"/>
        <v>0</v>
      </c>
      <c r="AG102" s="133">
        <f t="shared" si="68"/>
        <v>0</v>
      </c>
      <c r="AH102" s="102">
        <f t="shared" si="69"/>
        <v>0</v>
      </c>
      <c r="AI102" s="97">
        <f t="shared" si="70"/>
        <v>0</v>
      </c>
      <c r="AJ102" s="118"/>
      <c r="AK102" s="97"/>
      <c r="AL102" s="192">
        <f t="shared" si="71"/>
        <v>0</v>
      </c>
      <c r="AM102" s="116"/>
      <c r="AN102" s="130"/>
      <c r="AO102" s="98"/>
      <c r="AP102" s="99"/>
      <c r="AQ102" s="142">
        <f t="shared" si="72"/>
        <v>0</v>
      </c>
      <c r="AR102" s="133">
        <f t="shared" si="73"/>
        <v>0</v>
      </c>
      <c r="AS102" s="102">
        <f t="shared" si="74"/>
        <v>0</v>
      </c>
      <c r="AT102" s="97"/>
      <c r="AU102" s="98"/>
      <c r="AW102" s="246"/>
    </row>
    <row r="103" spans="1:49" s="93" customFormat="1" ht="15" customHeight="1" x14ac:dyDescent="0.25">
      <c r="A103" s="96" t="s">
        <v>235</v>
      </c>
      <c r="B103" s="97"/>
      <c r="C103" s="97"/>
      <c r="D103" s="97"/>
      <c r="E103" s="97"/>
      <c r="F103" s="218"/>
      <c r="G103" s="116">
        <f t="shared" si="81"/>
        <v>0</v>
      </c>
      <c r="H103" s="130"/>
      <c r="I103" s="99"/>
      <c r="J103" s="142"/>
      <c r="K103" s="133">
        <f t="shared" si="57"/>
        <v>0</v>
      </c>
      <c r="L103" s="102">
        <f t="shared" si="58"/>
        <v>0</v>
      </c>
      <c r="M103" s="97">
        <f t="shared" si="59"/>
        <v>0</v>
      </c>
      <c r="N103" s="118"/>
      <c r="O103" s="97"/>
      <c r="P103" s="221">
        <f t="shared" si="60"/>
        <v>0</v>
      </c>
      <c r="Q103" s="116"/>
      <c r="R103" s="130"/>
      <c r="S103" s="98"/>
      <c r="T103" s="99"/>
      <c r="U103" s="141">
        <f t="shared" si="62"/>
        <v>0</v>
      </c>
      <c r="V103" s="132">
        <f t="shared" si="63"/>
        <v>0</v>
      </c>
      <c r="W103" s="102">
        <f t="shared" si="64"/>
        <v>0</v>
      </c>
      <c r="X103" s="97">
        <f t="shared" si="65"/>
        <v>0</v>
      </c>
      <c r="Y103" s="118"/>
      <c r="Z103" s="97"/>
      <c r="AA103" s="221">
        <f t="shared" si="66"/>
        <v>0</v>
      </c>
      <c r="AB103" s="116"/>
      <c r="AC103" s="130"/>
      <c r="AD103" s="98"/>
      <c r="AE103" s="99"/>
      <c r="AF103" s="142">
        <f t="shared" si="67"/>
        <v>0</v>
      </c>
      <c r="AG103" s="133">
        <f t="shared" si="68"/>
        <v>0</v>
      </c>
      <c r="AH103" s="102">
        <f t="shared" si="69"/>
        <v>0</v>
      </c>
      <c r="AI103" s="97">
        <f t="shared" si="70"/>
        <v>0</v>
      </c>
      <c r="AJ103" s="118"/>
      <c r="AK103" s="97"/>
      <c r="AL103" s="192">
        <f t="shared" si="71"/>
        <v>0</v>
      </c>
      <c r="AM103" s="116"/>
      <c r="AN103" s="130"/>
      <c r="AO103" s="98"/>
      <c r="AP103" s="99"/>
      <c r="AQ103" s="142">
        <f t="shared" si="72"/>
        <v>0</v>
      </c>
      <c r="AR103" s="133">
        <f t="shared" si="73"/>
        <v>0</v>
      </c>
      <c r="AS103" s="102">
        <f t="shared" si="74"/>
        <v>0</v>
      </c>
      <c r="AT103" s="97"/>
      <c r="AU103" s="98"/>
      <c r="AW103" s="246"/>
    </row>
    <row r="104" spans="1:49" s="93" customFormat="1" ht="15" customHeight="1" x14ac:dyDescent="0.25">
      <c r="A104" s="96" t="s">
        <v>236</v>
      </c>
      <c r="B104" s="97"/>
      <c r="C104" s="97"/>
      <c r="D104" s="97"/>
      <c r="E104" s="97"/>
      <c r="F104" s="218"/>
      <c r="G104" s="116">
        <f t="shared" si="81"/>
        <v>0</v>
      </c>
      <c r="H104" s="130"/>
      <c r="I104" s="99"/>
      <c r="J104" s="142"/>
      <c r="K104" s="133">
        <f t="shared" si="57"/>
        <v>0</v>
      </c>
      <c r="L104" s="102">
        <f t="shared" si="58"/>
        <v>0</v>
      </c>
      <c r="M104" s="97">
        <f t="shared" si="59"/>
        <v>0</v>
      </c>
      <c r="N104" s="118"/>
      <c r="O104" s="97"/>
      <c r="P104" s="221">
        <f t="shared" si="60"/>
        <v>0</v>
      </c>
      <c r="Q104" s="116"/>
      <c r="R104" s="130"/>
      <c r="S104" s="98"/>
      <c r="T104" s="99"/>
      <c r="U104" s="141">
        <f t="shared" si="62"/>
        <v>0</v>
      </c>
      <c r="V104" s="132">
        <f t="shared" si="63"/>
        <v>0</v>
      </c>
      <c r="W104" s="102">
        <f t="shared" si="64"/>
        <v>0</v>
      </c>
      <c r="X104" s="97">
        <f t="shared" si="65"/>
        <v>0</v>
      </c>
      <c r="Y104" s="118"/>
      <c r="Z104" s="97"/>
      <c r="AA104" s="221">
        <f t="shared" si="66"/>
        <v>0</v>
      </c>
      <c r="AB104" s="116"/>
      <c r="AC104" s="130"/>
      <c r="AD104" s="98"/>
      <c r="AE104" s="99"/>
      <c r="AF104" s="142">
        <f t="shared" si="67"/>
        <v>0</v>
      </c>
      <c r="AG104" s="133">
        <f t="shared" si="68"/>
        <v>0</v>
      </c>
      <c r="AH104" s="102">
        <f t="shared" si="69"/>
        <v>0</v>
      </c>
      <c r="AI104" s="97">
        <f t="shared" si="70"/>
        <v>0</v>
      </c>
      <c r="AJ104" s="118"/>
      <c r="AK104" s="97"/>
      <c r="AL104" s="192">
        <f t="shared" si="71"/>
        <v>0</v>
      </c>
      <c r="AM104" s="116"/>
      <c r="AN104" s="130"/>
      <c r="AO104" s="98"/>
      <c r="AP104" s="99"/>
      <c r="AQ104" s="142">
        <f t="shared" si="72"/>
        <v>0</v>
      </c>
      <c r="AR104" s="133">
        <f t="shared" si="73"/>
        <v>0</v>
      </c>
      <c r="AS104" s="102">
        <f t="shared" si="74"/>
        <v>0</v>
      </c>
      <c r="AT104" s="97"/>
      <c r="AU104" s="98"/>
      <c r="AW104" s="246"/>
    </row>
    <row r="105" spans="1:49" s="93" customFormat="1" ht="15" customHeight="1" x14ac:dyDescent="0.25">
      <c r="A105" s="95" t="s">
        <v>237</v>
      </c>
      <c r="B105" s="100">
        <f>B5/2</f>
        <v>1861.585</v>
      </c>
      <c r="C105" s="100">
        <f t="shared" ref="C105:C151" si="94">B105*C$4</f>
        <v>558.47550000000001</v>
      </c>
      <c r="D105" s="100">
        <v>59.87</v>
      </c>
      <c r="E105" s="100">
        <f t="shared" si="55"/>
        <v>2479.9304999999999</v>
      </c>
      <c r="F105" s="216">
        <v>30.9</v>
      </c>
      <c r="G105" s="117">
        <f t="shared" si="81"/>
        <v>575.22976500000004</v>
      </c>
      <c r="H105" s="130">
        <f t="shared" si="56"/>
        <v>3055.160265</v>
      </c>
      <c r="J105" s="141">
        <v>324</v>
      </c>
      <c r="K105" s="132">
        <f t="shared" si="57"/>
        <v>989871.92585999996</v>
      </c>
      <c r="L105" s="102">
        <f t="shared" si="58"/>
        <v>603153.54</v>
      </c>
      <c r="M105" s="250">
        <f>M5/2</f>
        <v>2015.4752461120636</v>
      </c>
      <c r="N105" s="122">
        <f t="shared" ref="N105:N151" si="95">M105*N$4</f>
        <v>604.64257383361905</v>
      </c>
      <c r="O105" s="100">
        <f t="shared" si="76"/>
        <v>2620.1178199456826</v>
      </c>
      <c r="P105" s="221">
        <f t="shared" si="60"/>
        <v>30.9</v>
      </c>
      <c r="Q105" s="117">
        <f t="shared" ref="Q105:Q151" si="96">M105*P105%</f>
        <v>622.78185104862769</v>
      </c>
      <c r="R105" s="130">
        <f t="shared" si="61"/>
        <v>3242.8996709943103</v>
      </c>
      <c r="S105" s="101">
        <f t="shared" ref="S105:S151" si="97">R105/H105-1</f>
        <v>6.1449937060604753E-2</v>
      </c>
      <c r="U105" s="141">
        <f t="shared" si="62"/>
        <v>324</v>
      </c>
      <c r="V105" s="132">
        <f t="shared" si="63"/>
        <v>1050699.4934021565</v>
      </c>
      <c r="W105" s="102">
        <f t="shared" si="64"/>
        <v>653013.9797403086</v>
      </c>
      <c r="X105" s="250">
        <f>X5/2</f>
        <v>2116.2490084176657</v>
      </c>
      <c r="Y105" s="122">
        <f t="shared" ref="Y105:Y151" si="98">X105*Y$4</f>
        <v>634.87470252529965</v>
      </c>
      <c r="Z105" s="100">
        <f t="shared" si="77"/>
        <v>2751.1237109429653</v>
      </c>
      <c r="AA105" s="221">
        <f t="shared" si="66"/>
        <v>30.9</v>
      </c>
      <c r="AB105" s="117">
        <f t="shared" ref="AB105:AB151" si="99">X105*AA105%</f>
        <v>653.92094360105864</v>
      </c>
      <c r="AC105" s="130">
        <f t="shared" si="47"/>
        <v>3405.0446545440241</v>
      </c>
      <c r="AD105" s="101">
        <f t="shared" ref="AD105:AD151" si="100">AC105/R105-1</f>
        <v>4.9999999999999378E-2</v>
      </c>
      <c r="AF105" s="141">
        <f t="shared" si="67"/>
        <v>324</v>
      </c>
      <c r="AG105" s="132">
        <f t="shared" si="68"/>
        <v>1103234.4680722638</v>
      </c>
      <c r="AH105" s="102">
        <f t="shared" si="69"/>
        <v>685664.67872732366</v>
      </c>
      <c r="AI105" s="100">
        <f>AI5/2</f>
        <v>2222.0614588385502</v>
      </c>
      <c r="AJ105" s="122">
        <f t="shared" ref="AJ105:AJ151" si="101">AI105*AJ$4</f>
        <v>666.61843765156505</v>
      </c>
      <c r="AK105" s="100">
        <f t="shared" si="78"/>
        <v>2888.6798964901154</v>
      </c>
      <c r="AL105" s="192">
        <f t="shared" si="71"/>
        <v>30.9</v>
      </c>
      <c r="AM105" s="117">
        <f t="shared" ref="AM105:AM151" si="102">AI105*AL105%</f>
        <v>686.61699078111201</v>
      </c>
      <c r="AN105" s="130">
        <f t="shared" si="93"/>
        <v>3575.2968872712272</v>
      </c>
      <c r="AO105" s="101">
        <f t="shared" ref="AO105:AO151" si="103">AN105/AC105-1</f>
        <v>5.0000000000000488E-2</v>
      </c>
      <c r="AQ105" s="141">
        <f t="shared" si="72"/>
        <v>324</v>
      </c>
      <c r="AR105" s="132">
        <f t="shared" si="73"/>
        <v>1158396.1914758775</v>
      </c>
      <c r="AS105" s="102">
        <f t="shared" si="74"/>
        <v>719947.91266369028</v>
      </c>
      <c r="AT105" s="100">
        <f t="shared" ref="AT105:AT151" si="104">AN105-H105</f>
        <v>520.13662227122722</v>
      </c>
      <c r="AU105" s="101">
        <f t="shared" ref="AU105:AU151" si="105">AN105/H105-1</f>
        <v>0.17024855560931673</v>
      </c>
      <c r="AW105" s="246">
        <f t="shared" si="75"/>
        <v>0.19363953772648035</v>
      </c>
    </row>
    <row r="106" spans="1:49" s="93" customFormat="1" ht="15" customHeight="1" x14ac:dyDescent="0.25">
      <c r="A106" s="95" t="s">
        <v>238</v>
      </c>
      <c r="B106" s="100">
        <f t="shared" ref="B106:B169" si="106">B6/2</f>
        <v>1825.08</v>
      </c>
      <c r="C106" s="100">
        <f t="shared" si="94"/>
        <v>547.524</v>
      </c>
      <c r="D106" s="100">
        <v>59.87</v>
      </c>
      <c r="E106" s="100">
        <f t="shared" si="55"/>
        <v>2432.4739999999997</v>
      </c>
      <c r="F106" s="216">
        <v>31.5</v>
      </c>
      <c r="G106" s="117">
        <f t="shared" si="81"/>
        <v>574.90019999999993</v>
      </c>
      <c r="H106" s="130">
        <f t="shared" si="56"/>
        <v>3007.3741999999997</v>
      </c>
      <c r="J106" s="141">
        <v>49</v>
      </c>
      <c r="K106" s="132">
        <f t="shared" si="57"/>
        <v>147361.3358</v>
      </c>
      <c r="L106" s="102">
        <f t="shared" si="58"/>
        <v>89428.92</v>
      </c>
      <c r="M106" s="250">
        <f>M6/2</f>
        <v>1976.4354188890677</v>
      </c>
      <c r="N106" s="122">
        <f t="shared" si="95"/>
        <v>592.93062566672029</v>
      </c>
      <c r="O106" s="100">
        <f t="shared" si="76"/>
        <v>2569.366044555788</v>
      </c>
      <c r="P106" s="221">
        <f t="shared" si="60"/>
        <v>31.5</v>
      </c>
      <c r="Q106" s="117">
        <f t="shared" si="96"/>
        <v>622.57715695005629</v>
      </c>
      <c r="R106" s="130">
        <f t="shared" si="61"/>
        <v>3191.9432015058442</v>
      </c>
      <c r="S106" s="101">
        <f t="shared" si="97"/>
        <v>6.1372143681303282E-2</v>
      </c>
      <c r="U106" s="141">
        <f t="shared" si="62"/>
        <v>49</v>
      </c>
      <c r="V106" s="132">
        <f t="shared" si="63"/>
        <v>156405.21687378635</v>
      </c>
      <c r="W106" s="102">
        <f t="shared" si="64"/>
        <v>96845.335525564311</v>
      </c>
      <c r="X106" s="250">
        <f t="shared" ref="X106:X169" si="107">X6/2</f>
        <v>2075.2571898335195</v>
      </c>
      <c r="Y106" s="122">
        <f t="shared" si="98"/>
        <v>622.57715695005584</v>
      </c>
      <c r="Z106" s="100">
        <f t="shared" si="77"/>
        <v>2697.8343467835753</v>
      </c>
      <c r="AA106" s="221">
        <f t="shared" si="66"/>
        <v>31.5</v>
      </c>
      <c r="AB106" s="117">
        <f t="shared" si="99"/>
        <v>653.70601479755862</v>
      </c>
      <c r="AC106" s="130">
        <f t="shared" si="47"/>
        <v>3351.5403615811338</v>
      </c>
      <c r="AD106" s="101">
        <f t="shared" si="100"/>
        <v>4.9999999999999156E-2</v>
      </c>
      <c r="AF106" s="141">
        <f t="shared" si="67"/>
        <v>49</v>
      </c>
      <c r="AG106" s="132">
        <f t="shared" si="68"/>
        <v>164225.47771747556</v>
      </c>
      <c r="AH106" s="102">
        <f t="shared" si="69"/>
        <v>101687.60230184246</v>
      </c>
      <c r="AI106" s="250">
        <f t="shared" ref="AI106:AI169" si="108">AI6/2</f>
        <v>2179.0200493251973</v>
      </c>
      <c r="AJ106" s="122">
        <f t="shared" si="101"/>
        <v>653.70601479755919</v>
      </c>
      <c r="AK106" s="100">
        <f t="shared" si="78"/>
        <v>2832.7260641227567</v>
      </c>
      <c r="AL106" s="192">
        <f t="shared" si="71"/>
        <v>31.5</v>
      </c>
      <c r="AM106" s="117">
        <f t="shared" si="102"/>
        <v>686.39131553743721</v>
      </c>
      <c r="AN106" s="130">
        <f t="shared" si="93"/>
        <v>3519.1173796601938</v>
      </c>
      <c r="AO106" s="101">
        <f t="shared" si="103"/>
        <v>5.0000000000000933E-2</v>
      </c>
      <c r="AQ106" s="141">
        <f t="shared" si="72"/>
        <v>49</v>
      </c>
      <c r="AR106" s="132">
        <f t="shared" si="73"/>
        <v>172436.75160334949</v>
      </c>
      <c r="AS106" s="102">
        <f t="shared" si="74"/>
        <v>106771.98241693467</v>
      </c>
      <c r="AT106" s="100">
        <f t="shared" si="104"/>
        <v>511.74317966019407</v>
      </c>
      <c r="AU106" s="101">
        <f t="shared" si="105"/>
        <v>0.17016278840863697</v>
      </c>
      <c r="AW106" s="246">
        <f t="shared" si="75"/>
        <v>0.19393125195892646</v>
      </c>
    </row>
    <row r="107" spans="1:49" s="93" customFormat="1" ht="15" customHeight="1" x14ac:dyDescent="0.25">
      <c r="A107" s="95" t="s">
        <v>239</v>
      </c>
      <c r="B107" s="100">
        <f t="shared" si="106"/>
        <v>1789.2950000000001</v>
      </c>
      <c r="C107" s="100">
        <f t="shared" si="94"/>
        <v>536.7885</v>
      </c>
      <c r="D107" s="100">
        <v>59.87</v>
      </c>
      <c r="E107" s="100">
        <f t="shared" si="55"/>
        <v>2385.9535000000001</v>
      </c>
      <c r="F107" s="216">
        <v>24.6</v>
      </c>
      <c r="G107" s="117">
        <f t="shared" si="81"/>
        <v>440.16657000000004</v>
      </c>
      <c r="H107" s="130">
        <f t="shared" si="56"/>
        <v>2826.1200699999999</v>
      </c>
      <c r="J107" s="141">
        <v>38</v>
      </c>
      <c r="K107" s="132">
        <f t="shared" si="57"/>
        <v>107392.56266</v>
      </c>
      <c r="L107" s="102">
        <f t="shared" si="58"/>
        <v>67993.210000000006</v>
      </c>
      <c r="M107" s="250">
        <f t="shared" ref="M107:M169" si="109">M7/2</f>
        <v>1938.1655868886596</v>
      </c>
      <c r="N107" s="122">
        <f t="shared" si="95"/>
        <v>581.44967606659782</v>
      </c>
      <c r="O107" s="100">
        <f t="shared" si="76"/>
        <v>2519.6152629552575</v>
      </c>
      <c r="P107" s="221">
        <f t="shared" si="60"/>
        <v>24.6</v>
      </c>
      <c r="Q107" s="117">
        <f t="shared" si="96"/>
        <v>476.78873437461033</v>
      </c>
      <c r="R107" s="130">
        <f t="shared" si="61"/>
        <v>2996.4039973298677</v>
      </c>
      <c r="S107" s="101">
        <f t="shared" si="97"/>
        <v>6.0253606751346389E-2</v>
      </c>
      <c r="U107" s="141">
        <f t="shared" si="62"/>
        <v>38</v>
      </c>
      <c r="V107" s="132">
        <f t="shared" si="63"/>
        <v>113863.35189853498</v>
      </c>
      <c r="W107" s="102">
        <f t="shared" si="64"/>
        <v>73650.292301769063</v>
      </c>
      <c r="X107" s="250">
        <f t="shared" si="107"/>
        <v>2035.0738662330914</v>
      </c>
      <c r="Y107" s="122">
        <f t="shared" si="98"/>
        <v>610.52215986992735</v>
      </c>
      <c r="Z107" s="100">
        <f t="shared" si="77"/>
        <v>2645.5960261030186</v>
      </c>
      <c r="AA107" s="221">
        <f t="shared" si="66"/>
        <v>24.6</v>
      </c>
      <c r="AB107" s="117">
        <f t="shared" si="99"/>
        <v>500.62817109334054</v>
      </c>
      <c r="AC107" s="130">
        <f t="shared" si="47"/>
        <v>3146.224197196359</v>
      </c>
      <c r="AD107" s="101">
        <f t="shared" si="100"/>
        <v>4.9999999999999378E-2</v>
      </c>
      <c r="AF107" s="141">
        <f t="shared" si="67"/>
        <v>38</v>
      </c>
      <c r="AG107" s="132">
        <f t="shared" si="68"/>
        <v>119556.51949346164</v>
      </c>
      <c r="AH107" s="102">
        <f t="shared" si="69"/>
        <v>77332.806916857473</v>
      </c>
      <c r="AI107" s="250">
        <f t="shared" si="108"/>
        <v>2136.8275595447476</v>
      </c>
      <c r="AJ107" s="122">
        <f t="shared" si="101"/>
        <v>641.04826786342426</v>
      </c>
      <c r="AK107" s="100">
        <f t="shared" si="78"/>
        <v>2777.875827408172</v>
      </c>
      <c r="AL107" s="192">
        <f t="shared" si="71"/>
        <v>24.6</v>
      </c>
      <c r="AM107" s="117">
        <f t="shared" si="102"/>
        <v>525.65957964800793</v>
      </c>
      <c r="AN107" s="130">
        <f t="shared" si="93"/>
        <v>3303.5354070561798</v>
      </c>
      <c r="AO107" s="101">
        <f t="shared" si="103"/>
        <v>5.0000000000000933E-2</v>
      </c>
      <c r="AQ107" s="141">
        <f t="shared" si="72"/>
        <v>38</v>
      </c>
      <c r="AR107" s="132">
        <f t="shared" si="73"/>
        <v>125534.34546813484</v>
      </c>
      <c r="AS107" s="102">
        <f t="shared" si="74"/>
        <v>81199.447262700414</v>
      </c>
      <c r="AT107" s="100">
        <f t="shared" si="104"/>
        <v>477.41533705617985</v>
      </c>
      <c r="AU107" s="101">
        <f t="shared" si="105"/>
        <v>0.16892960144335967</v>
      </c>
      <c r="AW107" s="246">
        <f t="shared" si="75"/>
        <v>0.19422876582382864</v>
      </c>
    </row>
    <row r="108" spans="1:49" s="93" customFormat="1" ht="15" customHeight="1" x14ac:dyDescent="0.25">
      <c r="A108" s="95" t="s">
        <v>240</v>
      </c>
      <c r="B108" s="100">
        <f t="shared" si="106"/>
        <v>1754.21</v>
      </c>
      <c r="C108" s="100">
        <f t="shared" si="94"/>
        <v>526.26300000000003</v>
      </c>
      <c r="D108" s="100">
        <v>59.87</v>
      </c>
      <c r="E108" s="100">
        <f t="shared" si="55"/>
        <v>2340.3429999999998</v>
      </c>
      <c r="F108" s="216">
        <v>24.7</v>
      </c>
      <c r="G108" s="117">
        <f t="shared" si="81"/>
        <v>433.28987000000001</v>
      </c>
      <c r="H108" s="130">
        <f t="shared" si="56"/>
        <v>2773.6328699999999</v>
      </c>
      <c r="J108" s="141">
        <v>22</v>
      </c>
      <c r="K108" s="132">
        <f t="shared" si="57"/>
        <v>61019.923139999999</v>
      </c>
      <c r="L108" s="102">
        <f t="shared" si="58"/>
        <v>38592.620000000003</v>
      </c>
      <c r="M108" s="250">
        <f t="shared" si="109"/>
        <v>1900.6443613546558</v>
      </c>
      <c r="N108" s="122">
        <f t="shared" si="95"/>
        <v>570.19330840639668</v>
      </c>
      <c r="O108" s="100">
        <f t="shared" si="76"/>
        <v>2470.8376697610524</v>
      </c>
      <c r="P108" s="221">
        <f t="shared" si="60"/>
        <v>24.7</v>
      </c>
      <c r="Q108" s="117">
        <f t="shared" si="96"/>
        <v>469.45915725459997</v>
      </c>
      <c r="R108" s="130">
        <f t="shared" si="61"/>
        <v>2940.2968270156525</v>
      </c>
      <c r="S108" s="101">
        <f t="shared" si="97"/>
        <v>6.008868686923674E-2</v>
      </c>
      <c r="U108" s="141">
        <f t="shared" si="62"/>
        <v>22</v>
      </c>
      <c r="V108" s="132">
        <f t="shared" si="63"/>
        <v>64686.530194344356</v>
      </c>
      <c r="W108" s="102">
        <f t="shared" si="64"/>
        <v>41814.175949802426</v>
      </c>
      <c r="X108" s="250">
        <f t="shared" si="107"/>
        <v>1995.6765794223872</v>
      </c>
      <c r="Y108" s="122">
        <f t="shared" si="98"/>
        <v>598.70297382671617</v>
      </c>
      <c r="Z108" s="100">
        <f t="shared" si="77"/>
        <v>2594.3795532491035</v>
      </c>
      <c r="AA108" s="221">
        <f t="shared" si="66"/>
        <v>24.7</v>
      </c>
      <c r="AB108" s="117">
        <f t="shared" si="99"/>
        <v>492.93211511732966</v>
      </c>
      <c r="AC108" s="130">
        <f t="shared" si="47"/>
        <v>3087.311668366433</v>
      </c>
      <c r="AD108" s="101">
        <f t="shared" si="100"/>
        <v>4.9999999999999156E-2</v>
      </c>
      <c r="AF108" s="141">
        <f t="shared" si="67"/>
        <v>22</v>
      </c>
      <c r="AG108" s="132">
        <f t="shared" si="68"/>
        <v>67920.856704061531</v>
      </c>
      <c r="AH108" s="102">
        <f t="shared" si="69"/>
        <v>43904.884747292519</v>
      </c>
      <c r="AI108" s="250">
        <f t="shared" si="108"/>
        <v>2095.4604083935083</v>
      </c>
      <c r="AJ108" s="122">
        <f t="shared" si="101"/>
        <v>628.63812251805246</v>
      </c>
      <c r="AK108" s="100">
        <f t="shared" si="78"/>
        <v>2724.0985309115608</v>
      </c>
      <c r="AL108" s="192">
        <f t="shared" si="71"/>
        <v>24.7</v>
      </c>
      <c r="AM108" s="117">
        <f t="shared" si="102"/>
        <v>517.57872087319652</v>
      </c>
      <c r="AN108" s="130">
        <f t="shared" si="93"/>
        <v>3241.6772517847576</v>
      </c>
      <c r="AO108" s="101">
        <f t="shared" si="103"/>
        <v>5.0000000000000933E-2</v>
      </c>
      <c r="AQ108" s="141">
        <f t="shared" si="72"/>
        <v>22</v>
      </c>
      <c r="AR108" s="132">
        <f t="shared" si="73"/>
        <v>71316.899539264661</v>
      </c>
      <c r="AS108" s="102">
        <f t="shared" si="74"/>
        <v>46100.128984657182</v>
      </c>
      <c r="AT108" s="100">
        <f t="shared" si="104"/>
        <v>468.04438178475766</v>
      </c>
      <c r="AU108" s="101">
        <f t="shared" si="105"/>
        <v>0.1687477772733339</v>
      </c>
      <c r="AW108" s="246">
        <f t="shared" si="75"/>
        <v>0.19453224436840988</v>
      </c>
    </row>
    <row r="109" spans="1:49" s="93" customFormat="1" ht="15" customHeight="1" x14ac:dyDescent="0.25">
      <c r="A109" s="95" t="s">
        <v>241</v>
      </c>
      <c r="B109" s="100">
        <f t="shared" si="106"/>
        <v>1719.82</v>
      </c>
      <c r="C109" s="100">
        <f t="shared" si="94"/>
        <v>515.94599999999991</v>
      </c>
      <c r="D109" s="100">
        <v>59.87</v>
      </c>
      <c r="E109" s="100">
        <f t="shared" si="55"/>
        <v>2295.6359999999995</v>
      </c>
      <c r="F109" s="216">
        <v>22.3</v>
      </c>
      <c r="G109" s="117">
        <f t="shared" si="81"/>
        <v>383.51985999999999</v>
      </c>
      <c r="H109" s="130">
        <f t="shared" si="56"/>
        <v>2679.1558599999994</v>
      </c>
      <c r="J109" s="141">
        <v>32</v>
      </c>
      <c r="K109" s="132">
        <f t="shared" si="57"/>
        <v>85732.987519999981</v>
      </c>
      <c r="L109" s="102">
        <f t="shared" si="58"/>
        <v>55034.239999999998</v>
      </c>
      <c r="M109" s="250">
        <f t="shared" si="109"/>
        <v>1863.8663950980106</v>
      </c>
      <c r="N109" s="122">
        <f t="shared" si="95"/>
        <v>559.15991852940317</v>
      </c>
      <c r="O109" s="100">
        <f t="shared" si="76"/>
        <v>2423.0263136274139</v>
      </c>
      <c r="P109" s="221">
        <f t="shared" si="60"/>
        <v>22.3</v>
      </c>
      <c r="Q109" s="117">
        <f t="shared" si="96"/>
        <v>415.64220610685635</v>
      </c>
      <c r="R109" s="130">
        <f t="shared" si="61"/>
        <v>2838.6685197342704</v>
      </c>
      <c r="S109" s="101">
        <f t="shared" si="97"/>
        <v>5.9538402418391145E-2</v>
      </c>
      <c r="U109" s="141">
        <f t="shared" si="62"/>
        <v>32</v>
      </c>
      <c r="V109" s="132">
        <f t="shared" si="63"/>
        <v>90837.392631496652</v>
      </c>
      <c r="W109" s="102">
        <f t="shared" si="64"/>
        <v>59643.724643136338</v>
      </c>
      <c r="X109" s="250">
        <f t="shared" si="107"/>
        <v>1957.0597148529098</v>
      </c>
      <c r="Y109" s="122">
        <f t="shared" si="98"/>
        <v>587.11791445587289</v>
      </c>
      <c r="Z109" s="100">
        <f t="shared" si="77"/>
        <v>2544.1776293087828</v>
      </c>
      <c r="AA109" s="221">
        <f t="shared" si="66"/>
        <v>22.3</v>
      </c>
      <c r="AB109" s="117">
        <f t="shared" si="99"/>
        <v>436.42431641219889</v>
      </c>
      <c r="AC109" s="130">
        <f t="shared" si="47"/>
        <v>2980.6019457209818</v>
      </c>
      <c r="AD109" s="101">
        <f t="shared" si="100"/>
        <v>4.9999999999999156E-2</v>
      </c>
      <c r="AF109" s="141">
        <f t="shared" si="67"/>
        <v>32</v>
      </c>
      <c r="AG109" s="132">
        <f t="shared" si="68"/>
        <v>95379.262263071418</v>
      </c>
      <c r="AH109" s="102">
        <f t="shared" si="69"/>
        <v>62625.910875293113</v>
      </c>
      <c r="AI109" s="250">
        <f t="shared" si="108"/>
        <v>2054.9127005955565</v>
      </c>
      <c r="AJ109" s="122">
        <f t="shared" si="101"/>
        <v>616.47381017866689</v>
      </c>
      <c r="AK109" s="100">
        <f t="shared" si="78"/>
        <v>2671.3865107742236</v>
      </c>
      <c r="AL109" s="192">
        <f t="shared" si="71"/>
        <v>22.3</v>
      </c>
      <c r="AM109" s="117">
        <f t="shared" si="102"/>
        <v>458.24553223280913</v>
      </c>
      <c r="AN109" s="130">
        <f t="shared" si="93"/>
        <v>3129.6320430070327</v>
      </c>
      <c r="AO109" s="101">
        <f t="shared" si="103"/>
        <v>5.0000000000000711E-2</v>
      </c>
      <c r="AQ109" s="141">
        <f t="shared" si="72"/>
        <v>32</v>
      </c>
      <c r="AR109" s="132">
        <f t="shared" si="73"/>
        <v>100148.22537622505</v>
      </c>
      <c r="AS109" s="102">
        <f t="shared" si="74"/>
        <v>65757.206419057809</v>
      </c>
      <c r="AT109" s="100">
        <f t="shared" si="104"/>
        <v>450.47618300703334</v>
      </c>
      <c r="AU109" s="101">
        <f t="shared" si="105"/>
        <v>0.16814108866627619</v>
      </c>
      <c r="AW109" s="246">
        <f t="shared" si="75"/>
        <v>0.19484172796894828</v>
      </c>
    </row>
    <row r="110" spans="1:49" s="93" customFormat="1" ht="15" customHeight="1" x14ac:dyDescent="0.25">
      <c r="A110" s="95" t="s">
        <v>242</v>
      </c>
      <c r="B110" s="100">
        <f t="shared" si="106"/>
        <v>1686.095</v>
      </c>
      <c r="C110" s="100">
        <f t="shared" si="94"/>
        <v>505.82849999999996</v>
      </c>
      <c r="D110" s="100">
        <v>59.87</v>
      </c>
      <c r="E110" s="100">
        <f t="shared" si="55"/>
        <v>2251.7934999999998</v>
      </c>
      <c r="F110" s="216">
        <v>18.5</v>
      </c>
      <c r="G110" s="117">
        <f t="shared" si="81"/>
        <v>311.92757499999999</v>
      </c>
      <c r="H110" s="130">
        <f t="shared" si="56"/>
        <v>2563.7210749999999</v>
      </c>
      <c r="J110" s="141">
        <v>24</v>
      </c>
      <c r="K110" s="132">
        <f t="shared" si="57"/>
        <v>61529.305800000002</v>
      </c>
      <c r="L110" s="102">
        <f t="shared" si="58"/>
        <v>40466.28</v>
      </c>
      <c r="M110" s="250">
        <f t="shared" si="109"/>
        <v>1827.7996049844501</v>
      </c>
      <c r="N110" s="122">
        <f t="shared" si="95"/>
        <v>548.33988149533502</v>
      </c>
      <c r="O110" s="100">
        <f t="shared" si="76"/>
        <v>2376.1394864797849</v>
      </c>
      <c r="P110" s="221">
        <f t="shared" si="60"/>
        <v>18.5</v>
      </c>
      <c r="Q110" s="117">
        <f t="shared" si="96"/>
        <v>338.14292692212325</v>
      </c>
      <c r="R110" s="130">
        <f t="shared" si="61"/>
        <v>2714.2824134019083</v>
      </c>
      <c r="S110" s="101">
        <f t="shared" si="97"/>
        <v>5.8727659521973674E-2</v>
      </c>
      <c r="U110" s="141">
        <f t="shared" si="62"/>
        <v>24</v>
      </c>
      <c r="V110" s="132">
        <f t="shared" si="63"/>
        <v>65142.7779216458</v>
      </c>
      <c r="W110" s="102">
        <f t="shared" si="64"/>
        <v>43867.190519626805</v>
      </c>
      <c r="X110" s="250">
        <f t="shared" si="107"/>
        <v>1919.1895852336713</v>
      </c>
      <c r="Y110" s="122">
        <f t="shared" si="98"/>
        <v>575.75687557010133</v>
      </c>
      <c r="Z110" s="100">
        <f t="shared" si="77"/>
        <v>2494.9464608037724</v>
      </c>
      <c r="AA110" s="221">
        <f t="shared" si="66"/>
        <v>18.5</v>
      </c>
      <c r="AB110" s="117">
        <f t="shared" si="99"/>
        <v>355.0500732682292</v>
      </c>
      <c r="AC110" s="130">
        <f t="shared" si="47"/>
        <v>2849.9965340720019</v>
      </c>
      <c r="AD110" s="101">
        <f t="shared" si="100"/>
        <v>4.9999999999999378E-2</v>
      </c>
      <c r="AF110" s="141">
        <f t="shared" si="67"/>
        <v>24</v>
      </c>
      <c r="AG110" s="132">
        <f t="shared" si="68"/>
        <v>68399.916817728052</v>
      </c>
      <c r="AH110" s="102">
        <f t="shared" si="69"/>
        <v>46060.550045608114</v>
      </c>
      <c r="AI110" s="250">
        <f t="shared" si="108"/>
        <v>2015.1490644953562</v>
      </c>
      <c r="AJ110" s="122">
        <f t="shared" si="101"/>
        <v>604.5447193486068</v>
      </c>
      <c r="AK110" s="100">
        <f t="shared" si="78"/>
        <v>2619.693783843963</v>
      </c>
      <c r="AL110" s="192">
        <f t="shared" si="71"/>
        <v>18.5</v>
      </c>
      <c r="AM110" s="117">
        <f t="shared" si="102"/>
        <v>372.80257693164089</v>
      </c>
      <c r="AN110" s="130">
        <f t="shared" si="93"/>
        <v>2992.496360775604</v>
      </c>
      <c r="AO110" s="101">
        <f t="shared" si="103"/>
        <v>5.0000000000000711E-2</v>
      </c>
      <c r="AQ110" s="141">
        <f t="shared" si="72"/>
        <v>24</v>
      </c>
      <c r="AR110" s="132">
        <f t="shared" si="73"/>
        <v>71819.912658614499</v>
      </c>
      <c r="AS110" s="102">
        <f t="shared" si="74"/>
        <v>48363.577547888548</v>
      </c>
      <c r="AT110" s="100">
        <f t="shared" si="104"/>
        <v>428.77528577560406</v>
      </c>
      <c r="AU110" s="101">
        <f t="shared" si="105"/>
        <v>0.16724724462297602</v>
      </c>
      <c r="AW110" s="246">
        <f t="shared" si="75"/>
        <v>0.19515748786121545</v>
      </c>
    </row>
    <row r="111" spans="1:49" s="93" customFormat="1" ht="15" customHeight="1" x14ac:dyDescent="0.25">
      <c r="A111" s="95" t="s">
        <v>243</v>
      </c>
      <c r="B111" s="100">
        <f t="shared" si="106"/>
        <v>1653.03</v>
      </c>
      <c r="C111" s="100">
        <f t="shared" si="94"/>
        <v>495.90899999999999</v>
      </c>
      <c r="D111" s="100">
        <v>59.87</v>
      </c>
      <c r="E111" s="100">
        <f t="shared" si="55"/>
        <v>2208.8089999999997</v>
      </c>
      <c r="F111" s="216">
        <v>23.9</v>
      </c>
      <c r="G111" s="117">
        <f t="shared" si="81"/>
        <v>395.07416999999998</v>
      </c>
      <c r="H111" s="130">
        <f t="shared" si="56"/>
        <v>2603.8831699999996</v>
      </c>
      <c r="J111" s="141">
        <v>20</v>
      </c>
      <c r="K111" s="132">
        <f t="shared" si="57"/>
        <v>52077.66339999999</v>
      </c>
      <c r="L111" s="102">
        <f t="shared" si="58"/>
        <v>33060.6</v>
      </c>
      <c r="M111" s="250">
        <f t="shared" si="109"/>
        <v>1792.438643824928</v>
      </c>
      <c r="N111" s="122">
        <f t="shared" si="95"/>
        <v>537.73159314747841</v>
      </c>
      <c r="O111" s="100">
        <f t="shared" si="76"/>
        <v>2330.1702369724062</v>
      </c>
      <c r="P111" s="221">
        <f t="shared" si="60"/>
        <v>23.9</v>
      </c>
      <c r="Q111" s="117">
        <f t="shared" si="96"/>
        <v>428.39283587415775</v>
      </c>
      <c r="R111" s="130">
        <f t="shared" si="61"/>
        <v>2758.563072846564</v>
      </c>
      <c r="S111" s="101">
        <f t="shared" si="97"/>
        <v>5.9403549525059773E-2</v>
      </c>
      <c r="U111" s="141">
        <f t="shared" si="62"/>
        <v>20</v>
      </c>
      <c r="V111" s="132">
        <f t="shared" si="63"/>
        <v>55171.261456931279</v>
      </c>
      <c r="W111" s="102">
        <f t="shared" si="64"/>
        <v>35848.772876498559</v>
      </c>
      <c r="X111" s="250">
        <f t="shared" si="107"/>
        <v>1882.0605760161732</v>
      </c>
      <c r="Y111" s="122">
        <f t="shared" si="98"/>
        <v>564.61817280485195</v>
      </c>
      <c r="Z111" s="100">
        <f t="shared" si="77"/>
        <v>2446.6787488210252</v>
      </c>
      <c r="AA111" s="221">
        <f t="shared" si="66"/>
        <v>23.9</v>
      </c>
      <c r="AB111" s="117">
        <f t="shared" si="99"/>
        <v>449.81247766786538</v>
      </c>
      <c r="AC111" s="130">
        <f t="shared" si="47"/>
        <v>2896.4912264888908</v>
      </c>
      <c r="AD111" s="101">
        <f t="shared" si="100"/>
        <v>4.99999999999996E-2</v>
      </c>
      <c r="AF111" s="141">
        <f t="shared" si="67"/>
        <v>20</v>
      </c>
      <c r="AG111" s="132">
        <f t="shared" si="68"/>
        <v>57929.824529777819</v>
      </c>
      <c r="AH111" s="102">
        <f t="shared" si="69"/>
        <v>37641.211520323464</v>
      </c>
      <c r="AI111" s="250">
        <f t="shared" si="108"/>
        <v>1976.1636048169833</v>
      </c>
      <c r="AJ111" s="122">
        <f t="shared" si="101"/>
        <v>592.84908144509495</v>
      </c>
      <c r="AK111" s="100">
        <f t="shared" si="78"/>
        <v>2569.0126862620782</v>
      </c>
      <c r="AL111" s="192">
        <f t="shared" si="71"/>
        <v>23.9</v>
      </c>
      <c r="AM111" s="117">
        <f t="shared" si="102"/>
        <v>472.30310155125898</v>
      </c>
      <c r="AN111" s="130">
        <f t="shared" si="93"/>
        <v>3041.315787813337</v>
      </c>
      <c r="AO111" s="101">
        <f t="shared" si="103"/>
        <v>5.0000000000000488E-2</v>
      </c>
      <c r="AQ111" s="141">
        <f t="shared" si="72"/>
        <v>20</v>
      </c>
      <c r="AR111" s="132">
        <f t="shared" si="73"/>
        <v>60826.31575626674</v>
      </c>
      <c r="AS111" s="102">
        <f t="shared" si="74"/>
        <v>39523.272096339664</v>
      </c>
      <c r="AT111" s="100">
        <f t="shared" si="104"/>
        <v>437.4326178133374</v>
      </c>
      <c r="AU111" s="101">
        <f t="shared" si="105"/>
        <v>0.16799241335137838</v>
      </c>
      <c r="AW111" s="246">
        <f t="shared" si="75"/>
        <v>0.19547957678746508</v>
      </c>
    </row>
    <row r="112" spans="1:49" s="93" customFormat="1" ht="15" customHeight="1" x14ac:dyDescent="0.25">
      <c r="A112" s="95" t="s">
        <v>244</v>
      </c>
      <c r="B112" s="100">
        <f t="shared" si="106"/>
        <v>1620.62</v>
      </c>
      <c r="C112" s="100">
        <f t="shared" si="94"/>
        <v>486.18599999999992</v>
      </c>
      <c r="D112" s="100">
        <v>59.87</v>
      </c>
      <c r="E112" s="100">
        <f t="shared" si="55"/>
        <v>2166.6759999999995</v>
      </c>
      <c r="F112" s="216">
        <v>23.3</v>
      </c>
      <c r="G112" s="117">
        <f t="shared" ref="G112:G143" si="110">B112*F112%</f>
        <v>377.60446000000002</v>
      </c>
      <c r="H112" s="130">
        <f t="shared" si="56"/>
        <v>2544.2804599999995</v>
      </c>
      <c r="J112" s="141">
        <v>48</v>
      </c>
      <c r="K112" s="132">
        <f t="shared" si="57"/>
        <v>122125.46207999997</v>
      </c>
      <c r="L112" s="102">
        <f t="shared" si="58"/>
        <v>77789.759999999995</v>
      </c>
      <c r="M112" s="250">
        <f t="shared" si="109"/>
        <v>1757.7781644303984</v>
      </c>
      <c r="N112" s="122">
        <f t="shared" si="95"/>
        <v>527.3334493291195</v>
      </c>
      <c r="O112" s="100">
        <f t="shared" si="76"/>
        <v>2285.1116137595181</v>
      </c>
      <c r="P112" s="221">
        <f t="shared" si="60"/>
        <v>23.3</v>
      </c>
      <c r="Q112" s="117">
        <f t="shared" si="96"/>
        <v>409.56231231228287</v>
      </c>
      <c r="R112" s="130">
        <f t="shared" si="61"/>
        <v>2694.6739260718009</v>
      </c>
      <c r="S112" s="101">
        <f t="shared" si="97"/>
        <v>5.9110411936190932E-2</v>
      </c>
      <c r="U112" s="141">
        <f t="shared" si="62"/>
        <v>48</v>
      </c>
      <c r="V112" s="132">
        <f t="shared" si="63"/>
        <v>129344.34845144645</v>
      </c>
      <c r="W112" s="102">
        <f t="shared" si="64"/>
        <v>84373.35189265912</v>
      </c>
      <c r="X112" s="250">
        <f t="shared" si="107"/>
        <v>1845.6670726519171</v>
      </c>
      <c r="Y112" s="122">
        <f t="shared" si="98"/>
        <v>553.70012179557511</v>
      </c>
      <c r="Z112" s="100">
        <f t="shared" si="77"/>
        <v>2399.3671944474922</v>
      </c>
      <c r="AA112" s="221">
        <f t="shared" si="66"/>
        <v>23.3</v>
      </c>
      <c r="AB112" s="117">
        <f t="shared" si="99"/>
        <v>430.0404279278967</v>
      </c>
      <c r="AC112" s="130">
        <f t="shared" si="47"/>
        <v>2829.4076223753891</v>
      </c>
      <c r="AD112" s="101">
        <f t="shared" si="100"/>
        <v>4.9999999999999378E-2</v>
      </c>
      <c r="AF112" s="141">
        <f t="shared" si="67"/>
        <v>48</v>
      </c>
      <c r="AG112" s="132">
        <f t="shared" si="68"/>
        <v>135811.56587401868</v>
      </c>
      <c r="AH112" s="102">
        <f t="shared" si="69"/>
        <v>88592.019487292026</v>
      </c>
      <c r="AI112" s="250">
        <f t="shared" si="108"/>
        <v>1937.9504262845144</v>
      </c>
      <c r="AJ112" s="122">
        <f t="shared" si="101"/>
        <v>581.38512788535434</v>
      </c>
      <c r="AK112" s="100">
        <f t="shared" si="78"/>
        <v>2519.3355541698688</v>
      </c>
      <c r="AL112" s="192">
        <f t="shared" si="71"/>
        <v>23.3</v>
      </c>
      <c r="AM112" s="117">
        <f t="shared" si="102"/>
        <v>451.54244932429185</v>
      </c>
      <c r="AN112" s="130">
        <f t="shared" si="93"/>
        <v>2970.8780034941606</v>
      </c>
      <c r="AO112" s="101">
        <f t="shared" si="103"/>
        <v>5.0000000000000711E-2</v>
      </c>
      <c r="AQ112" s="141">
        <f t="shared" si="72"/>
        <v>48</v>
      </c>
      <c r="AR112" s="132">
        <f t="shared" si="73"/>
        <v>142602.1441677197</v>
      </c>
      <c r="AS112" s="102">
        <f t="shared" si="74"/>
        <v>93021.620461656683</v>
      </c>
      <c r="AT112" s="100">
        <f t="shared" si="104"/>
        <v>426.59754349416107</v>
      </c>
      <c r="AU112" s="101">
        <f t="shared" si="105"/>
        <v>0.16766922915965066</v>
      </c>
      <c r="AW112" s="246">
        <f t="shared" si="75"/>
        <v>0.19580804030834775</v>
      </c>
    </row>
    <row r="113" spans="1:49" s="93" customFormat="1" ht="15" customHeight="1" x14ac:dyDescent="0.25">
      <c r="A113" s="95" t="s">
        <v>245</v>
      </c>
      <c r="B113" s="100">
        <f t="shared" si="106"/>
        <v>1588.84</v>
      </c>
      <c r="C113" s="100">
        <f t="shared" si="94"/>
        <v>476.65199999999993</v>
      </c>
      <c r="D113" s="100">
        <v>59.87</v>
      </c>
      <c r="E113" s="100">
        <f t="shared" si="55"/>
        <v>2125.3619999999996</v>
      </c>
      <c r="F113" s="216">
        <v>21.5</v>
      </c>
      <c r="G113" s="117">
        <f t="shared" si="110"/>
        <v>341.60059999999999</v>
      </c>
      <c r="H113" s="130">
        <f t="shared" si="56"/>
        <v>2466.9625999999998</v>
      </c>
      <c r="J113" s="141">
        <v>33</v>
      </c>
      <c r="K113" s="132">
        <f t="shared" si="57"/>
        <v>81409.765799999994</v>
      </c>
      <c r="L113" s="102">
        <f t="shared" si="58"/>
        <v>52431.719999999994</v>
      </c>
      <c r="M113" s="250">
        <f t="shared" si="109"/>
        <v>1723.7914308556333</v>
      </c>
      <c r="N113" s="122">
        <f t="shared" si="95"/>
        <v>517.13742925668998</v>
      </c>
      <c r="O113" s="100">
        <f t="shared" si="76"/>
        <v>2240.9288601123235</v>
      </c>
      <c r="P113" s="221">
        <f t="shared" si="60"/>
        <v>21.5</v>
      </c>
      <c r="Q113" s="117">
        <f t="shared" si="96"/>
        <v>370.61515763396113</v>
      </c>
      <c r="R113" s="130">
        <f t="shared" si="61"/>
        <v>2611.5440177462847</v>
      </c>
      <c r="S113" s="101">
        <f t="shared" si="97"/>
        <v>5.8607057012653785E-2</v>
      </c>
      <c r="U113" s="141">
        <f t="shared" si="62"/>
        <v>33</v>
      </c>
      <c r="V113" s="132">
        <f t="shared" si="63"/>
        <v>86180.952585627398</v>
      </c>
      <c r="W113" s="102">
        <f t="shared" si="64"/>
        <v>56885.117218235901</v>
      </c>
      <c r="X113" s="250">
        <f t="shared" si="107"/>
        <v>1809.9810023984137</v>
      </c>
      <c r="Y113" s="122">
        <f t="shared" si="98"/>
        <v>542.99430071952406</v>
      </c>
      <c r="Z113" s="100">
        <f t="shared" si="77"/>
        <v>2352.975303117938</v>
      </c>
      <c r="AA113" s="221">
        <f t="shared" si="66"/>
        <v>21.5</v>
      </c>
      <c r="AB113" s="117">
        <f t="shared" si="99"/>
        <v>389.14591551565894</v>
      </c>
      <c r="AC113" s="130">
        <f t="shared" si="47"/>
        <v>2742.121218633597</v>
      </c>
      <c r="AD113" s="101">
        <f t="shared" si="100"/>
        <v>4.9999999999999156E-2</v>
      </c>
      <c r="AF113" s="141">
        <f t="shared" si="67"/>
        <v>33</v>
      </c>
      <c r="AG113" s="132">
        <f t="shared" si="68"/>
        <v>90490.000214908694</v>
      </c>
      <c r="AH113" s="102">
        <f t="shared" si="69"/>
        <v>59729.373079147656</v>
      </c>
      <c r="AI113" s="250">
        <f t="shared" si="108"/>
        <v>1900.4800525183357</v>
      </c>
      <c r="AJ113" s="122">
        <f t="shared" si="101"/>
        <v>570.14401575550073</v>
      </c>
      <c r="AK113" s="100">
        <f t="shared" si="78"/>
        <v>2470.6240682738362</v>
      </c>
      <c r="AL113" s="192">
        <f t="shared" si="71"/>
        <v>21.5</v>
      </c>
      <c r="AM113" s="117">
        <f t="shared" si="102"/>
        <v>408.60321129144216</v>
      </c>
      <c r="AN113" s="130">
        <f t="shared" si="93"/>
        <v>2879.2272795652784</v>
      </c>
      <c r="AO113" s="101">
        <f t="shared" si="103"/>
        <v>5.0000000000000488E-2</v>
      </c>
      <c r="AQ113" s="141">
        <f t="shared" si="72"/>
        <v>33</v>
      </c>
      <c r="AR113" s="132">
        <f t="shared" si="73"/>
        <v>95014.500225654192</v>
      </c>
      <c r="AS113" s="102">
        <f t="shared" si="74"/>
        <v>62715.84173310508</v>
      </c>
      <c r="AT113" s="100">
        <f t="shared" si="104"/>
        <v>412.26467956527858</v>
      </c>
      <c r="AU113" s="101">
        <f t="shared" si="105"/>
        <v>0.16711428035645071</v>
      </c>
      <c r="AW113" s="246">
        <f t="shared" si="75"/>
        <v>0.19614313116382753</v>
      </c>
    </row>
    <row r="114" spans="1:49" s="93" customFormat="1" ht="15" customHeight="1" x14ac:dyDescent="0.25">
      <c r="A114" s="95" t="s">
        <v>246</v>
      </c>
      <c r="B114" s="100">
        <f t="shared" si="106"/>
        <v>1557.69</v>
      </c>
      <c r="C114" s="100">
        <f t="shared" si="94"/>
        <v>467.30700000000002</v>
      </c>
      <c r="D114" s="100">
        <v>59.87</v>
      </c>
      <c r="E114" s="100">
        <f t="shared" si="55"/>
        <v>2084.8670000000002</v>
      </c>
      <c r="F114" s="216">
        <v>17.3</v>
      </c>
      <c r="G114" s="117">
        <f t="shared" si="110"/>
        <v>269.48037000000005</v>
      </c>
      <c r="H114" s="130">
        <f t="shared" si="56"/>
        <v>2354.3473700000004</v>
      </c>
      <c r="J114" s="141">
        <v>38</v>
      </c>
      <c r="K114" s="132">
        <f t="shared" si="57"/>
        <v>89465.200060000017</v>
      </c>
      <c r="L114" s="102">
        <f t="shared" si="58"/>
        <v>59192.22</v>
      </c>
      <c r="M114" s="250">
        <f t="shared" si="109"/>
        <v>1690.4784431006326</v>
      </c>
      <c r="N114" s="122">
        <f t="shared" si="95"/>
        <v>507.14353293018974</v>
      </c>
      <c r="O114" s="100">
        <f t="shared" si="76"/>
        <v>2197.6219760308222</v>
      </c>
      <c r="P114" s="221">
        <f t="shared" si="60"/>
        <v>17.3</v>
      </c>
      <c r="Q114" s="117">
        <f t="shared" si="96"/>
        <v>292.45277065640948</v>
      </c>
      <c r="R114" s="130">
        <f t="shared" si="61"/>
        <v>2490.0747466872317</v>
      </c>
      <c r="S114" s="101">
        <f t="shared" si="97"/>
        <v>5.7649681783037421E-2</v>
      </c>
      <c r="U114" s="141">
        <f t="shared" si="62"/>
        <v>38</v>
      </c>
      <c r="V114" s="132">
        <f t="shared" si="63"/>
        <v>94622.840374114807</v>
      </c>
      <c r="W114" s="102">
        <f t="shared" si="64"/>
        <v>64238.180837824038</v>
      </c>
      <c r="X114" s="250">
        <f t="shared" si="107"/>
        <v>1775.0023652556629</v>
      </c>
      <c r="Y114" s="122">
        <f t="shared" si="98"/>
        <v>532.5007095766988</v>
      </c>
      <c r="Z114" s="100">
        <f t="shared" si="77"/>
        <v>2307.5030748323616</v>
      </c>
      <c r="AA114" s="221">
        <f t="shared" si="66"/>
        <v>17.3</v>
      </c>
      <c r="AB114" s="117">
        <f t="shared" si="99"/>
        <v>307.07540918922973</v>
      </c>
      <c r="AC114" s="130">
        <f t="shared" si="47"/>
        <v>2614.5784840215911</v>
      </c>
      <c r="AD114" s="101">
        <f t="shared" si="100"/>
        <v>4.9999999999999156E-2</v>
      </c>
      <c r="AF114" s="141">
        <f t="shared" si="67"/>
        <v>38</v>
      </c>
      <c r="AG114" s="132">
        <f t="shared" si="68"/>
        <v>99353.982392820457</v>
      </c>
      <c r="AH114" s="102">
        <f t="shared" si="69"/>
        <v>67450.089879715189</v>
      </c>
      <c r="AI114" s="250">
        <f t="shared" si="108"/>
        <v>1863.7524835184474</v>
      </c>
      <c r="AJ114" s="122">
        <f t="shared" si="101"/>
        <v>559.12574505553425</v>
      </c>
      <c r="AK114" s="100">
        <f t="shared" si="78"/>
        <v>2422.8782285739817</v>
      </c>
      <c r="AL114" s="192">
        <f t="shared" si="71"/>
        <v>17.3</v>
      </c>
      <c r="AM114" s="117">
        <f t="shared" si="102"/>
        <v>322.42917964869144</v>
      </c>
      <c r="AN114" s="130">
        <f t="shared" si="93"/>
        <v>2745.3074082226731</v>
      </c>
      <c r="AO114" s="101">
        <f t="shared" si="103"/>
        <v>5.0000000000000933E-2</v>
      </c>
      <c r="AQ114" s="141">
        <f t="shared" si="72"/>
        <v>38</v>
      </c>
      <c r="AR114" s="132">
        <f t="shared" si="73"/>
        <v>104321.68151246158</v>
      </c>
      <c r="AS114" s="102">
        <f t="shared" si="74"/>
        <v>70822.594373701009</v>
      </c>
      <c r="AT114" s="100">
        <f t="shared" si="104"/>
        <v>390.96003822267267</v>
      </c>
      <c r="AU114" s="101">
        <f t="shared" si="105"/>
        <v>0.16605877416579884</v>
      </c>
      <c r="AW114" s="246">
        <f t="shared" si="75"/>
        <v>0.19648484840914904</v>
      </c>
    </row>
    <row r="115" spans="1:49" s="93" customFormat="1" ht="15" customHeight="1" x14ac:dyDescent="0.25">
      <c r="A115" s="95" t="s">
        <v>247</v>
      </c>
      <c r="B115" s="100">
        <f t="shared" si="106"/>
        <v>1527.145</v>
      </c>
      <c r="C115" s="100">
        <f t="shared" si="94"/>
        <v>458.14349999999996</v>
      </c>
      <c r="D115" s="100">
        <v>59.87</v>
      </c>
      <c r="E115" s="100">
        <f t="shared" si="55"/>
        <v>2045.1584999999998</v>
      </c>
      <c r="F115" s="216">
        <v>16.8</v>
      </c>
      <c r="G115" s="117">
        <f t="shared" si="110"/>
        <v>256.56036</v>
      </c>
      <c r="H115" s="130">
        <f t="shared" si="56"/>
        <v>2301.7188599999999</v>
      </c>
      <c r="J115" s="141">
        <v>51</v>
      </c>
      <c r="K115" s="132">
        <f t="shared" si="57"/>
        <v>117387.66185999999</v>
      </c>
      <c r="L115" s="102">
        <f t="shared" si="58"/>
        <v>77884.395000000004</v>
      </c>
      <c r="M115" s="250">
        <f t="shared" si="109"/>
        <v>1657.8124652201664</v>
      </c>
      <c r="N115" s="122">
        <f t="shared" si="95"/>
        <v>497.34373956604986</v>
      </c>
      <c r="O115" s="100">
        <f t="shared" si="76"/>
        <v>2155.1562047862162</v>
      </c>
      <c r="P115" s="221">
        <f t="shared" si="60"/>
        <v>16.8</v>
      </c>
      <c r="Q115" s="117">
        <f t="shared" si="96"/>
        <v>278.51249415698794</v>
      </c>
      <c r="R115" s="130">
        <f t="shared" si="61"/>
        <v>2433.6686989432042</v>
      </c>
      <c r="S115" s="101">
        <f t="shared" si="97"/>
        <v>5.7326653240006964E-2</v>
      </c>
      <c r="U115" s="141">
        <f t="shared" si="62"/>
        <v>51</v>
      </c>
      <c r="V115" s="132">
        <f t="shared" si="63"/>
        <v>124117.10364610341</v>
      </c>
      <c r="W115" s="102">
        <f t="shared" si="64"/>
        <v>84548.43572622849</v>
      </c>
      <c r="X115" s="250">
        <f t="shared" si="107"/>
        <v>1740.7030884811736</v>
      </c>
      <c r="Y115" s="122">
        <f t="shared" si="98"/>
        <v>522.21092654435211</v>
      </c>
      <c r="Z115" s="100">
        <f t="shared" si="77"/>
        <v>2262.9140150255257</v>
      </c>
      <c r="AA115" s="221">
        <f t="shared" si="66"/>
        <v>16.8</v>
      </c>
      <c r="AB115" s="117">
        <f t="shared" si="99"/>
        <v>292.43811886483718</v>
      </c>
      <c r="AC115" s="130">
        <f t="shared" si="47"/>
        <v>2555.3521338903629</v>
      </c>
      <c r="AD115" s="101">
        <f t="shared" si="100"/>
        <v>4.9999999999999378E-2</v>
      </c>
      <c r="AF115" s="141">
        <f t="shared" si="67"/>
        <v>51</v>
      </c>
      <c r="AG115" s="132">
        <f t="shared" si="68"/>
        <v>130322.9588284085</v>
      </c>
      <c r="AH115" s="102">
        <f t="shared" si="69"/>
        <v>88775.857512539849</v>
      </c>
      <c r="AI115" s="250">
        <f t="shared" si="108"/>
        <v>1827.7382429052334</v>
      </c>
      <c r="AJ115" s="122">
        <f t="shared" si="101"/>
        <v>548.32147287156999</v>
      </c>
      <c r="AK115" s="100">
        <f t="shared" si="78"/>
        <v>2376.0597157768034</v>
      </c>
      <c r="AL115" s="192">
        <f t="shared" si="71"/>
        <v>16.8</v>
      </c>
      <c r="AM115" s="117">
        <f t="shared" si="102"/>
        <v>307.06002480807922</v>
      </c>
      <c r="AN115" s="130">
        <f t="shared" si="93"/>
        <v>2683.1197405848825</v>
      </c>
      <c r="AO115" s="101">
        <f t="shared" si="103"/>
        <v>5.0000000000000488E-2</v>
      </c>
      <c r="AQ115" s="141">
        <f t="shared" si="72"/>
        <v>51</v>
      </c>
      <c r="AR115" s="132">
        <f t="shared" si="73"/>
        <v>136839.106769829</v>
      </c>
      <c r="AS115" s="102">
        <f t="shared" si="74"/>
        <v>93214.650388166905</v>
      </c>
      <c r="AT115" s="100">
        <f t="shared" si="104"/>
        <v>381.40088058488254</v>
      </c>
      <c r="AU115" s="101">
        <f t="shared" si="105"/>
        <v>0.1657026351971076</v>
      </c>
      <c r="AW115" s="246">
        <f t="shared" si="75"/>
        <v>0.19683346565338167</v>
      </c>
    </row>
    <row r="116" spans="1:49" s="93" customFormat="1" ht="15" customHeight="1" x14ac:dyDescent="0.25">
      <c r="A116" s="95" t="s">
        <v>248</v>
      </c>
      <c r="B116" s="100">
        <f t="shared" si="106"/>
        <v>1497.2049999999999</v>
      </c>
      <c r="C116" s="100">
        <f t="shared" si="94"/>
        <v>449.16149999999999</v>
      </c>
      <c r="D116" s="100">
        <v>59.87</v>
      </c>
      <c r="E116" s="100">
        <f t="shared" si="55"/>
        <v>2006.2364999999998</v>
      </c>
      <c r="F116" s="216">
        <v>14.1</v>
      </c>
      <c r="G116" s="117">
        <f t="shared" si="110"/>
        <v>211.10590499999998</v>
      </c>
      <c r="H116" s="130">
        <f t="shared" si="56"/>
        <v>2217.3424049999999</v>
      </c>
      <c r="J116" s="141">
        <v>48</v>
      </c>
      <c r="K116" s="132">
        <f t="shared" si="57"/>
        <v>106432.43544</v>
      </c>
      <c r="L116" s="102">
        <f t="shared" si="58"/>
        <v>71865.84</v>
      </c>
      <c r="M116" s="250">
        <f t="shared" si="109"/>
        <v>1625.7934972142357</v>
      </c>
      <c r="N116" s="122">
        <f t="shared" si="95"/>
        <v>487.73804916427071</v>
      </c>
      <c r="O116" s="100">
        <f t="shared" si="76"/>
        <v>2113.5315463785064</v>
      </c>
      <c r="P116" s="221">
        <f t="shared" si="60"/>
        <v>14.1</v>
      </c>
      <c r="Q116" s="117">
        <f t="shared" si="96"/>
        <v>229.23688310720721</v>
      </c>
      <c r="R116" s="130">
        <f t="shared" si="61"/>
        <v>2342.7684294857136</v>
      </c>
      <c r="S116" s="101">
        <f t="shared" si="97"/>
        <v>5.6565925137626039E-2</v>
      </c>
      <c r="U116" s="141">
        <f t="shared" si="62"/>
        <v>48</v>
      </c>
      <c r="V116" s="132">
        <f t="shared" si="63"/>
        <v>112452.88461531425</v>
      </c>
      <c r="W116" s="102">
        <f t="shared" si="64"/>
        <v>78038.087866283313</v>
      </c>
      <c r="X116" s="250">
        <f t="shared" si="107"/>
        <v>1707.0831720749466</v>
      </c>
      <c r="Y116" s="122">
        <f t="shared" si="98"/>
        <v>512.12495162248399</v>
      </c>
      <c r="Z116" s="100">
        <f t="shared" si="77"/>
        <v>2219.2081236974304</v>
      </c>
      <c r="AA116" s="221">
        <f t="shared" si="66"/>
        <v>14.1</v>
      </c>
      <c r="AB116" s="117">
        <f t="shared" si="99"/>
        <v>240.69872726256744</v>
      </c>
      <c r="AC116" s="130">
        <f t="shared" si="47"/>
        <v>2459.9068509599979</v>
      </c>
      <c r="AD116" s="101">
        <f t="shared" si="100"/>
        <v>4.9999999999999378E-2</v>
      </c>
      <c r="AF116" s="141">
        <f t="shared" si="67"/>
        <v>48</v>
      </c>
      <c r="AG116" s="132">
        <f t="shared" si="68"/>
        <v>118075.52884607989</v>
      </c>
      <c r="AH116" s="102">
        <f t="shared" si="69"/>
        <v>81939.992259597435</v>
      </c>
      <c r="AI116" s="250">
        <f t="shared" si="108"/>
        <v>1792.4373306786952</v>
      </c>
      <c r="AJ116" s="122">
        <f t="shared" si="101"/>
        <v>537.73119920360853</v>
      </c>
      <c r="AK116" s="100">
        <f t="shared" si="78"/>
        <v>2330.1685298823036</v>
      </c>
      <c r="AL116" s="192">
        <f t="shared" si="71"/>
        <v>14.1</v>
      </c>
      <c r="AM116" s="117">
        <f t="shared" si="102"/>
        <v>252.73366362569598</v>
      </c>
      <c r="AN116" s="130">
        <f t="shared" si="93"/>
        <v>2582.9021935079995</v>
      </c>
      <c r="AO116" s="101">
        <f t="shared" si="103"/>
        <v>5.0000000000000711E-2</v>
      </c>
      <c r="AQ116" s="141">
        <f t="shared" si="72"/>
        <v>48</v>
      </c>
      <c r="AR116" s="132">
        <f t="shared" si="73"/>
        <v>123979.30528838397</v>
      </c>
      <c r="AS116" s="102">
        <f t="shared" si="74"/>
        <v>86036.991872577375</v>
      </c>
      <c r="AT116" s="100">
        <f t="shared" si="104"/>
        <v>365.55978850799966</v>
      </c>
      <c r="AU116" s="101">
        <f t="shared" si="105"/>
        <v>0.16486393246423292</v>
      </c>
      <c r="AW116" s="246">
        <f t="shared" si="75"/>
        <v>0.19718898259002282</v>
      </c>
    </row>
    <row r="117" spans="1:49" s="93" customFormat="1" ht="15" customHeight="1" x14ac:dyDescent="0.25">
      <c r="A117" s="95" t="s">
        <v>249</v>
      </c>
      <c r="B117" s="100">
        <f t="shared" si="106"/>
        <v>1467.85</v>
      </c>
      <c r="C117" s="100">
        <f t="shared" si="94"/>
        <v>440.35499999999996</v>
      </c>
      <c r="D117" s="100">
        <v>59.87</v>
      </c>
      <c r="E117" s="100">
        <f t="shared" si="55"/>
        <v>1968.0749999999998</v>
      </c>
      <c r="F117" s="216">
        <v>13.7</v>
      </c>
      <c r="G117" s="117">
        <f t="shared" si="110"/>
        <v>201.09544999999997</v>
      </c>
      <c r="H117" s="130">
        <f t="shared" si="56"/>
        <v>2169.1704499999996</v>
      </c>
      <c r="J117" s="141">
        <v>52</v>
      </c>
      <c r="K117" s="132">
        <f t="shared" si="57"/>
        <v>112796.86339999997</v>
      </c>
      <c r="L117" s="102">
        <f t="shared" si="58"/>
        <v>76328.2</v>
      </c>
      <c r="M117" s="250">
        <f t="shared" si="109"/>
        <v>1594.4001503266577</v>
      </c>
      <c r="N117" s="122">
        <f t="shared" si="95"/>
        <v>478.32004509799731</v>
      </c>
      <c r="O117" s="100">
        <f t="shared" si="76"/>
        <v>2072.7201954246548</v>
      </c>
      <c r="P117" s="221">
        <f t="shared" si="60"/>
        <v>13.7</v>
      </c>
      <c r="Q117" s="117">
        <f t="shared" si="96"/>
        <v>218.43282059475209</v>
      </c>
      <c r="R117" s="130">
        <f t="shared" si="61"/>
        <v>2291.153016019407</v>
      </c>
      <c r="S117" s="101">
        <f t="shared" si="97"/>
        <v>5.6234661512841289E-2</v>
      </c>
      <c r="U117" s="141">
        <f t="shared" si="62"/>
        <v>52</v>
      </c>
      <c r="V117" s="132">
        <f t="shared" si="63"/>
        <v>119139.95683300917</v>
      </c>
      <c r="W117" s="102">
        <f t="shared" si="64"/>
        <v>82908.807816986198</v>
      </c>
      <c r="X117" s="250">
        <f t="shared" si="107"/>
        <v>1674.1201578429896</v>
      </c>
      <c r="Y117" s="122">
        <f t="shared" si="98"/>
        <v>502.23604735289683</v>
      </c>
      <c r="Z117" s="100">
        <f t="shared" si="77"/>
        <v>2176.3562051958866</v>
      </c>
      <c r="AA117" s="221">
        <f t="shared" si="66"/>
        <v>13.7</v>
      </c>
      <c r="AB117" s="117">
        <f t="shared" si="99"/>
        <v>229.35446162448955</v>
      </c>
      <c r="AC117" s="130">
        <f t="shared" si="47"/>
        <v>2405.710666820376</v>
      </c>
      <c r="AD117" s="101">
        <f t="shared" si="100"/>
        <v>4.9999999999999378E-2</v>
      </c>
      <c r="AF117" s="141">
        <f t="shared" si="67"/>
        <v>52</v>
      </c>
      <c r="AG117" s="132">
        <f t="shared" si="68"/>
        <v>125096.95467465956</v>
      </c>
      <c r="AH117" s="102">
        <f t="shared" si="69"/>
        <v>87054.248207835451</v>
      </c>
      <c r="AI117" s="250">
        <f t="shared" si="108"/>
        <v>1757.8261657351402</v>
      </c>
      <c r="AJ117" s="122">
        <f t="shared" si="101"/>
        <v>527.34784972054206</v>
      </c>
      <c r="AK117" s="100">
        <f t="shared" si="78"/>
        <v>2285.1740154556824</v>
      </c>
      <c r="AL117" s="192">
        <f t="shared" si="71"/>
        <v>13.7</v>
      </c>
      <c r="AM117" s="117">
        <f t="shared" si="102"/>
        <v>240.82218470571416</v>
      </c>
      <c r="AN117" s="130">
        <f t="shared" si="93"/>
        <v>2525.9962001613967</v>
      </c>
      <c r="AO117" s="101">
        <f t="shared" si="103"/>
        <v>5.0000000000000711E-2</v>
      </c>
      <c r="AQ117" s="141">
        <f t="shared" si="72"/>
        <v>52</v>
      </c>
      <c r="AR117" s="132">
        <f t="shared" si="73"/>
        <v>131351.80240839263</v>
      </c>
      <c r="AS117" s="102">
        <f t="shared" si="74"/>
        <v>91406.960618227284</v>
      </c>
      <c r="AT117" s="100">
        <f t="shared" si="104"/>
        <v>356.82575016139708</v>
      </c>
      <c r="AU117" s="101">
        <f t="shared" si="105"/>
        <v>0.16449871431790752</v>
      </c>
      <c r="AW117" s="246">
        <f t="shared" si="75"/>
        <v>0.1975516338421095</v>
      </c>
    </row>
    <row r="118" spans="1:49" s="93" customFormat="1" ht="15" customHeight="1" x14ac:dyDescent="0.25">
      <c r="A118" s="95" t="s">
        <v>250</v>
      </c>
      <c r="B118" s="100">
        <f t="shared" si="106"/>
        <v>1439.0650000000001</v>
      </c>
      <c r="C118" s="100">
        <f t="shared" si="94"/>
        <v>431.71949999999998</v>
      </c>
      <c r="D118" s="100">
        <v>59.87</v>
      </c>
      <c r="E118" s="100">
        <f t="shared" si="55"/>
        <v>1930.6544999999999</v>
      </c>
      <c r="F118" s="216">
        <v>15.3</v>
      </c>
      <c r="G118" s="117">
        <f t="shared" si="110"/>
        <v>220.17694500000002</v>
      </c>
      <c r="H118" s="130">
        <f t="shared" si="56"/>
        <v>2150.8314449999998</v>
      </c>
      <c r="J118" s="141">
        <v>67</v>
      </c>
      <c r="K118" s="132">
        <f t="shared" si="57"/>
        <v>144105.70681499998</v>
      </c>
      <c r="L118" s="102">
        <f t="shared" si="58"/>
        <v>96417.35500000001</v>
      </c>
      <c r="M118" s="250">
        <f t="shared" si="109"/>
        <v>1563.6163829902946</v>
      </c>
      <c r="N118" s="122">
        <f t="shared" si="95"/>
        <v>469.08491489708837</v>
      </c>
      <c r="O118" s="100">
        <f t="shared" si="76"/>
        <v>2032.7012978873829</v>
      </c>
      <c r="P118" s="221">
        <f t="shared" si="60"/>
        <v>15.3</v>
      </c>
      <c r="Q118" s="117">
        <f t="shared" si="96"/>
        <v>239.23330659751508</v>
      </c>
      <c r="R118" s="130">
        <f t="shared" si="61"/>
        <v>2271.934604484898</v>
      </c>
      <c r="S118" s="101">
        <f t="shared" si="97"/>
        <v>5.6305276625197465E-2</v>
      </c>
      <c r="U118" s="141">
        <f t="shared" si="62"/>
        <v>67</v>
      </c>
      <c r="V118" s="132">
        <f t="shared" si="63"/>
        <v>152219.61850048817</v>
      </c>
      <c r="W118" s="102">
        <f t="shared" si="64"/>
        <v>104762.29766034974</v>
      </c>
      <c r="X118" s="250">
        <f t="shared" si="107"/>
        <v>1641.7972021398084</v>
      </c>
      <c r="Y118" s="122">
        <f t="shared" si="98"/>
        <v>492.53916064194249</v>
      </c>
      <c r="Z118" s="100">
        <f t="shared" si="77"/>
        <v>2134.3363627817507</v>
      </c>
      <c r="AA118" s="221">
        <f t="shared" si="66"/>
        <v>15.3</v>
      </c>
      <c r="AB118" s="117">
        <f t="shared" si="99"/>
        <v>251.19497192739067</v>
      </c>
      <c r="AC118" s="130">
        <f t="shared" si="47"/>
        <v>2385.5313347091414</v>
      </c>
      <c r="AD118" s="101">
        <f t="shared" si="100"/>
        <v>4.9999999999999378E-2</v>
      </c>
      <c r="AF118" s="141">
        <f t="shared" si="67"/>
        <v>67</v>
      </c>
      <c r="AG118" s="132">
        <f t="shared" si="68"/>
        <v>159830.59942551248</v>
      </c>
      <c r="AH118" s="102">
        <f t="shared" si="69"/>
        <v>110000.41254336716</v>
      </c>
      <c r="AI118" s="250">
        <f t="shared" si="108"/>
        <v>1723.8870622468</v>
      </c>
      <c r="AJ118" s="122">
        <f t="shared" si="101"/>
        <v>517.16611867404004</v>
      </c>
      <c r="AK118" s="100">
        <f t="shared" si="78"/>
        <v>2241.0531809208401</v>
      </c>
      <c r="AL118" s="192">
        <f t="shared" si="71"/>
        <v>15.3</v>
      </c>
      <c r="AM118" s="117">
        <f t="shared" si="102"/>
        <v>263.7547205237604</v>
      </c>
      <c r="AN118" s="130">
        <f t="shared" si="93"/>
        <v>2504.8079014446002</v>
      </c>
      <c r="AO118" s="101">
        <f t="shared" si="103"/>
        <v>5.0000000000000711E-2</v>
      </c>
      <c r="AQ118" s="141">
        <f t="shared" si="72"/>
        <v>67</v>
      </c>
      <c r="AR118" s="132">
        <f t="shared" si="73"/>
        <v>167822.12939678822</v>
      </c>
      <c r="AS118" s="102">
        <f t="shared" si="74"/>
        <v>115500.4331705356</v>
      </c>
      <c r="AT118" s="100">
        <f t="shared" si="104"/>
        <v>353.97645644460044</v>
      </c>
      <c r="AU118" s="101">
        <f t="shared" si="105"/>
        <v>0.16457656747928029</v>
      </c>
      <c r="AW118" s="246">
        <f t="shared" si="75"/>
        <v>0.19792161038368672</v>
      </c>
    </row>
    <row r="119" spans="1:49" s="93" customFormat="1" ht="15" customHeight="1" x14ac:dyDescent="0.25">
      <c r="A119" s="95" t="s">
        <v>251</v>
      </c>
      <c r="B119" s="100">
        <f t="shared" si="106"/>
        <v>1410.85</v>
      </c>
      <c r="C119" s="100">
        <f t="shared" si="94"/>
        <v>423.25499999999994</v>
      </c>
      <c r="D119" s="100">
        <v>59.87</v>
      </c>
      <c r="E119" s="100">
        <f t="shared" si="55"/>
        <v>1893.9749999999997</v>
      </c>
      <c r="F119" s="216">
        <v>11.2</v>
      </c>
      <c r="G119" s="117">
        <f t="shared" si="110"/>
        <v>158.01519999999996</v>
      </c>
      <c r="H119" s="130">
        <f t="shared" si="56"/>
        <v>2051.9901999999997</v>
      </c>
      <c r="J119" s="141">
        <v>59</v>
      </c>
      <c r="K119" s="132">
        <f t="shared" si="57"/>
        <v>121067.42179999998</v>
      </c>
      <c r="L119" s="102">
        <f t="shared" si="58"/>
        <v>83240.149999999994</v>
      </c>
      <c r="M119" s="250">
        <f t="shared" si="109"/>
        <v>1533.4421952051466</v>
      </c>
      <c r="N119" s="122">
        <f t="shared" si="95"/>
        <v>460.032658561544</v>
      </c>
      <c r="O119" s="100">
        <f t="shared" si="76"/>
        <v>1993.4748537666906</v>
      </c>
      <c r="P119" s="221">
        <f t="shared" si="60"/>
        <v>11.2</v>
      </c>
      <c r="Q119" s="117">
        <f t="shared" si="96"/>
        <v>171.74552586297639</v>
      </c>
      <c r="R119" s="130">
        <f t="shared" si="61"/>
        <v>2165.2203796296671</v>
      </c>
      <c r="S119" s="101">
        <f t="shared" si="97"/>
        <v>5.5180662963043137E-2</v>
      </c>
      <c r="U119" s="141">
        <f t="shared" si="62"/>
        <v>59</v>
      </c>
      <c r="V119" s="132">
        <f t="shared" si="63"/>
        <v>127748.00239815036</v>
      </c>
      <c r="W119" s="102">
        <f t="shared" si="64"/>
        <v>90473.089517103654</v>
      </c>
      <c r="X119" s="250">
        <f t="shared" si="107"/>
        <v>1610.1143049654029</v>
      </c>
      <c r="Y119" s="122">
        <f t="shared" si="98"/>
        <v>483.03429148962084</v>
      </c>
      <c r="Z119" s="100">
        <f t="shared" si="77"/>
        <v>2093.1485964550238</v>
      </c>
      <c r="AA119" s="221">
        <f t="shared" si="66"/>
        <v>11.2</v>
      </c>
      <c r="AB119" s="117">
        <f t="shared" si="99"/>
        <v>180.3328021561251</v>
      </c>
      <c r="AC119" s="130">
        <f t="shared" ref="AC119:AC182" si="111">Z119+AB119</f>
        <v>2273.481398611149</v>
      </c>
      <c r="AD119" s="101">
        <f t="shared" si="100"/>
        <v>4.9999999999999378E-2</v>
      </c>
      <c r="AF119" s="141">
        <f t="shared" si="67"/>
        <v>59</v>
      </c>
      <c r="AG119" s="132">
        <f t="shared" si="68"/>
        <v>134135.40251805779</v>
      </c>
      <c r="AH119" s="102">
        <f t="shared" si="69"/>
        <v>94996.743992958771</v>
      </c>
      <c r="AI119" s="250">
        <f t="shared" si="108"/>
        <v>1690.6200202136743</v>
      </c>
      <c r="AJ119" s="122">
        <f t="shared" si="101"/>
        <v>507.18600606410223</v>
      </c>
      <c r="AK119" s="100">
        <f t="shared" si="78"/>
        <v>2197.8060262777763</v>
      </c>
      <c r="AL119" s="192">
        <f t="shared" si="71"/>
        <v>11.2</v>
      </c>
      <c r="AM119" s="117">
        <f t="shared" si="102"/>
        <v>189.34944226393151</v>
      </c>
      <c r="AN119" s="130">
        <f t="shared" si="93"/>
        <v>2387.1554685417077</v>
      </c>
      <c r="AO119" s="101">
        <f t="shared" si="103"/>
        <v>5.0000000000000488E-2</v>
      </c>
      <c r="AQ119" s="141">
        <f t="shared" si="72"/>
        <v>59</v>
      </c>
      <c r="AR119" s="132">
        <f t="shared" si="73"/>
        <v>140842.17264396074</v>
      </c>
      <c r="AS119" s="102">
        <f t="shared" si="74"/>
        <v>99746.581192606784</v>
      </c>
      <c r="AT119" s="100">
        <f t="shared" si="104"/>
        <v>335.16526854170797</v>
      </c>
      <c r="AU119" s="101">
        <f t="shared" si="105"/>
        <v>0.16333668091675491</v>
      </c>
      <c r="AW119" s="246">
        <f t="shared" si="75"/>
        <v>0.19829891215485307</v>
      </c>
    </row>
    <row r="120" spans="1:49" s="93" customFormat="1" ht="15" customHeight="1" x14ac:dyDescent="0.25">
      <c r="A120" s="95" t="s">
        <v>252</v>
      </c>
      <c r="B120" s="100">
        <f t="shared" si="106"/>
        <v>1383.18</v>
      </c>
      <c r="C120" s="100">
        <f t="shared" si="94"/>
        <v>414.95400000000001</v>
      </c>
      <c r="D120" s="100">
        <v>59.87</v>
      </c>
      <c r="E120" s="100">
        <f t="shared" si="55"/>
        <v>1858.0039999999999</v>
      </c>
      <c r="F120" s="216">
        <v>11.6</v>
      </c>
      <c r="G120" s="117">
        <f t="shared" si="110"/>
        <v>160.44888</v>
      </c>
      <c r="H120" s="130">
        <f t="shared" si="56"/>
        <v>2018.4528799999998</v>
      </c>
      <c r="J120" s="141">
        <v>46</v>
      </c>
      <c r="K120" s="132">
        <f t="shared" si="57"/>
        <v>92848.832479999997</v>
      </c>
      <c r="L120" s="102">
        <f t="shared" si="58"/>
        <v>63626.280000000006</v>
      </c>
      <c r="M120" s="250">
        <f t="shared" si="109"/>
        <v>1503.8508510259851</v>
      </c>
      <c r="N120" s="122">
        <f t="shared" si="95"/>
        <v>451.15525530779553</v>
      </c>
      <c r="O120" s="100">
        <f t="shared" si="76"/>
        <v>1955.0061063337807</v>
      </c>
      <c r="P120" s="221">
        <f t="shared" si="60"/>
        <v>11.6</v>
      </c>
      <c r="Q120" s="117">
        <f t="shared" si="96"/>
        <v>174.44669871901425</v>
      </c>
      <c r="R120" s="130">
        <f t="shared" si="61"/>
        <v>2129.4528050527952</v>
      </c>
      <c r="S120" s="101">
        <f t="shared" si="97"/>
        <v>5.4992576815959815E-2</v>
      </c>
      <c r="U120" s="141">
        <f t="shared" si="62"/>
        <v>46</v>
      </c>
      <c r="V120" s="132">
        <f t="shared" si="63"/>
        <v>97954.829032428577</v>
      </c>
      <c r="W120" s="102">
        <f t="shared" si="64"/>
        <v>69177.13914719531</v>
      </c>
      <c r="X120" s="250">
        <f t="shared" si="107"/>
        <v>1579.0433935772835</v>
      </c>
      <c r="Y120" s="122">
        <f t="shared" si="98"/>
        <v>473.71301807318503</v>
      </c>
      <c r="Z120" s="100">
        <f t="shared" si="77"/>
        <v>2052.7564116504686</v>
      </c>
      <c r="AA120" s="221">
        <f t="shared" si="66"/>
        <v>11.6</v>
      </c>
      <c r="AB120" s="117">
        <f t="shared" si="99"/>
        <v>183.16903365496486</v>
      </c>
      <c r="AC120" s="130">
        <f t="shared" si="111"/>
        <v>2235.9254453054336</v>
      </c>
      <c r="AD120" s="101">
        <f t="shared" si="100"/>
        <v>4.9999999999999378E-2</v>
      </c>
      <c r="AF120" s="141">
        <f t="shared" si="67"/>
        <v>46</v>
      </c>
      <c r="AG120" s="132">
        <f t="shared" si="68"/>
        <v>102852.57048404995</v>
      </c>
      <c r="AH120" s="102">
        <f t="shared" si="69"/>
        <v>72635.996104555044</v>
      </c>
      <c r="AI120" s="250">
        <f t="shared" si="108"/>
        <v>1657.9955632561487</v>
      </c>
      <c r="AJ120" s="122">
        <f t="shared" si="101"/>
        <v>497.39866897684459</v>
      </c>
      <c r="AK120" s="100">
        <f t="shared" si="78"/>
        <v>2155.3942322329931</v>
      </c>
      <c r="AL120" s="192">
        <f t="shared" si="71"/>
        <v>11.6</v>
      </c>
      <c r="AM120" s="117">
        <f t="shared" si="102"/>
        <v>192.32748533771323</v>
      </c>
      <c r="AN120" s="130">
        <f t="shared" si="93"/>
        <v>2347.7217175707065</v>
      </c>
      <c r="AO120" s="101">
        <f t="shared" si="103"/>
        <v>5.0000000000000488E-2</v>
      </c>
      <c r="AQ120" s="141">
        <f t="shared" si="72"/>
        <v>46</v>
      </c>
      <c r="AR120" s="132">
        <f t="shared" si="73"/>
        <v>107995.1990082525</v>
      </c>
      <c r="AS120" s="102">
        <f t="shared" si="74"/>
        <v>76267.795909782843</v>
      </c>
      <c r="AT120" s="100">
        <f t="shared" si="104"/>
        <v>329.26883757070664</v>
      </c>
      <c r="AU120" s="101">
        <f t="shared" si="105"/>
        <v>0.16312931593959568</v>
      </c>
      <c r="AW120" s="246">
        <f t="shared" si="75"/>
        <v>0.19868387574729862</v>
      </c>
    </row>
    <row r="121" spans="1:49" s="93" customFormat="1" ht="15" customHeight="1" x14ac:dyDescent="0.25">
      <c r="A121" s="95" t="s">
        <v>253</v>
      </c>
      <c r="B121" s="100">
        <f t="shared" si="106"/>
        <v>1356.06</v>
      </c>
      <c r="C121" s="100">
        <f t="shared" si="94"/>
        <v>406.81799999999998</v>
      </c>
      <c r="D121" s="100">
        <v>59.87</v>
      </c>
      <c r="E121" s="100">
        <f t="shared" si="55"/>
        <v>1822.7479999999998</v>
      </c>
      <c r="F121" s="216">
        <v>9</v>
      </c>
      <c r="G121" s="117">
        <f t="shared" si="110"/>
        <v>122.04539999999999</v>
      </c>
      <c r="H121" s="130">
        <f t="shared" si="56"/>
        <v>1944.7933999999998</v>
      </c>
      <c r="J121" s="141">
        <v>34</v>
      </c>
      <c r="K121" s="132">
        <f t="shared" si="57"/>
        <v>66122.975599999991</v>
      </c>
      <c r="L121" s="102">
        <f t="shared" si="58"/>
        <v>46106.04</v>
      </c>
      <c r="M121" s="250">
        <f t="shared" si="109"/>
        <v>1474.8476976418556</v>
      </c>
      <c r="N121" s="122">
        <f t="shared" si="95"/>
        <v>442.45430929255667</v>
      </c>
      <c r="O121" s="100">
        <f t="shared" si="76"/>
        <v>1917.3020069344122</v>
      </c>
      <c r="P121" s="221">
        <f t="shared" si="60"/>
        <v>9</v>
      </c>
      <c r="Q121" s="117">
        <f t="shared" si="96"/>
        <v>132.73629278776698</v>
      </c>
      <c r="R121" s="130">
        <f t="shared" si="61"/>
        <v>2050.0382997221791</v>
      </c>
      <c r="S121" s="101">
        <f t="shared" si="97"/>
        <v>5.4116236574115906E-2</v>
      </c>
      <c r="U121" s="141">
        <f t="shared" si="62"/>
        <v>34</v>
      </c>
      <c r="V121" s="132">
        <f t="shared" si="63"/>
        <v>69701.302190554095</v>
      </c>
      <c r="W121" s="102">
        <f t="shared" si="64"/>
        <v>50144.821719823092</v>
      </c>
      <c r="X121" s="250">
        <f t="shared" si="107"/>
        <v>1548.5900825239473</v>
      </c>
      <c r="Y121" s="122">
        <f t="shared" si="98"/>
        <v>464.57702475718418</v>
      </c>
      <c r="Z121" s="100">
        <f t="shared" si="77"/>
        <v>2013.1671072811314</v>
      </c>
      <c r="AA121" s="221">
        <f t="shared" si="66"/>
        <v>9</v>
      </c>
      <c r="AB121" s="117">
        <f t="shared" si="99"/>
        <v>139.37310742715525</v>
      </c>
      <c r="AC121" s="130">
        <f t="shared" si="111"/>
        <v>2152.5402147082868</v>
      </c>
      <c r="AD121" s="101">
        <f t="shared" si="100"/>
        <v>4.9999999999999378E-2</v>
      </c>
      <c r="AF121" s="141">
        <f t="shared" si="67"/>
        <v>34</v>
      </c>
      <c r="AG121" s="132">
        <f t="shared" si="68"/>
        <v>73186.367300081751</v>
      </c>
      <c r="AH121" s="102">
        <f t="shared" si="69"/>
        <v>52652.06280581421</v>
      </c>
      <c r="AI121" s="250">
        <f t="shared" si="108"/>
        <v>1626.019586650146</v>
      </c>
      <c r="AJ121" s="122">
        <f t="shared" si="101"/>
        <v>487.80587599504378</v>
      </c>
      <c r="AK121" s="100">
        <f t="shared" si="78"/>
        <v>2113.8254626451899</v>
      </c>
      <c r="AL121" s="192">
        <f t="shared" si="71"/>
        <v>9</v>
      </c>
      <c r="AM121" s="117">
        <f t="shared" si="102"/>
        <v>146.34176279851314</v>
      </c>
      <c r="AN121" s="130">
        <f t="shared" si="93"/>
        <v>2260.167225443703</v>
      </c>
      <c r="AO121" s="101">
        <f t="shared" si="103"/>
        <v>5.0000000000000933E-2</v>
      </c>
      <c r="AQ121" s="141">
        <f t="shared" si="72"/>
        <v>34</v>
      </c>
      <c r="AR121" s="132">
        <f t="shared" si="73"/>
        <v>76845.685665085897</v>
      </c>
      <c r="AS121" s="102">
        <f t="shared" si="74"/>
        <v>55284.665946104964</v>
      </c>
      <c r="AT121" s="100">
        <f t="shared" si="104"/>
        <v>315.37382544370325</v>
      </c>
      <c r="AU121" s="101">
        <f t="shared" si="105"/>
        <v>0.16216315082296306</v>
      </c>
      <c r="AW121" s="246">
        <f t="shared" si="75"/>
        <v>0.19907643220074789</v>
      </c>
    </row>
    <row r="122" spans="1:49" s="93" customFormat="1" ht="15" customHeight="1" x14ac:dyDescent="0.25">
      <c r="A122" s="95" t="s">
        <v>254</v>
      </c>
      <c r="B122" s="100">
        <f t="shared" si="106"/>
        <v>1329.4749999999999</v>
      </c>
      <c r="C122" s="100">
        <f t="shared" si="94"/>
        <v>398.84249999999997</v>
      </c>
      <c r="D122" s="100">
        <v>59.87</v>
      </c>
      <c r="E122" s="100">
        <f t="shared" si="55"/>
        <v>1788.1874999999998</v>
      </c>
      <c r="F122" s="216">
        <v>8.3000000000000007</v>
      </c>
      <c r="G122" s="117">
        <f t="shared" si="110"/>
        <v>110.346425</v>
      </c>
      <c r="H122" s="130">
        <f t="shared" si="56"/>
        <v>1898.5339249999997</v>
      </c>
      <c r="J122" s="141">
        <v>28</v>
      </c>
      <c r="K122" s="132">
        <f t="shared" si="57"/>
        <v>53158.949899999992</v>
      </c>
      <c r="L122" s="102">
        <f t="shared" si="58"/>
        <v>37225.299999999996</v>
      </c>
      <c r="M122" s="250">
        <f t="shared" si="109"/>
        <v>1446.416693485621</v>
      </c>
      <c r="N122" s="122">
        <f t="shared" si="95"/>
        <v>433.9250080456863</v>
      </c>
      <c r="O122" s="100">
        <f t="shared" si="76"/>
        <v>1880.3417015313073</v>
      </c>
      <c r="P122" s="221">
        <f t="shared" si="60"/>
        <v>8.3000000000000007</v>
      </c>
      <c r="Q122" s="117">
        <f t="shared" si="96"/>
        <v>120.05258555930655</v>
      </c>
      <c r="R122" s="130">
        <f t="shared" si="61"/>
        <v>2000.3942870906139</v>
      </c>
      <c r="S122" s="101">
        <f t="shared" si="97"/>
        <v>5.365211585071572E-2</v>
      </c>
      <c r="U122" s="141">
        <f t="shared" si="62"/>
        <v>28</v>
      </c>
      <c r="V122" s="132">
        <f t="shared" si="63"/>
        <v>56011.04003853719</v>
      </c>
      <c r="W122" s="102">
        <f t="shared" si="64"/>
        <v>40499.667417597389</v>
      </c>
      <c r="X122" s="250">
        <f t="shared" si="107"/>
        <v>1518.7375281599011</v>
      </c>
      <c r="Y122" s="122">
        <f t="shared" si="98"/>
        <v>455.62125844797032</v>
      </c>
      <c r="Z122" s="100">
        <f t="shared" si="77"/>
        <v>1974.3587866078715</v>
      </c>
      <c r="AA122" s="221">
        <f t="shared" si="66"/>
        <v>8.3000000000000007</v>
      </c>
      <c r="AB122" s="117">
        <f t="shared" si="99"/>
        <v>126.05521483727181</v>
      </c>
      <c r="AC122" s="130">
        <f t="shared" si="111"/>
        <v>2100.4140014451432</v>
      </c>
      <c r="AD122" s="101">
        <f t="shared" si="100"/>
        <v>4.9999999999999378E-2</v>
      </c>
      <c r="AF122" s="141">
        <f t="shared" si="67"/>
        <v>28</v>
      </c>
      <c r="AG122" s="132">
        <f t="shared" si="68"/>
        <v>58811.592040464006</v>
      </c>
      <c r="AH122" s="102">
        <f t="shared" si="69"/>
        <v>42524.650788477229</v>
      </c>
      <c r="AI122" s="250">
        <f t="shared" si="108"/>
        <v>1594.6744045678972</v>
      </c>
      <c r="AJ122" s="122">
        <f t="shared" si="101"/>
        <v>478.40232137036912</v>
      </c>
      <c r="AK122" s="100">
        <f t="shared" si="78"/>
        <v>2073.0767259382665</v>
      </c>
      <c r="AL122" s="192">
        <f t="shared" si="71"/>
        <v>8.3000000000000007</v>
      </c>
      <c r="AM122" s="117">
        <f t="shared" si="102"/>
        <v>132.35797557913548</v>
      </c>
      <c r="AN122" s="130">
        <f t="shared" si="93"/>
        <v>2205.4347015174021</v>
      </c>
      <c r="AO122" s="101">
        <f t="shared" si="103"/>
        <v>5.0000000000000933E-2</v>
      </c>
      <c r="AQ122" s="141">
        <f t="shared" si="72"/>
        <v>28</v>
      </c>
      <c r="AR122" s="132">
        <f t="shared" si="73"/>
        <v>61752.171642487257</v>
      </c>
      <c r="AS122" s="102">
        <f t="shared" si="74"/>
        <v>44650.883327901123</v>
      </c>
      <c r="AT122" s="100">
        <f t="shared" si="104"/>
        <v>306.90077651740239</v>
      </c>
      <c r="AU122" s="101">
        <f t="shared" si="105"/>
        <v>0.16165145772541423</v>
      </c>
      <c r="AW122" s="246">
        <f t="shared" si="75"/>
        <v>0.19947678938520652</v>
      </c>
    </row>
    <row r="123" spans="1:49" s="93" customFormat="1" ht="15" customHeight="1" x14ac:dyDescent="0.25">
      <c r="A123" s="95" t="s">
        <v>255</v>
      </c>
      <c r="B123" s="100">
        <f t="shared" si="106"/>
        <v>1303.4100000000001</v>
      </c>
      <c r="C123" s="100">
        <f t="shared" si="94"/>
        <v>391.02300000000002</v>
      </c>
      <c r="D123" s="100">
        <v>59.87</v>
      </c>
      <c r="E123" s="100">
        <f t="shared" si="55"/>
        <v>1754.3029999999999</v>
      </c>
      <c r="F123" s="216">
        <v>8</v>
      </c>
      <c r="G123" s="117">
        <f t="shared" si="110"/>
        <v>104.2728</v>
      </c>
      <c r="H123" s="130">
        <f t="shared" si="56"/>
        <v>1858.5757999999998</v>
      </c>
      <c r="J123" s="141">
        <v>42</v>
      </c>
      <c r="K123" s="132">
        <f t="shared" si="57"/>
        <v>78060.183599999989</v>
      </c>
      <c r="L123" s="102">
        <f t="shared" si="58"/>
        <v>54743.22</v>
      </c>
      <c r="M123" s="250">
        <f t="shared" si="109"/>
        <v>1418.5417969901441</v>
      </c>
      <c r="N123" s="122">
        <f t="shared" si="95"/>
        <v>425.56253909704321</v>
      </c>
      <c r="O123" s="100">
        <f t="shared" si="76"/>
        <v>1844.1043360871872</v>
      </c>
      <c r="P123" s="221">
        <f t="shared" si="60"/>
        <v>8</v>
      </c>
      <c r="Q123" s="117">
        <f t="shared" si="96"/>
        <v>113.48334375921154</v>
      </c>
      <c r="R123" s="130">
        <f t="shared" si="61"/>
        <v>1957.5876798463987</v>
      </c>
      <c r="S123" s="101">
        <f t="shared" si="97"/>
        <v>5.3272984532779732E-2</v>
      </c>
      <c r="U123" s="141">
        <f t="shared" si="62"/>
        <v>42</v>
      </c>
      <c r="V123" s="132">
        <f t="shared" si="63"/>
        <v>82218.682553548744</v>
      </c>
      <c r="W123" s="102">
        <f t="shared" si="64"/>
        <v>59578.755473586054</v>
      </c>
      <c r="X123" s="250">
        <f t="shared" si="107"/>
        <v>1489.4688868396504</v>
      </c>
      <c r="Y123" s="122">
        <f t="shared" si="98"/>
        <v>446.84066605189508</v>
      </c>
      <c r="Z123" s="100">
        <f t="shared" si="77"/>
        <v>1936.3095528915455</v>
      </c>
      <c r="AA123" s="221">
        <f t="shared" si="66"/>
        <v>8</v>
      </c>
      <c r="AB123" s="117">
        <f t="shared" si="99"/>
        <v>119.15751094717203</v>
      </c>
      <c r="AC123" s="130">
        <f t="shared" si="111"/>
        <v>2055.4670638387174</v>
      </c>
      <c r="AD123" s="101">
        <f t="shared" si="100"/>
        <v>4.9999999999999378E-2</v>
      </c>
      <c r="AF123" s="141">
        <f t="shared" si="67"/>
        <v>42</v>
      </c>
      <c r="AG123" s="132">
        <f t="shared" si="68"/>
        <v>86329.616681226136</v>
      </c>
      <c r="AH123" s="102">
        <f t="shared" si="69"/>
        <v>62557.693247265313</v>
      </c>
      <c r="AI123" s="250">
        <f t="shared" si="108"/>
        <v>1563.942331181634</v>
      </c>
      <c r="AJ123" s="122">
        <f t="shared" si="101"/>
        <v>469.18269935449018</v>
      </c>
      <c r="AK123" s="100">
        <f t="shared" si="78"/>
        <v>2033.1250305361241</v>
      </c>
      <c r="AL123" s="192">
        <f t="shared" si="71"/>
        <v>8</v>
      </c>
      <c r="AM123" s="117">
        <f t="shared" si="102"/>
        <v>125.11538649453072</v>
      </c>
      <c r="AN123" s="130">
        <f t="shared" si="93"/>
        <v>2158.240417030655</v>
      </c>
      <c r="AO123" s="101">
        <f t="shared" si="103"/>
        <v>5.0000000000000711E-2</v>
      </c>
      <c r="AQ123" s="141">
        <f t="shared" si="72"/>
        <v>42</v>
      </c>
      <c r="AR123" s="132">
        <f t="shared" si="73"/>
        <v>90646.097515287503</v>
      </c>
      <c r="AS123" s="102">
        <f t="shared" si="74"/>
        <v>65685.577909628628</v>
      </c>
      <c r="AT123" s="100">
        <f t="shared" si="104"/>
        <v>299.66461703065511</v>
      </c>
      <c r="AU123" s="101">
        <f t="shared" si="105"/>
        <v>0.16123346544738992</v>
      </c>
      <c r="AW123" s="246">
        <f t="shared" si="75"/>
        <v>0.19988517134411565</v>
      </c>
    </row>
    <row r="124" spans="1:49" s="93" customFormat="1" ht="15" customHeight="1" x14ac:dyDescent="0.25">
      <c r="A124" s="95" t="s">
        <v>256</v>
      </c>
      <c r="B124" s="100">
        <f t="shared" si="106"/>
        <v>1277.845</v>
      </c>
      <c r="C124" s="100">
        <f t="shared" si="94"/>
        <v>383.3535</v>
      </c>
      <c r="D124" s="100">
        <v>59.87</v>
      </c>
      <c r="E124" s="100">
        <f t="shared" si="55"/>
        <v>1721.0684999999999</v>
      </c>
      <c r="F124" s="216">
        <v>11.7</v>
      </c>
      <c r="G124" s="117">
        <f t="shared" si="110"/>
        <v>149.50786499999998</v>
      </c>
      <c r="H124" s="130">
        <f t="shared" si="56"/>
        <v>1870.5763649999999</v>
      </c>
      <c r="J124" s="141">
        <v>32</v>
      </c>
      <c r="K124" s="132">
        <f t="shared" si="57"/>
        <v>59858.443679999997</v>
      </c>
      <c r="L124" s="102">
        <f t="shared" si="58"/>
        <v>40891.040000000001</v>
      </c>
      <c r="M124" s="250">
        <f t="shared" si="109"/>
        <v>1391.201619399242</v>
      </c>
      <c r="N124" s="122">
        <f t="shared" si="95"/>
        <v>417.36048581977258</v>
      </c>
      <c r="O124" s="100">
        <f t="shared" si="76"/>
        <v>1808.5621052190145</v>
      </c>
      <c r="P124" s="221">
        <f t="shared" si="60"/>
        <v>11.7</v>
      </c>
      <c r="Q124" s="117">
        <f t="shared" si="96"/>
        <v>162.7705894697113</v>
      </c>
      <c r="R124" s="130">
        <f t="shared" si="61"/>
        <v>1971.3326946887257</v>
      </c>
      <c r="S124" s="101">
        <f t="shared" si="97"/>
        <v>5.3863788495331466E-2</v>
      </c>
      <c r="U124" s="141">
        <f t="shared" si="62"/>
        <v>32</v>
      </c>
      <c r="V124" s="132">
        <f t="shared" si="63"/>
        <v>63082.646230039223</v>
      </c>
      <c r="W124" s="102">
        <f t="shared" si="64"/>
        <v>44518.451820775743</v>
      </c>
      <c r="X124" s="250">
        <f t="shared" si="107"/>
        <v>1460.761700369203</v>
      </c>
      <c r="Y124" s="122">
        <f t="shared" si="98"/>
        <v>438.22851011076091</v>
      </c>
      <c r="Z124" s="100">
        <f t="shared" si="77"/>
        <v>1898.9902104799639</v>
      </c>
      <c r="AA124" s="221">
        <f t="shared" si="66"/>
        <v>11.7</v>
      </c>
      <c r="AB124" s="117">
        <f t="shared" si="99"/>
        <v>170.90911894319675</v>
      </c>
      <c r="AC124" s="130">
        <f t="shared" si="111"/>
        <v>2069.8993294231605</v>
      </c>
      <c r="AD124" s="101">
        <f t="shared" si="100"/>
        <v>4.9999999999999156E-2</v>
      </c>
      <c r="AF124" s="141">
        <f t="shared" si="67"/>
        <v>32</v>
      </c>
      <c r="AG124" s="132">
        <f t="shared" si="68"/>
        <v>66236.778541541134</v>
      </c>
      <c r="AH124" s="102">
        <f t="shared" si="69"/>
        <v>46744.374411814497</v>
      </c>
      <c r="AI124" s="250">
        <f t="shared" si="108"/>
        <v>1533.7997853876643</v>
      </c>
      <c r="AJ124" s="122">
        <f t="shared" si="101"/>
        <v>460.13993561629928</v>
      </c>
      <c r="AK124" s="100">
        <f t="shared" si="78"/>
        <v>1993.9397210039635</v>
      </c>
      <c r="AL124" s="192">
        <f t="shared" si="71"/>
        <v>11.7</v>
      </c>
      <c r="AM124" s="117">
        <f t="shared" si="102"/>
        <v>179.45457489035672</v>
      </c>
      <c r="AN124" s="130">
        <f t="shared" si="93"/>
        <v>2173.3942958943203</v>
      </c>
      <c r="AO124" s="101">
        <f t="shared" si="103"/>
        <v>5.0000000000000933E-2</v>
      </c>
      <c r="AQ124" s="141">
        <f t="shared" si="72"/>
        <v>32</v>
      </c>
      <c r="AR124" s="132">
        <f t="shared" si="73"/>
        <v>69548.617468618249</v>
      </c>
      <c r="AS124" s="102">
        <f t="shared" si="74"/>
        <v>49081.593132405258</v>
      </c>
      <c r="AT124" s="100">
        <f t="shared" si="104"/>
        <v>302.8179308943204</v>
      </c>
      <c r="AU124" s="101">
        <f t="shared" si="105"/>
        <v>0.16188482681610306</v>
      </c>
      <c r="AW124" s="246">
        <f t="shared" si="75"/>
        <v>0.20030190311631246</v>
      </c>
    </row>
    <row r="125" spans="1:49" s="93" customFormat="1" ht="15" customHeight="1" x14ac:dyDescent="0.25">
      <c r="A125" s="95" t="s">
        <v>257</v>
      </c>
      <c r="B125" s="100">
        <f t="shared" si="106"/>
        <v>1252.79</v>
      </c>
      <c r="C125" s="100">
        <f t="shared" si="94"/>
        <v>375.83699999999999</v>
      </c>
      <c r="D125" s="100">
        <v>59.87</v>
      </c>
      <c r="E125" s="100">
        <f t="shared" si="55"/>
        <v>1688.4969999999998</v>
      </c>
      <c r="F125" s="216">
        <v>6.4</v>
      </c>
      <c r="G125" s="117">
        <f t="shared" si="110"/>
        <v>80.178560000000004</v>
      </c>
      <c r="H125" s="130">
        <f t="shared" si="56"/>
        <v>1768.6755599999999</v>
      </c>
      <c r="J125" s="141">
        <v>30</v>
      </c>
      <c r="K125" s="132">
        <f t="shared" si="57"/>
        <v>53060.266799999998</v>
      </c>
      <c r="L125" s="102">
        <f t="shared" si="58"/>
        <v>37583.699999999997</v>
      </c>
      <c r="M125" s="250">
        <f t="shared" si="109"/>
        <v>1364.4068550910058</v>
      </c>
      <c r="N125" s="122">
        <f t="shared" si="95"/>
        <v>409.32205652730175</v>
      </c>
      <c r="O125" s="100">
        <f t="shared" si="76"/>
        <v>1773.7289116183076</v>
      </c>
      <c r="P125" s="221">
        <f t="shared" si="60"/>
        <v>6.4</v>
      </c>
      <c r="Q125" s="117">
        <f t="shared" si="96"/>
        <v>87.32203872582437</v>
      </c>
      <c r="R125" s="130">
        <f t="shared" si="61"/>
        <v>1861.0509503441319</v>
      </c>
      <c r="S125" s="101">
        <f t="shared" si="97"/>
        <v>5.2228567202077469E-2</v>
      </c>
      <c r="U125" s="141">
        <f t="shared" si="62"/>
        <v>30</v>
      </c>
      <c r="V125" s="132">
        <f t="shared" si="63"/>
        <v>55831.528510323958</v>
      </c>
      <c r="W125" s="102">
        <f t="shared" si="64"/>
        <v>40932.205652730176</v>
      </c>
      <c r="X125" s="250">
        <f t="shared" si="107"/>
        <v>1432.6271978455552</v>
      </c>
      <c r="Y125" s="122">
        <f t="shared" si="98"/>
        <v>429.78815935366657</v>
      </c>
      <c r="Z125" s="100">
        <f t="shared" si="77"/>
        <v>1862.4153571992217</v>
      </c>
      <c r="AA125" s="221">
        <f t="shared" si="66"/>
        <v>6.4</v>
      </c>
      <c r="AB125" s="117">
        <f t="shared" si="99"/>
        <v>91.688140662115529</v>
      </c>
      <c r="AC125" s="130">
        <f t="shared" si="111"/>
        <v>1954.1034978613372</v>
      </c>
      <c r="AD125" s="101">
        <f t="shared" si="100"/>
        <v>4.9999999999999378E-2</v>
      </c>
      <c r="AF125" s="141">
        <f t="shared" si="67"/>
        <v>30</v>
      </c>
      <c r="AG125" s="132">
        <f t="shared" si="68"/>
        <v>58623.104935840114</v>
      </c>
      <c r="AH125" s="102">
        <f t="shared" si="69"/>
        <v>42978.815935366656</v>
      </c>
      <c r="AI125" s="250">
        <f t="shared" si="108"/>
        <v>1504.2585577378341</v>
      </c>
      <c r="AJ125" s="122">
        <f t="shared" si="101"/>
        <v>451.2775673213502</v>
      </c>
      <c r="AK125" s="100">
        <f t="shared" si="78"/>
        <v>1955.5361250591843</v>
      </c>
      <c r="AL125" s="192">
        <f t="shared" si="71"/>
        <v>6.4</v>
      </c>
      <c r="AM125" s="117">
        <f t="shared" si="102"/>
        <v>96.272547695221377</v>
      </c>
      <c r="AN125" s="130">
        <f t="shared" si="93"/>
        <v>2051.8086727544055</v>
      </c>
      <c r="AO125" s="101">
        <f t="shared" si="103"/>
        <v>5.0000000000000711E-2</v>
      </c>
      <c r="AQ125" s="141">
        <f t="shared" si="72"/>
        <v>30</v>
      </c>
      <c r="AR125" s="132">
        <f t="shared" si="73"/>
        <v>61554.260182632162</v>
      </c>
      <c r="AS125" s="102">
        <f t="shared" si="74"/>
        <v>45127.756732135022</v>
      </c>
      <c r="AT125" s="100">
        <f t="shared" si="104"/>
        <v>283.1331127544056</v>
      </c>
      <c r="AU125" s="101">
        <f t="shared" si="105"/>
        <v>0.16008199534029055</v>
      </c>
      <c r="AW125" s="246">
        <f t="shared" si="75"/>
        <v>0.20072682391927943</v>
      </c>
    </row>
    <row r="126" spans="1:49" s="93" customFormat="1" ht="15" customHeight="1" x14ac:dyDescent="0.25">
      <c r="A126" s="95" t="s">
        <v>258</v>
      </c>
      <c r="B126" s="100">
        <f t="shared" si="106"/>
        <v>1228.23</v>
      </c>
      <c r="C126" s="100">
        <f t="shared" si="94"/>
        <v>368.46899999999999</v>
      </c>
      <c r="D126" s="100">
        <v>59.87</v>
      </c>
      <c r="E126" s="100">
        <f t="shared" si="55"/>
        <v>1656.569</v>
      </c>
      <c r="F126" s="216">
        <v>4.2</v>
      </c>
      <c r="G126" s="117">
        <f t="shared" si="110"/>
        <v>51.585660000000004</v>
      </c>
      <c r="H126" s="130">
        <f t="shared" si="56"/>
        <v>1708.1546599999999</v>
      </c>
      <c r="J126" s="141">
        <v>106</v>
      </c>
      <c r="K126" s="132">
        <f t="shared" si="57"/>
        <v>181064.39395999999</v>
      </c>
      <c r="L126" s="102">
        <f t="shared" si="58"/>
        <v>130192.38</v>
      </c>
      <c r="M126" s="250">
        <f t="shared" si="109"/>
        <v>1338.1414624982988</v>
      </c>
      <c r="N126" s="122">
        <f t="shared" si="95"/>
        <v>401.44243874948961</v>
      </c>
      <c r="O126" s="100">
        <f t="shared" si="76"/>
        <v>1739.5839012477884</v>
      </c>
      <c r="P126" s="221">
        <f t="shared" si="60"/>
        <v>4.2</v>
      </c>
      <c r="Q126" s="117">
        <f t="shared" si="96"/>
        <v>56.201941424928549</v>
      </c>
      <c r="R126" s="130">
        <f t="shared" si="61"/>
        <v>1795.7858426727169</v>
      </c>
      <c r="S126" s="101">
        <f t="shared" si="97"/>
        <v>5.1301667656204364E-2</v>
      </c>
      <c r="U126" s="141">
        <f t="shared" si="62"/>
        <v>106</v>
      </c>
      <c r="V126" s="132">
        <f t="shared" si="63"/>
        <v>190353.29932330799</v>
      </c>
      <c r="W126" s="102">
        <f t="shared" si="64"/>
        <v>141842.99502481968</v>
      </c>
      <c r="X126" s="250">
        <f t="shared" si="107"/>
        <v>1405.0485356232127</v>
      </c>
      <c r="Y126" s="122">
        <f t="shared" si="98"/>
        <v>421.51456068696382</v>
      </c>
      <c r="Z126" s="100">
        <f t="shared" si="77"/>
        <v>1826.5630963101767</v>
      </c>
      <c r="AA126" s="221">
        <f t="shared" si="66"/>
        <v>4.2</v>
      </c>
      <c r="AB126" s="117">
        <f t="shared" si="99"/>
        <v>59.012038496174938</v>
      </c>
      <c r="AC126" s="130">
        <f t="shared" si="111"/>
        <v>1885.5751348063516</v>
      </c>
      <c r="AD126" s="101">
        <f t="shared" si="100"/>
        <v>4.9999999999999378E-2</v>
      </c>
      <c r="AF126" s="141">
        <f t="shared" si="67"/>
        <v>106</v>
      </c>
      <c r="AG126" s="132">
        <f t="shared" si="68"/>
        <v>199870.96428947325</v>
      </c>
      <c r="AH126" s="102">
        <f t="shared" si="69"/>
        <v>148935.14477606054</v>
      </c>
      <c r="AI126" s="250">
        <f t="shared" si="108"/>
        <v>1475.3009624043743</v>
      </c>
      <c r="AJ126" s="122">
        <f t="shared" si="101"/>
        <v>442.59028872131228</v>
      </c>
      <c r="AK126" s="100">
        <f t="shared" si="78"/>
        <v>1917.8912511256867</v>
      </c>
      <c r="AL126" s="192">
        <f t="shared" si="71"/>
        <v>4.2</v>
      </c>
      <c r="AM126" s="117">
        <f t="shared" si="102"/>
        <v>61.962640420983725</v>
      </c>
      <c r="AN126" s="130">
        <f t="shared" si="93"/>
        <v>1979.8538915466704</v>
      </c>
      <c r="AO126" s="101">
        <f t="shared" si="103"/>
        <v>5.0000000000000711E-2</v>
      </c>
      <c r="AQ126" s="141">
        <f t="shared" si="72"/>
        <v>106</v>
      </c>
      <c r="AR126" s="132">
        <f t="shared" si="73"/>
        <v>209864.51250394707</v>
      </c>
      <c r="AS126" s="102">
        <f t="shared" si="74"/>
        <v>156381.90201486368</v>
      </c>
      <c r="AT126" s="100">
        <f t="shared" si="104"/>
        <v>271.69923154667049</v>
      </c>
      <c r="AU126" s="101">
        <f t="shared" si="105"/>
        <v>0.15906008859096543</v>
      </c>
      <c r="AW126" s="246">
        <f t="shared" si="75"/>
        <v>0.20116017554071663</v>
      </c>
    </row>
    <row r="127" spans="1:49" s="93" customFormat="1" ht="15" customHeight="1" x14ac:dyDescent="0.25">
      <c r="A127" s="95" t="s">
        <v>259</v>
      </c>
      <c r="B127" s="100">
        <f t="shared" si="106"/>
        <v>1204.1400000000001</v>
      </c>
      <c r="C127" s="100">
        <f t="shared" si="94"/>
        <v>361.24200000000002</v>
      </c>
      <c r="D127" s="100">
        <v>59.87</v>
      </c>
      <c r="E127" s="100">
        <f t="shared" si="55"/>
        <v>1625.252</v>
      </c>
      <c r="F127" s="216">
        <v>11</v>
      </c>
      <c r="G127" s="117">
        <f t="shared" si="110"/>
        <v>132.45540000000003</v>
      </c>
      <c r="H127" s="130">
        <f t="shared" si="56"/>
        <v>1757.7074</v>
      </c>
      <c r="J127" s="141">
        <v>11</v>
      </c>
      <c r="K127" s="132">
        <f t="shared" si="57"/>
        <v>19334.7814</v>
      </c>
      <c r="L127" s="102">
        <f t="shared" si="58"/>
        <v>13245.54</v>
      </c>
      <c r="M127" s="250">
        <f t="shared" si="109"/>
        <v>1312.3787056758918</v>
      </c>
      <c r="N127" s="122">
        <f t="shared" si="95"/>
        <v>393.71361170276754</v>
      </c>
      <c r="O127" s="100">
        <f t="shared" si="76"/>
        <v>1706.0923173786593</v>
      </c>
      <c r="P127" s="221">
        <f t="shared" si="60"/>
        <v>11</v>
      </c>
      <c r="Q127" s="117">
        <f t="shared" si="96"/>
        <v>144.36165762434808</v>
      </c>
      <c r="R127" s="130">
        <f t="shared" si="61"/>
        <v>1850.4539750030074</v>
      </c>
      <c r="S127" s="101">
        <f t="shared" si="97"/>
        <v>5.2765650871702263E-2</v>
      </c>
      <c r="U127" s="141">
        <f t="shared" si="62"/>
        <v>11</v>
      </c>
      <c r="V127" s="132">
        <f t="shared" si="63"/>
        <v>20354.99372503308</v>
      </c>
      <c r="W127" s="102">
        <f t="shared" si="64"/>
        <v>14436.16576243481</v>
      </c>
      <c r="X127" s="250">
        <f t="shared" si="107"/>
        <v>1377.9976409596854</v>
      </c>
      <c r="Y127" s="122">
        <f t="shared" si="98"/>
        <v>413.39929228790561</v>
      </c>
      <c r="Z127" s="100">
        <f t="shared" si="77"/>
        <v>1791.3969332475911</v>
      </c>
      <c r="AA127" s="221">
        <f t="shared" si="66"/>
        <v>11</v>
      </c>
      <c r="AB127" s="117">
        <f t="shared" si="99"/>
        <v>151.57974050556541</v>
      </c>
      <c r="AC127" s="130">
        <f t="shared" si="111"/>
        <v>1942.9766737531565</v>
      </c>
      <c r="AD127" s="101">
        <f t="shared" si="100"/>
        <v>4.9999999999999378E-2</v>
      </c>
      <c r="AF127" s="141">
        <f t="shared" si="67"/>
        <v>11</v>
      </c>
      <c r="AG127" s="132">
        <f t="shared" si="68"/>
        <v>21372.743411284722</v>
      </c>
      <c r="AH127" s="102">
        <f t="shared" si="69"/>
        <v>15157.974050556541</v>
      </c>
      <c r="AI127" s="250">
        <f t="shared" si="108"/>
        <v>1446.8975230076708</v>
      </c>
      <c r="AJ127" s="122">
        <f t="shared" si="101"/>
        <v>434.06925690230122</v>
      </c>
      <c r="AK127" s="100">
        <f t="shared" si="78"/>
        <v>1880.966779909972</v>
      </c>
      <c r="AL127" s="192">
        <f t="shared" si="71"/>
        <v>11</v>
      </c>
      <c r="AM127" s="117">
        <f t="shared" si="102"/>
        <v>159.15872753084378</v>
      </c>
      <c r="AN127" s="130">
        <f t="shared" si="93"/>
        <v>2040.1255074408159</v>
      </c>
      <c r="AO127" s="101">
        <f t="shared" si="103"/>
        <v>5.0000000000000711E-2</v>
      </c>
      <c r="AQ127" s="141">
        <f t="shared" si="72"/>
        <v>11</v>
      </c>
      <c r="AR127" s="132">
        <f t="shared" si="73"/>
        <v>22441.380581848975</v>
      </c>
      <c r="AS127" s="102">
        <f t="shared" si="74"/>
        <v>15915.872753084379</v>
      </c>
      <c r="AT127" s="100">
        <f t="shared" si="104"/>
        <v>282.4181074408159</v>
      </c>
      <c r="AU127" s="101">
        <f t="shared" si="105"/>
        <v>0.16067413008605191</v>
      </c>
      <c r="AW127" s="246">
        <f t="shared" si="75"/>
        <v>0.20160240753373415</v>
      </c>
    </row>
    <row r="128" spans="1:49" s="93" customFormat="1" ht="15" customHeight="1" x14ac:dyDescent="0.25">
      <c r="A128" s="95" t="s">
        <v>260</v>
      </c>
      <c r="B128" s="100">
        <f t="shared" si="106"/>
        <v>1180.5350000000001</v>
      </c>
      <c r="C128" s="100">
        <f t="shared" si="94"/>
        <v>354.16050000000001</v>
      </c>
      <c r="D128" s="100">
        <v>59.87</v>
      </c>
      <c r="E128" s="100">
        <f t="shared" si="55"/>
        <v>1594.5654999999999</v>
      </c>
      <c r="F128" s="216">
        <v>17.8</v>
      </c>
      <c r="G128" s="117">
        <f t="shared" si="110"/>
        <v>210.13523000000004</v>
      </c>
      <c r="H128" s="130">
        <f t="shared" si="56"/>
        <v>1804.70073</v>
      </c>
      <c r="J128" s="141">
        <v>4</v>
      </c>
      <c r="K128" s="132">
        <f t="shared" si="57"/>
        <v>7218.8029200000001</v>
      </c>
      <c r="L128" s="102">
        <f t="shared" si="58"/>
        <v>4722.1400000000003</v>
      </c>
      <c r="M128" s="250">
        <f t="shared" si="109"/>
        <v>1287.1346261909221</v>
      </c>
      <c r="N128" s="122">
        <f t="shared" si="95"/>
        <v>386.14038785727661</v>
      </c>
      <c r="O128" s="100">
        <f t="shared" si="76"/>
        <v>1673.2750140481987</v>
      </c>
      <c r="P128" s="221">
        <f t="shared" si="60"/>
        <v>17.8</v>
      </c>
      <c r="Q128" s="117">
        <f t="shared" si="96"/>
        <v>229.10996346198417</v>
      </c>
      <c r="R128" s="130">
        <f t="shared" si="61"/>
        <v>1902.3849775101828</v>
      </c>
      <c r="S128" s="101">
        <f t="shared" si="97"/>
        <v>5.4127671079394313E-2</v>
      </c>
      <c r="U128" s="141">
        <f t="shared" si="62"/>
        <v>4</v>
      </c>
      <c r="V128" s="132">
        <f t="shared" si="63"/>
        <v>7609.5399100407312</v>
      </c>
      <c r="W128" s="102">
        <f t="shared" si="64"/>
        <v>5148.5385047636883</v>
      </c>
      <c r="X128" s="250">
        <f t="shared" si="107"/>
        <v>1351.4913575004673</v>
      </c>
      <c r="Y128" s="122">
        <f t="shared" si="98"/>
        <v>405.4474072501402</v>
      </c>
      <c r="Z128" s="100">
        <f t="shared" si="77"/>
        <v>1756.9387647506076</v>
      </c>
      <c r="AA128" s="221">
        <f t="shared" si="66"/>
        <v>17.8</v>
      </c>
      <c r="AB128" s="117">
        <f t="shared" si="99"/>
        <v>240.56546163508321</v>
      </c>
      <c r="AC128" s="130">
        <f t="shared" si="111"/>
        <v>1997.5042263856908</v>
      </c>
      <c r="AD128" s="101">
        <f t="shared" si="100"/>
        <v>4.9999999999999378E-2</v>
      </c>
      <c r="AF128" s="141">
        <f t="shared" si="67"/>
        <v>4</v>
      </c>
      <c r="AG128" s="132">
        <f t="shared" si="68"/>
        <v>7990.0169055427632</v>
      </c>
      <c r="AH128" s="102">
        <f t="shared" si="69"/>
        <v>5405.9654300018692</v>
      </c>
      <c r="AI128" s="250">
        <f t="shared" si="108"/>
        <v>1419.0659253754916</v>
      </c>
      <c r="AJ128" s="122">
        <f t="shared" si="101"/>
        <v>425.71977761264748</v>
      </c>
      <c r="AK128" s="100">
        <f t="shared" si="78"/>
        <v>1844.7857029881391</v>
      </c>
      <c r="AL128" s="192">
        <f t="shared" si="71"/>
        <v>17.8</v>
      </c>
      <c r="AM128" s="117">
        <f t="shared" si="102"/>
        <v>252.59373471683753</v>
      </c>
      <c r="AN128" s="130">
        <f t="shared" si="93"/>
        <v>2097.3794377049767</v>
      </c>
      <c r="AO128" s="101">
        <f t="shared" si="103"/>
        <v>5.0000000000000711E-2</v>
      </c>
      <c r="AQ128" s="141">
        <f t="shared" si="72"/>
        <v>4</v>
      </c>
      <c r="AR128" s="132">
        <f t="shared" si="73"/>
        <v>8389.5177508199067</v>
      </c>
      <c r="AS128" s="102">
        <f t="shared" si="74"/>
        <v>5676.2637015019664</v>
      </c>
      <c r="AT128" s="100">
        <f t="shared" si="104"/>
        <v>292.67870770497666</v>
      </c>
      <c r="AU128" s="101">
        <f t="shared" si="105"/>
        <v>0.1621757573650322</v>
      </c>
      <c r="AW128" s="246">
        <f t="shared" si="75"/>
        <v>0.20205324312747308</v>
      </c>
    </row>
    <row r="129" spans="1:49" s="93" customFormat="1" ht="15" customHeight="1" x14ac:dyDescent="0.25">
      <c r="A129" s="95" t="s">
        <v>261</v>
      </c>
      <c r="B129" s="100">
        <f t="shared" si="106"/>
        <v>1157.3900000000001</v>
      </c>
      <c r="C129" s="100">
        <f t="shared" si="94"/>
        <v>347.21700000000004</v>
      </c>
      <c r="D129" s="100">
        <v>59.87</v>
      </c>
      <c r="E129" s="100">
        <f t="shared" si="55"/>
        <v>1564.4770000000001</v>
      </c>
      <c r="F129" s="216">
        <v>1.6</v>
      </c>
      <c r="G129" s="117">
        <f t="shared" si="110"/>
        <v>18.518240000000002</v>
      </c>
      <c r="H129" s="130">
        <f t="shared" si="56"/>
        <v>1582.9952400000002</v>
      </c>
      <c r="J129" s="141">
        <v>188</v>
      </c>
      <c r="K129" s="132">
        <f t="shared" si="57"/>
        <v>297603.10512000002</v>
      </c>
      <c r="L129" s="102">
        <f t="shared" si="58"/>
        <v>217589.32</v>
      </c>
      <c r="M129" s="250">
        <f t="shared" si="109"/>
        <v>1262.3824880981613</v>
      </c>
      <c r="N129" s="122">
        <f t="shared" si="95"/>
        <v>378.71474642944838</v>
      </c>
      <c r="O129" s="100">
        <f t="shared" si="76"/>
        <v>1641.0972345276095</v>
      </c>
      <c r="P129" s="221">
        <f t="shared" si="60"/>
        <v>1.6</v>
      </c>
      <c r="Q129" s="117">
        <f t="shared" si="96"/>
        <v>20.198119809570581</v>
      </c>
      <c r="R129" s="130">
        <f t="shared" si="61"/>
        <v>1661.29535433718</v>
      </c>
      <c r="S129" s="101">
        <f t="shared" si="97"/>
        <v>4.9463265813218582E-2</v>
      </c>
      <c r="U129" s="141">
        <f t="shared" si="62"/>
        <v>188</v>
      </c>
      <c r="V129" s="132">
        <f t="shared" si="63"/>
        <v>312323.52661538986</v>
      </c>
      <c r="W129" s="102">
        <f t="shared" si="64"/>
        <v>237327.90776245433</v>
      </c>
      <c r="X129" s="250">
        <f t="shared" si="107"/>
        <v>1325.5016125030684</v>
      </c>
      <c r="Y129" s="122">
        <f t="shared" si="98"/>
        <v>397.6504837509205</v>
      </c>
      <c r="Z129" s="100">
        <f t="shared" si="77"/>
        <v>1723.1520962539889</v>
      </c>
      <c r="AA129" s="221">
        <f t="shared" si="66"/>
        <v>1.6</v>
      </c>
      <c r="AB129" s="117">
        <f t="shared" si="99"/>
        <v>21.208025800049093</v>
      </c>
      <c r="AC129" s="130">
        <f t="shared" si="111"/>
        <v>1744.3601220540381</v>
      </c>
      <c r="AD129" s="101">
        <f t="shared" si="100"/>
        <v>4.9999999999999378E-2</v>
      </c>
      <c r="AF129" s="141">
        <f t="shared" si="67"/>
        <v>188</v>
      </c>
      <c r="AG129" s="132">
        <f t="shared" si="68"/>
        <v>327939.70294615917</v>
      </c>
      <c r="AH129" s="102">
        <f t="shared" si="69"/>
        <v>249194.30315057686</v>
      </c>
      <c r="AI129" s="250">
        <f t="shared" si="108"/>
        <v>1391.7766931282229</v>
      </c>
      <c r="AJ129" s="122">
        <f t="shared" si="101"/>
        <v>417.53300793846682</v>
      </c>
      <c r="AK129" s="100">
        <f t="shared" si="78"/>
        <v>1809.3097010666897</v>
      </c>
      <c r="AL129" s="192">
        <f t="shared" si="71"/>
        <v>1.6</v>
      </c>
      <c r="AM129" s="117">
        <f t="shared" si="102"/>
        <v>22.268427090051567</v>
      </c>
      <c r="AN129" s="130">
        <f t="shared" si="93"/>
        <v>1831.5781281567413</v>
      </c>
      <c r="AO129" s="101">
        <f t="shared" si="103"/>
        <v>5.0000000000000711E-2</v>
      </c>
      <c r="AQ129" s="141">
        <f t="shared" si="72"/>
        <v>188</v>
      </c>
      <c r="AR129" s="132">
        <f t="shared" si="73"/>
        <v>344336.68809346738</v>
      </c>
      <c r="AS129" s="102">
        <f t="shared" si="74"/>
        <v>261654.01830810591</v>
      </c>
      <c r="AT129" s="100">
        <f t="shared" si="104"/>
        <v>248.58288815674109</v>
      </c>
      <c r="AU129" s="101">
        <f t="shared" si="105"/>
        <v>0.15703325055907369</v>
      </c>
      <c r="AW129" s="246">
        <f t="shared" si="75"/>
        <v>0.20251314866054027</v>
      </c>
    </row>
    <row r="130" spans="1:49" s="93" customFormat="1" ht="15" customHeight="1" x14ac:dyDescent="0.25">
      <c r="A130" s="95" t="s">
        <v>262</v>
      </c>
      <c r="B130" s="100">
        <f t="shared" si="106"/>
        <v>1954.66</v>
      </c>
      <c r="C130" s="100">
        <f t="shared" si="94"/>
        <v>586.39800000000002</v>
      </c>
      <c r="D130" s="100">
        <v>59.87</v>
      </c>
      <c r="E130" s="100">
        <f t="shared" si="55"/>
        <v>2600.9279999999999</v>
      </c>
      <c r="F130" s="216">
        <v>26.7</v>
      </c>
      <c r="G130" s="117">
        <f t="shared" si="110"/>
        <v>521.89422000000002</v>
      </c>
      <c r="H130" s="130">
        <f t="shared" si="56"/>
        <v>3122.82222</v>
      </c>
      <c r="J130" s="141">
        <v>84</v>
      </c>
      <c r="K130" s="132">
        <f t="shared" si="57"/>
        <v>262317.06647999998</v>
      </c>
      <c r="L130" s="102">
        <f t="shared" si="58"/>
        <v>164191.44</v>
      </c>
      <c r="M130" s="250">
        <f t="shared" si="109"/>
        <v>2115.0131701986361</v>
      </c>
      <c r="N130" s="122">
        <f t="shared" si="95"/>
        <v>634.5039510595908</v>
      </c>
      <c r="O130" s="100">
        <f t="shared" si="76"/>
        <v>2749.5171212582268</v>
      </c>
      <c r="P130" s="221">
        <f t="shared" si="60"/>
        <v>26.7</v>
      </c>
      <c r="Q130" s="117">
        <f t="shared" si="96"/>
        <v>564.70851644303582</v>
      </c>
      <c r="R130" s="130">
        <f t="shared" si="61"/>
        <v>3314.2256377012627</v>
      </c>
      <c r="S130" s="101">
        <f t="shared" si="97"/>
        <v>6.129180728746797E-2</v>
      </c>
      <c r="U130" s="141">
        <f t="shared" si="62"/>
        <v>84</v>
      </c>
      <c r="V130" s="132">
        <f t="shared" si="63"/>
        <v>278394.95356690604</v>
      </c>
      <c r="W130" s="102">
        <f t="shared" si="64"/>
        <v>177661.10629668544</v>
      </c>
      <c r="X130" s="250">
        <f t="shared" si="107"/>
        <v>2220.7638287085665</v>
      </c>
      <c r="Y130" s="122">
        <f t="shared" si="98"/>
        <v>666.22914861256993</v>
      </c>
      <c r="Z130" s="100">
        <f t="shared" si="77"/>
        <v>2886.9929773211366</v>
      </c>
      <c r="AA130" s="221">
        <f t="shared" si="66"/>
        <v>26.7</v>
      </c>
      <c r="AB130" s="117">
        <f t="shared" si="99"/>
        <v>592.94394226518727</v>
      </c>
      <c r="AC130" s="130">
        <f t="shared" si="111"/>
        <v>3479.9369195863237</v>
      </c>
      <c r="AD130" s="101">
        <f t="shared" si="100"/>
        <v>4.9999999999999378E-2</v>
      </c>
      <c r="AF130" s="141">
        <f t="shared" si="67"/>
        <v>84</v>
      </c>
      <c r="AG130" s="132">
        <f t="shared" si="68"/>
        <v>292314.70124525117</v>
      </c>
      <c r="AH130" s="102">
        <f t="shared" si="69"/>
        <v>186544.16161151958</v>
      </c>
      <c r="AI130" s="250">
        <f t="shared" si="108"/>
        <v>2331.8020201439967</v>
      </c>
      <c r="AJ130" s="122">
        <f t="shared" si="101"/>
        <v>699.54060604319898</v>
      </c>
      <c r="AK130" s="100">
        <f t="shared" si="78"/>
        <v>3031.3426261871955</v>
      </c>
      <c r="AL130" s="192">
        <f t="shared" si="71"/>
        <v>26.7</v>
      </c>
      <c r="AM130" s="117">
        <f t="shared" si="102"/>
        <v>622.59113937844711</v>
      </c>
      <c r="AN130" s="130">
        <f t="shared" si="93"/>
        <v>3653.9337655656427</v>
      </c>
      <c r="AO130" s="101">
        <f t="shared" si="103"/>
        <v>5.0000000000000711E-2</v>
      </c>
      <c r="AQ130" s="141">
        <f t="shared" si="72"/>
        <v>84</v>
      </c>
      <c r="AR130" s="132">
        <f t="shared" si="73"/>
        <v>306930.43630751397</v>
      </c>
      <c r="AS130" s="102">
        <f t="shared" si="74"/>
        <v>195871.36969209573</v>
      </c>
      <c r="AT130" s="100">
        <f t="shared" si="104"/>
        <v>531.1115455656427</v>
      </c>
      <c r="AU130" s="101">
        <f t="shared" si="105"/>
        <v>0.17007421753443364</v>
      </c>
      <c r="AW130" s="246">
        <f t="shared" si="75"/>
        <v>0.19294507492044488</v>
      </c>
    </row>
    <row r="131" spans="1:49" s="93" customFormat="1" ht="15" customHeight="1" x14ac:dyDescent="0.25">
      <c r="A131" s="95" t="s">
        <v>263</v>
      </c>
      <c r="B131" s="100">
        <f t="shared" si="106"/>
        <v>1916.335</v>
      </c>
      <c r="C131" s="100">
        <f t="shared" si="94"/>
        <v>574.90049999999997</v>
      </c>
      <c r="D131" s="100">
        <v>59.87</v>
      </c>
      <c r="E131" s="100">
        <f t="shared" si="55"/>
        <v>2551.1054999999997</v>
      </c>
      <c r="F131" s="216">
        <v>22.5</v>
      </c>
      <c r="G131" s="117">
        <f t="shared" si="110"/>
        <v>431.17537500000003</v>
      </c>
      <c r="H131" s="130">
        <f t="shared" si="56"/>
        <v>2982.2808749999995</v>
      </c>
      <c r="J131" s="141">
        <v>22</v>
      </c>
      <c r="K131" s="132">
        <f t="shared" si="57"/>
        <v>65610.179249999986</v>
      </c>
      <c r="L131" s="102">
        <f t="shared" si="58"/>
        <v>42159.37</v>
      </c>
      <c r="M131" s="250">
        <f t="shared" si="109"/>
        <v>2074.0269661629886</v>
      </c>
      <c r="N131" s="122">
        <f t="shared" si="95"/>
        <v>622.20808984889652</v>
      </c>
      <c r="O131" s="100">
        <f t="shared" si="76"/>
        <v>2696.2350560118853</v>
      </c>
      <c r="P131" s="221">
        <f t="shared" si="60"/>
        <v>22.5</v>
      </c>
      <c r="Q131" s="117">
        <f t="shared" si="96"/>
        <v>466.65606738667248</v>
      </c>
      <c r="R131" s="130">
        <f t="shared" si="61"/>
        <v>3162.8911233985577</v>
      </c>
      <c r="S131" s="101">
        <f t="shared" si="97"/>
        <v>6.0561112775321169E-2</v>
      </c>
      <c r="U131" s="141">
        <f t="shared" si="62"/>
        <v>22</v>
      </c>
      <c r="V131" s="132">
        <f t="shared" si="63"/>
        <v>69583.604714768269</v>
      </c>
      <c r="W131" s="102">
        <f t="shared" si="64"/>
        <v>45628.593255585751</v>
      </c>
      <c r="X131" s="250">
        <f t="shared" si="107"/>
        <v>2177.7283144711364</v>
      </c>
      <c r="Y131" s="122">
        <f t="shared" si="98"/>
        <v>653.31849434134085</v>
      </c>
      <c r="Z131" s="100">
        <f t="shared" si="77"/>
        <v>2831.0468088124771</v>
      </c>
      <c r="AA131" s="221">
        <f t="shared" si="66"/>
        <v>22.5</v>
      </c>
      <c r="AB131" s="117">
        <f t="shared" si="99"/>
        <v>489.98887075600572</v>
      </c>
      <c r="AC131" s="130">
        <f t="shared" si="111"/>
        <v>3321.0356795684829</v>
      </c>
      <c r="AD131" s="101">
        <f t="shared" si="100"/>
        <v>4.9999999999999156E-2</v>
      </c>
      <c r="AF131" s="141">
        <f t="shared" si="67"/>
        <v>22</v>
      </c>
      <c r="AG131" s="132">
        <f t="shared" si="68"/>
        <v>73062.784950506626</v>
      </c>
      <c r="AH131" s="102">
        <f t="shared" si="69"/>
        <v>47910.022918365001</v>
      </c>
      <c r="AI131" s="250">
        <f t="shared" si="108"/>
        <v>2286.6147301946949</v>
      </c>
      <c r="AJ131" s="122">
        <f t="shared" si="101"/>
        <v>685.98441905840843</v>
      </c>
      <c r="AK131" s="100">
        <f t="shared" si="78"/>
        <v>2972.5991492531034</v>
      </c>
      <c r="AL131" s="192">
        <f t="shared" si="71"/>
        <v>22.5</v>
      </c>
      <c r="AM131" s="117">
        <f t="shared" si="102"/>
        <v>514.48831429380641</v>
      </c>
      <c r="AN131" s="130">
        <f t="shared" si="93"/>
        <v>3487.0874635469099</v>
      </c>
      <c r="AO131" s="101">
        <f t="shared" si="103"/>
        <v>5.0000000000000933E-2</v>
      </c>
      <c r="AQ131" s="141">
        <f t="shared" si="72"/>
        <v>22</v>
      </c>
      <c r="AR131" s="132">
        <f t="shared" si="73"/>
        <v>76715.924198032022</v>
      </c>
      <c r="AS131" s="102">
        <f t="shared" si="74"/>
        <v>50305.524064283287</v>
      </c>
      <c r="AT131" s="100">
        <f t="shared" si="104"/>
        <v>504.80658854691046</v>
      </c>
      <c r="AU131" s="101">
        <f t="shared" si="105"/>
        <v>0.1692686268347916</v>
      </c>
      <c r="AW131" s="246">
        <f t="shared" si="75"/>
        <v>0.19322286040524994</v>
      </c>
    </row>
    <row r="132" spans="1:49" s="93" customFormat="1" ht="15" customHeight="1" x14ac:dyDescent="0.25">
      <c r="A132" s="95" t="s">
        <v>264</v>
      </c>
      <c r="B132" s="100">
        <f t="shared" si="106"/>
        <v>1878.76</v>
      </c>
      <c r="C132" s="100">
        <f t="shared" si="94"/>
        <v>563.62799999999993</v>
      </c>
      <c r="D132" s="100">
        <v>59.87</v>
      </c>
      <c r="E132" s="100">
        <f t="shared" si="55"/>
        <v>2502.2579999999998</v>
      </c>
      <c r="F132" s="216">
        <v>18.899999999999999</v>
      </c>
      <c r="G132" s="117">
        <f t="shared" si="110"/>
        <v>355.08563999999996</v>
      </c>
      <c r="H132" s="130">
        <f t="shared" si="56"/>
        <v>2857.3436399999996</v>
      </c>
      <c r="J132" s="141">
        <v>15</v>
      </c>
      <c r="K132" s="132">
        <f t="shared" si="57"/>
        <v>42860.154599999994</v>
      </c>
      <c r="L132" s="102">
        <f t="shared" si="58"/>
        <v>28181.4</v>
      </c>
      <c r="M132" s="250">
        <f t="shared" si="109"/>
        <v>2033.842840484203</v>
      </c>
      <c r="N132" s="122">
        <f t="shared" si="95"/>
        <v>610.15285214526091</v>
      </c>
      <c r="O132" s="100">
        <f t="shared" si="76"/>
        <v>2643.995692629464</v>
      </c>
      <c r="P132" s="221">
        <f t="shared" si="60"/>
        <v>18.899999999999999</v>
      </c>
      <c r="Q132" s="117">
        <f t="shared" si="96"/>
        <v>384.39629685151431</v>
      </c>
      <c r="R132" s="130">
        <f t="shared" si="61"/>
        <v>3028.3919894809783</v>
      </c>
      <c r="S132" s="101">
        <f t="shared" si="97"/>
        <v>5.9862715525871746E-2</v>
      </c>
      <c r="U132" s="141">
        <f t="shared" si="62"/>
        <v>15</v>
      </c>
      <c r="V132" s="132">
        <f t="shared" si="63"/>
        <v>45425.879842214672</v>
      </c>
      <c r="W132" s="102">
        <f t="shared" si="64"/>
        <v>30507.642607263046</v>
      </c>
      <c r="X132" s="250">
        <f t="shared" si="107"/>
        <v>2135.5349825084118</v>
      </c>
      <c r="Y132" s="122">
        <f t="shared" si="98"/>
        <v>640.6604947525235</v>
      </c>
      <c r="Z132" s="100">
        <f t="shared" si="77"/>
        <v>2776.1954772609351</v>
      </c>
      <c r="AA132" s="221">
        <f t="shared" si="66"/>
        <v>18.899999999999999</v>
      </c>
      <c r="AB132" s="117">
        <f t="shared" si="99"/>
        <v>403.61611169408974</v>
      </c>
      <c r="AC132" s="130">
        <f t="shared" si="111"/>
        <v>3179.8115889550249</v>
      </c>
      <c r="AD132" s="101">
        <f t="shared" si="100"/>
        <v>4.9999999999999156E-2</v>
      </c>
      <c r="AF132" s="141">
        <f t="shared" si="67"/>
        <v>15</v>
      </c>
      <c r="AG132" s="132">
        <f t="shared" si="68"/>
        <v>47697.173834325375</v>
      </c>
      <c r="AH132" s="102">
        <f t="shared" si="69"/>
        <v>32033.024737626176</v>
      </c>
      <c r="AI132" s="250">
        <f t="shared" si="108"/>
        <v>2242.3117316338339</v>
      </c>
      <c r="AJ132" s="122">
        <f t="shared" si="101"/>
        <v>672.69351949015015</v>
      </c>
      <c r="AK132" s="100">
        <f t="shared" si="78"/>
        <v>2915.0052511239842</v>
      </c>
      <c r="AL132" s="192">
        <f t="shared" si="71"/>
        <v>18.899999999999999</v>
      </c>
      <c r="AM132" s="117">
        <f t="shared" si="102"/>
        <v>423.79691727879452</v>
      </c>
      <c r="AN132" s="130">
        <f t="shared" si="93"/>
        <v>3338.8021684027785</v>
      </c>
      <c r="AO132" s="101">
        <f t="shared" si="103"/>
        <v>5.0000000000000711E-2</v>
      </c>
      <c r="AQ132" s="141">
        <f t="shared" si="72"/>
        <v>15</v>
      </c>
      <c r="AR132" s="132">
        <f t="shared" si="73"/>
        <v>50082.032526041679</v>
      </c>
      <c r="AS132" s="102">
        <f t="shared" si="74"/>
        <v>33634.675974507511</v>
      </c>
      <c r="AT132" s="100">
        <f t="shared" si="104"/>
        <v>481.45852840277894</v>
      </c>
      <c r="AU132" s="101">
        <f t="shared" si="105"/>
        <v>0.16849864386727353</v>
      </c>
      <c r="AW132" s="246">
        <f t="shared" si="75"/>
        <v>0.19350621241341837</v>
      </c>
    </row>
    <row r="133" spans="1:49" s="93" customFormat="1" ht="15" customHeight="1" x14ac:dyDescent="0.25">
      <c r="A133" s="95" t="s">
        <v>265</v>
      </c>
      <c r="B133" s="100">
        <f t="shared" si="106"/>
        <v>1841.92</v>
      </c>
      <c r="C133" s="100">
        <f t="shared" si="94"/>
        <v>552.57600000000002</v>
      </c>
      <c r="D133" s="100">
        <v>59.87</v>
      </c>
      <c r="E133" s="100">
        <f t="shared" si="55"/>
        <v>2454.366</v>
      </c>
      <c r="F133" s="216">
        <v>20.399999999999999</v>
      </c>
      <c r="G133" s="117">
        <f t="shared" si="110"/>
        <v>375.75167999999996</v>
      </c>
      <c r="H133" s="130">
        <f t="shared" si="56"/>
        <v>2830.1176799999998</v>
      </c>
      <c r="J133" s="141">
        <v>27</v>
      </c>
      <c r="K133" s="132">
        <f t="shared" si="57"/>
        <v>76413.177360000001</v>
      </c>
      <c r="L133" s="102">
        <f t="shared" si="58"/>
        <v>49731.840000000004</v>
      </c>
      <c r="M133" s="250">
        <f t="shared" si="109"/>
        <v>1994.4447515951424</v>
      </c>
      <c r="N133" s="122">
        <f t="shared" si="95"/>
        <v>598.33342547854272</v>
      </c>
      <c r="O133" s="100">
        <f t="shared" si="76"/>
        <v>2592.7781770736851</v>
      </c>
      <c r="P133" s="221">
        <f t="shared" si="60"/>
        <v>20.399999999999999</v>
      </c>
      <c r="Q133" s="117">
        <f t="shared" si="96"/>
        <v>406.86672932540904</v>
      </c>
      <c r="R133" s="130">
        <f t="shared" si="61"/>
        <v>2999.644906399094</v>
      </c>
      <c r="S133" s="101">
        <f t="shared" si="97"/>
        <v>5.9901122697870957E-2</v>
      </c>
      <c r="U133" s="141">
        <f t="shared" si="62"/>
        <v>27</v>
      </c>
      <c r="V133" s="132">
        <f t="shared" si="63"/>
        <v>80990.412472775541</v>
      </c>
      <c r="W133" s="102">
        <f t="shared" si="64"/>
        <v>53850.008293068844</v>
      </c>
      <c r="X133" s="250">
        <f t="shared" si="107"/>
        <v>2094.1669891748979</v>
      </c>
      <c r="Y133" s="122">
        <f t="shared" si="98"/>
        <v>628.2500967524694</v>
      </c>
      <c r="Z133" s="100">
        <f t="shared" si="77"/>
        <v>2722.4170859273672</v>
      </c>
      <c r="AA133" s="221">
        <f t="shared" si="66"/>
        <v>20.399999999999999</v>
      </c>
      <c r="AB133" s="117">
        <f t="shared" si="99"/>
        <v>427.21006579167914</v>
      </c>
      <c r="AC133" s="130">
        <f t="shared" si="111"/>
        <v>3149.6271517190462</v>
      </c>
      <c r="AD133" s="101">
        <f t="shared" si="100"/>
        <v>4.9999999999999156E-2</v>
      </c>
      <c r="AF133" s="141">
        <f t="shared" si="67"/>
        <v>27</v>
      </c>
      <c r="AG133" s="132">
        <f t="shared" si="68"/>
        <v>85039.933096414243</v>
      </c>
      <c r="AH133" s="102">
        <f t="shared" si="69"/>
        <v>56542.508707722242</v>
      </c>
      <c r="AI133" s="250">
        <f t="shared" si="108"/>
        <v>2198.8753386336448</v>
      </c>
      <c r="AJ133" s="122">
        <f t="shared" si="101"/>
        <v>659.66260159009346</v>
      </c>
      <c r="AK133" s="100">
        <f t="shared" si="78"/>
        <v>2858.5379402237381</v>
      </c>
      <c r="AL133" s="192">
        <f t="shared" si="71"/>
        <v>20.399999999999999</v>
      </c>
      <c r="AM133" s="117">
        <f t="shared" si="102"/>
        <v>448.5705690812635</v>
      </c>
      <c r="AN133" s="130">
        <f t="shared" si="93"/>
        <v>3307.1085093050015</v>
      </c>
      <c r="AO133" s="101">
        <f t="shared" si="103"/>
        <v>5.0000000000000933E-2</v>
      </c>
      <c r="AQ133" s="141">
        <f t="shared" si="72"/>
        <v>27</v>
      </c>
      <c r="AR133" s="132">
        <f t="shared" si="73"/>
        <v>89291.929751235046</v>
      </c>
      <c r="AS133" s="102">
        <f t="shared" si="74"/>
        <v>59369.634143108407</v>
      </c>
      <c r="AT133" s="100">
        <f t="shared" si="104"/>
        <v>476.99082930500163</v>
      </c>
      <c r="AU133" s="101">
        <f t="shared" si="105"/>
        <v>0.16854098777440285</v>
      </c>
      <c r="AW133" s="246">
        <f t="shared" si="75"/>
        <v>0.19379524552295679</v>
      </c>
    </row>
    <row r="134" spans="1:49" s="93" customFormat="1" ht="15" customHeight="1" x14ac:dyDescent="0.25">
      <c r="A134" s="95" t="s">
        <v>266</v>
      </c>
      <c r="B134" s="100">
        <f t="shared" si="106"/>
        <v>1805.81</v>
      </c>
      <c r="C134" s="100">
        <f t="shared" si="94"/>
        <v>541.74299999999994</v>
      </c>
      <c r="D134" s="100">
        <v>59.87</v>
      </c>
      <c r="E134" s="100">
        <f t="shared" ref="E134:E197" si="112">SUM(B134:D134)</f>
        <v>2407.4229999999998</v>
      </c>
      <c r="F134" s="216">
        <v>19.3</v>
      </c>
      <c r="G134" s="117">
        <f t="shared" si="110"/>
        <v>348.52132999999998</v>
      </c>
      <c r="H134" s="130">
        <f t="shared" ref="H134:H197" si="113">E134+G134</f>
        <v>2755.9443299999998</v>
      </c>
      <c r="J134" s="141">
        <v>21</v>
      </c>
      <c r="K134" s="132">
        <f t="shared" ref="K134:K197" si="114">H134*J134</f>
        <v>57874.830929999996</v>
      </c>
      <c r="L134" s="102">
        <f t="shared" ref="L134:L197" si="115">B134*J134</f>
        <v>37922.01</v>
      </c>
      <c r="M134" s="250">
        <f t="shared" si="109"/>
        <v>1955.8273523067605</v>
      </c>
      <c r="N134" s="122">
        <f t="shared" si="95"/>
        <v>586.74820569202814</v>
      </c>
      <c r="O134" s="100">
        <f t="shared" si="76"/>
        <v>2542.5755579987886</v>
      </c>
      <c r="P134" s="221">
        <f t="shared" ref="P134:P197" si="116">F134</f>
        <v>19.3</v>
      </c>
      <c r="Q134" s="117">
        <f t="shared" si="96"/>
        <v>377.47467899520478</v>
      </c>
      <c r="R134" s="130">
        <f t="shared" ref="R134:R197" si="117">O134+Q134</f>
        <v>2920.0502369939932</v>
      </c>
      <c r="S134" s="101">
        <f t="shared" si="97"/>
        <v>5.954616180291028E-2</v>
      </c>
      <c r="U134" s="141">
        <f t="shared" ref="U134:U197" si="118">J134</f>
        <v>21</v>
      </c>
      <c r="V134" s="132">
        <f t="shared" ref="V134:V197" si="119">R134*U134</f>
        <v>61321.054976873857</v>
      </c>
      <c r="W134" s="102">
        <f t="shared" ref="W134:W197" si="120">M134*U134</f>
        <v>41072.374398441971</v>
      </c>
      <c r="X134" s="250">
        <f t="shared" si="107"/>
        <v>2053.6187199220972</v>
      </c>
      <c r="Y134" s="122">
        <f t="shared" si="98"/>
        <v>616.08561597662913</v>
      </c>
      <c r="Z134" s="100">
        <f t="shared" si="77"/>
        <v>2669.7043358987262</v>
      </c>
      <c r="AA134" s="221">
        <f t="shared" ref="AA134:AA197" si="121">F134</f>
        <v>19.3</v>
      </c>
      <c r="AB134" s="117">
        <f t="shared" si="99"/>
        <v>396.34841294496476</v>
      </c>
      <c r="AC134" s="130">
        <f t="shared" si="111"/>
        <v>3066.052748843691</v>
      </c>
      <c r="AD134" s="101">
        <f t="shared" si="100"/>
        <v>4.9999999999999378E-2</v>
      </c>
      <c r="AF134" s="141">
        <f t="shared" ref="AF134:AF197" si="122">U134</f>
        <v>21</v>
      </c>
      <c r="AG134" s="132">
        <f t="shared" ref="AG134:AG197" si="123">AC134*AF134</f>
        <v>64387.107725717513</v>
      </c>
      <c r="AH134" s="102">
        <f t="shared" ref="AH134:AH197" si="124">X134*AF134</f>
        <v>43125.993118364044</v>
      </c>
      <c r="AI134" s="250">
        <f t="shared" si="108"/>
        <v>2156.2996559182034</v>
      </c>
      <c r="AJ134" s="122">
        <f t="shared" si="101"/>
        <v>646.88989677546101</v>
      </c>
      <c r="AK134" s="100">
        <f t="shared" si="78"/>
        <v>2803.1895526936642</v>
      </c>
      <c r="AL134" s="192">
        <f t="shared" ref="AL134:AL197" si="125">F134</f>
        <v>19.3</v>
      </c>
      <c r="AM134" s="117">
        <f t="shared" si="102"/>
        <v>416.16583359221329</v>
      </c>
      <c r="AN134" s="130">
        <f t="shared" si="93"/>
        <v>3219.3553862858776</v>
      </c>
      <c r="AO134" s="101">
        <f t="shared" si="103"/>
        <v>5.0000000000000711E-2</v>
      </c>
      <c r="AQ134" s="141">
        <f t="shared" ref="AQ134:AQ197" si="126">AF134</f>
        <v>21</v>
      </c>
      <c r="AR134" s="132">
        <f t="shared" ref="AR134:AR197" si="127">AN134*AQ134</f>
        <v>67606.463112003432</v>
      </c>
      <c r="AS134" s="102">
        <f t="shared" ref="AS134:AS197" si="128">AI134*AQ134</f>
        <v>45282.292774282272</v>
      </c>
      <c r="AT134" s="100">
        <f t="shared" si="104"/>
        <v>463.41105628587775</v>
      </c>
      <c r="AU134" s="101">
        <f t="shared" si="105"/>
        <v>0.16814964338770877</v>
      </c>
      <c r="AW134" s="246">
        <f t="shared" ref="AW134:AW197" si="129">AI134/B134-1</f>
        <v>0.1940899961337037</v>
      </c>
    </row>
    <row r="135" spans="1:49" s="93" customFormat="1" ht="15" customHeight="1" x14ac:dyDescent="0.25">
      <c r="A135" s="95" t="s">
        <v>267</v>
      </c>
      <c r="B135" s="100">
        <f t="shared" si="106"/>
        <v>1770.4</v>
      </c>
      <c r="C135" s="100">
        <f t="shared" si="94"/>
        <v>531.12</v>
      </c>
      <c r="D135" s="100">
        <v>59.87</v>
      </c>
      <c r="E135" s="100">
        <f t="shared" si="112"/>
        <v>2361.39</v>
      </c>
      <c r="F135" s="216">
        <v>17.7</v>
      </c>
      <c r="G135" s="117">
        <f t="shared" si="110"/>
        <v>313.36079999999998</v>
      </c>
      <c r="H135" s="130">
        <f t="shared" si="113"/>
        <v>2674.7507999999998</v>
      </c>
      <c r="J135" s="141">
        <v>20</v>
      </c>
      <c r="K135" s="132">
        <f t="shared" si="114"/>
        <v>53495.015999999996</v>
      </c>
      <c r="L135" s="102">
        <f t="shared" si="115"/>
        <v>35408</v>
      </c>
      <c r="M135" s="250">
        <f t="shared" si="109"/>
        <v>1917.9585594847833</v>
      </c>
      <c r="N135" s="122">
        <f t="shared" si="95"/>
        <v>575.387567845435</v>
      </c>
      <c r="O135" s="100">
        <f t="shared" ref="O135:O198" si="130">SUM(M135:N135)</f>
        <v>2493.3461273302182</v>
      </c>
      <c r="P135" s="221">
        <f t="shared" si="116"/>
        <v>17.7</v>
      </c>
      <c r="Q135" s="117">
        <f t="shared" si="96"/>
        <v>339.47866502880663</v>
      </c>
      <c r="R135" s="130">
        <f t="shared" si="117"/>
        <v>2832.8247923590247</v>
      </c>
      <c r="S135" s="101">
        <f t="shared" si="97"/>
        <v>5.9098586813778997E-2</v>
      </c>
      <c r="U135" s="141">
        <f t="shared" si="118"/>
        <v>20</v>
      </c>
      <c r="V135" s="132">
        <f t="shared" si="119"/>
        <v>56656.495847180493</v>
      </c>
      <c r="W135" s="102">
        <f t="shared" si="120"/>
        <v>38359.171189695669</v>
      </c>
      <c r="X135" s="250">
        <f t="shared" si="107"/>
        <v>2013.8564874590211</v>
      </c>
      <c r="Y135" s="122">
        <f t="shared" si="98"/>
        <v>604.15694623770628</v>
      </c>
      <c r="Z135" s="100">
        <f t="shared" ref="Z135:Z198" si="131">SUM(X135:Y135)</f>
        <v>2618.0134336967276</v>
      </c>
      <c r="AA135" s="221">
        <f t="shared" si="121"/>
        <v>17.7</v>
      </c>
      <c r="AB135" s="117">
        <f t="shared" si="99"/>
        <v>356.45259828024672</v>
      </c>
      <c r="AC135" s="130">
        <f t="shared" si="111"/>
        <v>2974.4660319769741</v>
      </c>
      <c r="AD135" s="101">
        <f t="shared" si="100"/>
        <v>4.9999999999999378E-2</v>
      </c>
      <c r="AF135" s="141">
        <f t="shared" si="122"/>
        <v>20</v>
      </c>
      <c r="AG135" s="132">
        <f t="shared" si="123"/>
        <v>59489.320639539481</v>
      </c>
      <c r="AH135" s="102">
        <f t="shared" si="124"/>
        <v>40277.129749180422</v>
      </c>
      <c r="AI135" s="250">
        <f t="shared" si="108"/>
        <v>2114.5493118319737</v>
      </c>
      <c r="AJ135" s="122">
        <f t="shared" si="101"/>
        <v>634.36479354959204</v>
      </c>
      <c r="AK135" s="100">
        <f t="shared" ref="AK135:AK198" si="132">SUM(AI135:AJ135)</f>
        <v>2748.9141053815656</v>
      </c>
      <c r="AL135" s="192">
        <f t="shared" si="125"/>
        <v>17.7</v>
      </c>
      <c r="AM135" s="117">
        <f t="shared" si="102"/>
        <v>374.27522819425934</v>
      </c>
      <c r="AN135" s="130">
        <f t="shared" si="93"/>
        <v>3123.189333575825</v>
      </c>
      <c r="AO135" s="101">
        <f t="shared" si="103"/>
        <v>5.0000000000000711E-2</v>
      </c>
      <c r="AQ135" s="141">
        <f t="shared" si="126"/>
        <v>20</v>
      </c>
      <c r="AR135" s="132">
        <f t="shared" si="127"/>
        <v>62463.7866715165</v>
      </c>
      <c r="AS135" s="102">
        <f t="shared" si="128"/>
        <v>42290.986236639474</v>
      </c>
      <c r="AT135" s="100">
        <f t="shared" si="104"/>
        <v>448.4385335758252</v>
      </c>
      <c r="AU135" s="101">
        <f t="shared" si="105"/>
        <v>0.1676561919621915</v>
      </c>
      <c r="AW135" s="246">
        <f t="shared" si="129"/>
        <v>0.19439070934928471</v>
      </c>
    </row>
    <row r="136" spans="1:49" s="93" customFormat="1" ht="15" customHeight="1" x14ac:dyDescent="0.25">
      <c r="A136" s="95" t="s">
        <v>268</v>
      </c>
      <c r="B136" s="100">
        <f t="shared" si="106"/>
        <v>1735.69</v>
      </c>
      <c r="C136" s="100">
        <f t="shared" si="94"/>
        <v>520.70699999999999</v>
      </c>
      <c r="D136" s="100">
        <v>59.87</v>
      </c>
      <c r="E136" s="100">
        <f t="shared" si="112"/>
        <v>2316.2669999999998</v>
      </c>
      <c r="F136" s="216">
        <v>17</v>
      </c>
      <c r="G136" s="117">
        <f t="shared" si="110"/>
        <v>295.06730000000005</v>
      </c>
      <c r="H136" s="130">
        <f t="shared" si="113"/>
        <v>2611.3343</v>
      </c>
      <c r="J136" s="141">
        <v>31</v>
      </c>
      <c r="K136" s="132">
        <f t="shared" si="114"/>
        <v>80951.363299999997</v>
      </c>
      <c r="L136" s="102">
        <f t="shared" si="115"/>
        <v>53806.39</v>
      </c>
      <c r="M136" s="250">
        <f t="shared" si="109"/>
        <v>1880.8383731292104</v>
      </c>
      <c r="N136" s="122">
        <f t="shared" si="95"/>
        <v>564.25151193876309</v>
      </c>
      <c r="O136" s="100">
        <f t="shared" si="130"/>
        <v>2445.0898850679732</v>
      </c>
      <c r="P136" s="221">
        <f t="shared" si="116"/>
        <v>17</v>
      </c>
      <c r="Q136" s="117">
        <f t="shared" si="96"/>
        <v>319.74252343196576</v>
      </c>
      <c r="R136" s="130">
        <f t="shared" si="117"/>
        <v>2764.832408499939</v>
      </c>
      <c r="S136" s="101">
        <f t="shared" si="97"/>
        <v>5.8781485197026973E-2</v>
      </c>
      <c r="U136" s="141">
        <f t="shared" si="118"/>
        <v>31</v>
      </c>
      <c r="V136" s="132">
        <f t="shared" si="119"/>
        <v>85709.804663498115</v>
      </c>
      <c r="W136" s="102">
        <f t="shared" si="120"/>
        <v>58305.989567005519</v>
      </c>
      <c r="X136" s="250">
        <f t="shared" si="107"/>
        <v>1974.8802917856697</v>
      </c>
      <c r="Y136" s="122">
        <f t="shared" si="98"/>
        <v>592.46408753570086</v>
      </c>
      <c r="Z136" s="100">
        <f t="shared" si="131"/>
        <v>2567.3443793213705</v>
      </c>
      <c r="AA136" s="221">
        <f t="shared" si="121"/>
        <v>17</v>
      </c>
      <c r="AB136" s="117">
        <f t="shared" si="99"/>
        <v>335.72964960356387</v>
      </c>
      <c r="AC136" s="130">
        <f t="shared" si="111"/>
        <v>2903.0740289249343</v>
      </c>
      <c r="AD136" s="101">
        <f t="shared" si="100"/>
        <v>4.9999999999999378E-2</v>
      </c>
      <c r="AF136" s="141">
        <f t="shared" si="122"/>
        <v>31</v>
      </c>
      <c r="AG136" s="132">
        <f t="shared" si="123"/>
        <v>89995.29489667296</v>
      </c>
      <c r="AH136" s="102">
        <f t="shared" si="124"/>
        <v>61221.289045355763</v>
      </c>
      <c r="AI136" s="250">
        <f t="shared" si="108"/>
        <v>2073.6243063749548</v>
      </c>
      <c r="AJ136" s="122">
        <f t="shared" si="101"/>
        <v>622.08729191248642</v>
      </c>
      <c r="AK136" s="100">
        <f t="shared" si="132"/>
        <v>2695.7115982874411</v>
      </c>
      <c r="AL136" s="192">
        <f t="shared" si="125"/>
        <v>17</v>
      </c>
      <c r="AM136" s="117">
        <f t="shared" si="102"/>
        <v>352.51613208374232</v>
      </c>
      <c r="AN136" s="130">
        <f t="shared" si="93"/>
        <v>3048.2277303711835</v>
      </c>
      <c r="AO136" s="101">
        <f t="shared" si="103"/>
        <v>5.0000000000000933E-2</v>
      </c>
      <c r="AQ136" s="141">
        <f t="shared" si="126"/>
        <v>31</v>
      </c>
      <c r="AR136" s="132">
        <f t="shared" si="127"/>
        <v>94495.059641506683</v>
      </c>
      <c r="AS136" s="102">
        <f t="shared" si="128"/>
        <v>64282.353497623597</v>
      </c>
      <c r="AT136" s="100">
        <f t="shared" si="104"/>
        <v>436.89343037118351</v>
      </c>
      <c r="AU136" s="101">
        <f t="shared" si="105"/>
        <v>0.1673065874297226</v>
      </c>
      <c r="AW136" s="246">
        <f t="shared" si="129"/>
        <v>0.19469738626998767</v>
      </c>
    </row>
    <row r="137" spans="1:49" s="93" customFormat="1" ht="15" customHeight="1" x14ac:dyDescent="0.25">
      <c r="A137" s="95" t="s">
        <v>269</v>
      </c>
      <c r="B137" s="100">
        <f t="shared" si="106"/>
        <v>1701.655</v>
      </c>
      <c r="C137" s="100">
        <f t="shared" si="94"/>
        <v>510.49649999999997</v>
      </c>
      <c r="D137" s="100">
        <v>59.87</v>
      </c>
      <c r="E137" s="100">
        <f t="shared" si="112"/>
        <v>2272.0214999999998</v>
      </c>
      <c r="F137" s="216">
        <v>15.8</v>
      </c>
      <c r="G137" s="117">
        <f t="shared" si="110"/>
        <v>268.86149</v>
      </c>
      <c r="H137" s="130">
        <f t="shared" si="113"/>
        <v>2540.8829900000001</v>
      </c>
      <c r="J137" s="141">
        <v>31</v>
      </c>
      <c r="K137" s="132">
        <f t="shared" si="114"/>
        <v>78767.372690000004</v>
      </c>
      <c r="L137" s="102">
        <f t="shared" si="115"/>
        <v>52751.305</v>
      </c>
      <c r="M137" s="250">
        <f t="shared" si="109"/>
        <v>1844.4400572948134</v>
      </c>
      <c r="N137" s="122">
        <f t="shared" si="95"/>
        <v>553.33201718844396</v>
      </c>
      <c r="O137" s="100">
        <f t="shared" si="130"/>
        <v>2397.7720744832573</v>
      </c>
      <c r="P137" s="221">
        <f t="shared" si="116"/>
        <v>15.8</v>
      </c>
      <c r="Q137" s="117">
        <f t="shared" si="96"/>
        <v>291.42152905258052</v>
      </c>
      <c r="R137" s="130">
        <f t="shared" si="117"/>
        <v>2689.1936035358376</v>
      </c>
      <c r="S137" s="101">
        <f t="shared" si="97"/>
        <v>5.8369714040172216E-2</v>
      </c>
      <c r="U137" s="141">
        <f t="shared" si="118"/>
        <v>31</v>
      </c>
      <c r="V137" s="132">
        <f t="shared" si="119"/>
        <v>83365.001709610966</v>
      </c>
      <c r="W137" s="102">
        <f t="shared" si="120"/>
        <v>57177.641776139215</v>
      </c>
      <c r="X137" s="250">
        <f t="shared" si="107"/>
        <v>1936.662060159553</v>
      </c>
      <c r="Y137" s="122">
        <f t="shared" si="98"/>
        <v>580.99861804786588</v>
      </c>
      <c r="Z137" s="100">
        <f t="shared" si="131"/>
        <v>2517.6606782074186</v>
      </c>
      <c r="AA137" s="221">
        <f t="shared" si="121"/>
        <v>15.8</v>
      </c>
      <c r="AB137" s="117">
        <f t="shared" si="99"/>
        <v>305.99260550520938</v>
      </c>
      <c r="AC137" s="130">
        <f t="shared" si="111"/>
        <v>2823.6532837126279</v>
      </c>
      <c r="AD137" s="101">
        <f t="shared" si="100"/>
        <v>4.9999999999999378E-2</v>
      </c>
      <c r="AF137" s="141">
        <f t="shared" si="122"/>
        <v>31</v>
      </c>
      <c r="AG137" s="132">
        <f t="shared" si="123"/>
        <v>87533.251795091463</v>
      </c>
      <c r="AH137" s="102">
        <f t="shared" si="124"/>
        <v>60036.523864946146</v>
      </c>
      <c r="AI137" s="250">
        <f t="shared" si="108"/>
        <v>2033.4951631675319</v>
      </c>
      <c r="AJ137" s="122">
        <f t="shared" si="101"/>
        <v>610.0485489502596</v>
      </c>
      <c r="AK137" s="100">
        <f t="shared" si="132"/>
        <v>2643.5437121177915</v>
      </c>
      <c r="AL137" s="192">
        <f t="shared" si="125"/>
        <v>15.8</v>
      </c>
      <c r="AM137" s="117">
        <f t="shared" si="102"/>
        <v>321.29223578047004</v>
      </c>
      <c r="AN137" s="130">
        <f t="shared" si="93"/>
        <v>2964.8359478982616</v>
      </c>
      <c r="AO137" s="101">
        <f t="shared" si="103"/>
        <v>5.0000000000000711E-2</v>
      </c>
      <c r="AQ137" s="141">
        <f t="shared" si="126"/>
        <v>31</v>
      </c>
      <c r="AR137" s="132">
        <f t="shared" si="127"/>
        <v>91909.91438484611</v>
      </c>
      <c r="AS137" s="102">
        <f t="shared" si="128"/>
        <v>63038.350058193493</v>
      </c>
      <c r="AT137" s="100">
        <f t="shared" si="104"/>
        <v>423.9529578982615</v>
      </c>
      <c r="AU137" s="101">
        <f t="shared" si="105"/>
        <v>0.16685260972928995</v>
      </c>
      <c r="AW137" s="246">
        <f t="shared" si="129"/>
        <v>0.19501024776910247</v>
      </c>
    </row>
    <row r="138" spans="1:49" s="93" customFormat="1" ht="15" customHeight="1" x14ac:dyDescent="0.25">
      <c r="A138" s="95" t="s">
        <v>270</v>
      </c>
      <c r="B138" s="100">
        <f t="shared" si="106"/>
        <v>1668.2850000000001</v>
      </c>
      <c r="C138" s="100">
        <f t="shared" si="94"/>
        <v>500.4855</v>
      </c>
      <c r="D138" s="100">
        <v>59.87</v>
      </c>
      <c r="E138" s="100">
        <f t="shared" si="112"/>
        <v>2228.6405</v>
      </c>
      <c r="F138" s="216">
        <v>15.8</v>
      </c>
      <c r="G138" s="117">
        <f t="shared" si="110"/>
        <v>263.58903000000004</v>
      </c>
      <c r="H138" s="130">
        <f t="shared" si="113"/>
        <v>2492.2295300000001</v>
      </c>
      <c r="J138" s="141">
        <v>33</v>
      </c>
      <c r="K138" s="132">
        <f t="shared" si="114"/>
        <v>82243.574489999999</v>
      </c>
      <c r="L138" s="102">
        <f t="shared" si="115"/>
        <v>55053.405000000006</v>
      </c>
      <c r="M138" s="250">
        <f t="shared" si="109"/>
        <v>1808.7529176035009</v>
      </c>
      <c r="N138" s="122">
        <f t="shared" si="95"/>
        <v>542.6258752810503</v>
      </c>
      <c r="O138" s="100">
        <f t="shared" si="130"/>
        <v>2351.3787928845513</v>
      </c>
      <c r="P138" s="221">
        <f t="shared" si="116"/>
        <v>15.8</v>
      </c>
      <c r="Q138" s="117">
        <f t="shared" si="96"/>
        <v>285.78296098135314</v>
      </c>
      <c r="R138" s="130">
        <f t="shared" si="117"/>
        <v>2637.1617538659043</v>
      </c>
      <c r="S138" s="101">
        <f t="shared" si="97"/>
        <v>5.8153641998577976E-2</v>
      </c>
      <c r="U138" s="141">
        <f t="shared" si="118"/>
        <v>33</v>
      </c>
      <c r="V138" s="132">
        <f t="shared" si="119"/>
        <v>87026.337877574842</v>
      </c>
      <c r="W138" s="102">
        <f t="shared" si="120"/>
        <v>59688.846280915532</v>
      </c>
      <c r="X138" s="250">
        <f t="shared" si="107"/>
        <v>1899.1905634836746</v>
      </c>
      <c r="Y138" s="122">
        <f t="shared" si="98"/>
        <v>569.75716904510239</v>
      </c>
      <c r="Z138" s="100">
        <f t="shared" si="131"/>
        <v>2468.9477325287771</v>
      </c>
      <c r="AA138" s="221">
        <f t="shared" si="121"/>
        <v>15.8</v>
      </c>
      <c r="AB138" s="117">
        <f t="shared" si="99"/>
        <v>300.07210903042062</v>
      </c>
      <c r="AC138" s="130">
        <f t="shared" si="111"/>
        <v>2769.0198415591976</v>
      </c>
      <c r="AD138" s="101">
        <f t="shared" si="100"/>
        <v>4.9999999999999378E-2</v>
      </c>
      <c r="AF138" s="141">
        <f t="shared" si="122"/>
        <v>33</v>
      </c>
      <c r="AG138" s="132">
        <f t="shared" si="123"/>
        <v>91377.654771453526</v>
      </c>
      <c r="AH138" s="102">
        <f t="shared" si="124"/>
        <v>62673.288594961261</v>
      </c>
      <c r="AI138" s="250">
        <f t="shared" si="108"/>
        <v>1994.15009165786</v>
      </c>
      <c r="AJ138" s="122">
        <f t="shared" si="101"/>
        <v>598.24502749735802</v>
      </c>
      <c r="AK138" s="100">
        <f t="shared" si="132"/>
        <v>2592.3951191552178</v>
      </c>
      <c r="AL138" s="192">
        <f t="shared" si="125"/>
        <v>15.8</v>
      </c>
      <c r="AM138" s="117">
        <f t="shared" si="102"/>
        <v>315.07571448194187</v>
      </c>
      <c r="AN138" s="130">
        <f t="shared" si="93"/>
        <v>2907.4708336371596</v>
      </c>
      <c r="AO138" s="101">
        <f t="shared" si="103"/>
        <v>5.0000000000000711E-2</v>
      </c>
      <c r="AQ138" s="141">
        <f t="shared" si="126"/>
        <v>33</v>
      </c>
      <c r="AR138" s="132">
        <f t="shared" si="127"/>
        <v>95946.537510026261</v>
      </c>
      <c r="AS138" s="102">
        <f t="shared" si="128"/>
        <v>65806.953024709379</v>
      </c>
      <c r="AT138" s="100">
        <f t="shared" si="104"/>
        <v>415.24130363715949</v>
      </c>
      <c r="AU138" s="101">
        <f t="shared" si="105"/>
        <v>0.16661439030343228</v>
      </c>
      <c r="AW138" s="246">
        <f t="shared" si="129"/>
        <v>0.19532939015687356</v>
      </c>
    </row>
    <row r="139" spans="1:49" s="93" customFormat="1" ht="15" customHeight="1" x14ac:dyDescent="0.25">
      <c r="A139" s="95" t="s">
        <v>271</v>
      </c>
      <c r="B139" s="100">
        <f t="shared" si="106"/>
        <v>1635.57</v>
      </c>
      <c r="C139" s="100">
        <f t="shared" si="94"/>
        <v>490.67099999999994</v>
      </c>
      <c r="D139" s="100">
        <v>59.87</v>
      </c>
      <c r="E139" s="100">
        <f t="shared" si="112"/>
        <v>2186.1109999999999</v>
      </c>
      <c r="F139" s="216">
        <v>14.6</v>
      </c>
      <c r="G139" s="117">
        <f t="shared" si="110"/>
        <v>238.79321999999996</v>
      </c>
      <c r="H139" s="130">
        <f t="shared" si="113"/>
        <v>2424.9042199999999</v>
      </c>
      <c r="J139" s="141">
        <v>68</v>
      </c>
      <c r="K139" s="132">
        <f t="shared" si="114"/>
        <v>164893.48695999998</v>
      </c>
      <c r="L139" s="102">
        <f t="shared" si="115"/>
        <v>111218.76</v>
      </c>
      <c r="M139" s="250">
        <f t="shared" si="109"/>
        <v>1773.7662596771809</v>
      </c>
      <c r="N139" s="122">
        <f t="shared" si="95"/>
        <v>532.12987790315424</v>
      </c>
      <c r="O139" s="100">
        <f t="shared" si="130"/>
        <v>2305.8961375803351</v>
      </c>
      <c r="P139" s="221">
        <f t="shared" si="116"/>
        <v>14.6</v>
      </c>
      <c r="Q139" s="117">
        <f t="shared" si="96"/>
        <v>258.96987391286837</v>
      </c>
      <c r="R139" s="130">
        <f t="shared" si="117"/>
        <v>2564.8660114932036</v>
      </c>
      <c r="S139" s="101">
        <f t="shared" si="97"/>
        <v>5.7718482379153002E-2</v>
      </c>
      <c r="U139" s="141">
        <f t="shared" si="118"/>
        <v>68</v>
      </c>
      <c r="V139" s="132">
        <f t="shared" si="119"/>
        <v>174410.88878153785</v>
      </c>
      <c r="W139" s="102">
        <f t="shared" si="120"/>
        <v>120616.1056580483</v>
      </c>
      <c r="X139" s="250">
        <f t="shared" si="107"/>
        <v>1862.4545726610388</v>
      </c>
      <c r="Y139" s="122">
        <f t="shared" si="98"/>
        <v>558.73637179831167</v>
      </c>
      <c r="Z139" s="100">
        <f t="shared" si="131"/>
        <v>2421.1909444593502</v>
      </c>
      <c r="AA139" s="221">
        <f t="shared" si="121"/>
        <v>14.6</v>
      </c>
      <c r="AB139" s="117">
        <f t="shared" si="99"/>
        <v>271.91836760851163</v>
      </c>
      <c r="AC139" s="130">
        <f t="shared" si="111"/>
        <v>2693.109312067862</v>
      </c>
      <c r="AD139" s="101">
        <f t="shared" si="100"/>
        <v>4.9999999999999378E-2</v>
      </c>
      <c r="AF139" s="141">
        <f t="shared" si="122"/>
        <v>68</v>
      </c>
      <c r="AG139" s="132">
        <f t="shared" si="123"/>
        <v>183131.43322061462</v>
      </c>
      <c r="AH139" s="102">
        <f t="shared" si="124"/>
        <v>126646.91094095063</v>
      </c>
      <c r="AI139" s="250">
        <f t="shared" si="108"/>
        <v>1955.5773012940922</v>
      </c>
      <c r="AJ139" s="122">
        <f t="shared" si="101"/>
        <v>586.67319038822768</v>
      </c>
      <c r="AK139" s="100">
        <f t="shared" si="132"/>
        <v>2542.25049168232</v>
      </c>
      <c r="AL139" s="192">
        <f t="shared" si="125"/>
        <v>14.6</v>
      </c>
      <c r="AM139" s="117">
        <f t="shared" si="102"/>
        <v>285.51428598893744</v>
      </c>
      <c r="AN139" s="130">
        <f t="shared" si="93"/>
        <v>2827.7647776712574</v>
      </c>
      <c r="AO139" s="101">
        <f t="shared" si="103"/>
        <v>5.0000000000000933E-2</v>
      </c>
      <c r="AQ139" s="141">
        <f t="shared" si="126"/>
        <v>68</v>
      </c>
      <c r="AR139" s="132">
        <f t="shared" si="127"/>
        <v>192288.00488164549</v>
      </c>
      <c r="AS139" s="102">
        <f t="shared" si="128"/>
        <v>132979.25648799827</v>
      </c>
      <c r="AT139" s="100">
        <f t="shared" si="104"/>
        <v>402.86055767125754</v>
      </c>
      <c r="AU139" s="101">
        <f t="shared" si="105"/>
        <v>0.16613462682301638</v>
      </c>
      <c r="AW139" s="246">
        <f t="shared" si="129"/>
        <v>0.19565491008889402</v>
      </c>
    </row>
    <row r="140" spans="1:49" s="93" customFormat="1" ht="15" customHeight="1" x14ac:dyDescent="0.25">
      <c r="A140" s="95" t="s">
        <v>272</v>
      </c>
      <c r="B140" s="100">
        <f t="shared" si="106"/>
        <v>1603.51</v>
      </c>
      <c r="C140" s="100">
        <f t="shared" si="94"/>
        <v>481.053</v>
      </c>
      <c r="D140" s="100">
        <v>59.87</v>
      </c>
      <c r="E140" s="100">
        <f t="shared" si="112"/>
        <v>2144.433</v>
      </c>
      <c r="F140" s="216">
        <v>13.6</v>
      </c>
      <c r="G140" s="117">
        <f t="shared" si="110"/>
        <v>218.07736000000003</v>
      </c>
      <c r="H140" s="130">
        <f t="shared" si="113"/>
        <v>2362.5103600000002</v>
      </c>
      <c r="J140" s="141">
        <v>51</v>
      </c>
      <c r="K140" s="132">
        <f t="shared" si="114"/>
        <v>120488.02836000001</v>
      </c>
      <c r="L140" s="102">
        <f t="shared" si="115"/>
        <v>81779.009999999995</v>
      </c>
      <c r="M140" s="250">
        <f t="shared" si="109"/>
        <v>1739.4800835158539</v>
      </c>
      <c r="N140" s="122">
        <f t="shared" si="95"/>
        <v>521.84402505475612</v>
      </c>
      <c r="O140" s="100">
        <f t="shared" si="130"/>
        <v>2261.32410857061</v>
      </c>
      <c r="P140" s="221">
        <f t="shared" si="116"/>
        <v>13.6</v>
      </c>
      <c r="Q140" s="117">
        <f t="shared" si="96"/>
        <v>236.56929135815616</v>
      </c>
      <c r="R140" s="130">
        <f t="shared" si="117"/>
        <v>2497.893399928766</v>
      </c>
      <c r="S140" s="101">
        <f t="shared" si="97"/>
        <v>5.7304739154145246E-2</v>
      </c>
      <c r="U140" s="141">
        <f t="shared" si="118"/>
        <v>51</v>
      </c>
      <c r="V140" s="132">
        <f t="shared" si="119"/>
        <v>127392.56339636707</v>
      </c>
      <c r="W140" s="102">
        <f t="shared" si="120"/>
        <v>88713.484259308549</v>
      </c>
      <c r="X140" s="250">
        <f t="shared" si="107"/>
        <v>1826.4540876916456</v>
      </c>
      <c r="Y140" s="122">
        <f t="shared" si="98"/>
        <v>547.9362263074936</v>
      </c>
      <c r="Z140" s="100">
        <f t="shared" si="131"/>
        <v>2374.3903139991389</v>
      </c>
      <c r="AA140" s="221">
        <f t="shared" si="121"/>
        <v>13.6</v>
      </c>
      <c r="AB140" s="117">
        <f t="shared" si="99"/>
        <v>248.39775592606381</v>
      </c>
      <c r="AC140" s="130">
        <f t="shared" si="111"/>
        <v>2622.7880699252028</v>
      </c>
      <c r="AD140" s="101">
        <f t="shared" si="100"/>
        <v>4.9999999999999378E-2</v>
      </c>
      <c r="AF140" s="141">
        <f t="shared" si="122"/>
        <v>51</v>
      </c>
      <c r="AG140" s="132">
        <f t="shared" si="123"/>
        <v>133762.19156618533</v>
      </c>
      <c r="AH140" s="102">
        <f t="shared" si="124"/>
        <v>93149.158472273921</v>
      </c>
      <c r="AI140" s="250">
        <f t="shared" si="108"/>
        <v>1917.7767920762292</v>
      </c>
      <c r="AJ140" s="122">
        <f t="shared" si="101"/>
        <v>575.33303762286869</v>
      </c>
      <c r="AK140" s="100">
        <f t="shared" si="132"/>
        <v>2493.1098296990976</v>
      </c>
      <c r="AL140" s="192">
        <f t="shared" si="125"/>
        <v>13.6</v>
      </c>
      <c r="AM140" s="117">
        <f t="shared" si="102"/>
        <v>260.81764372236717</v>
      </c>
      <c r="AN140" s="130">
        <f t="shared" si="93"/>
        <v>2753.927473421465</v>
      </c>
      <c r="AO140" s="101">
        <f t="shared" si="103"/>
        <v>5.0000000000000711E-2</v>
      </c>
      <c r="AQ140" s="141">
        <f t="shared" si="126"/>
        <v>51</v>
      </c>
      <c r="AR140" s="132">
        <f t="shared" si="127"/>
        <v>140450.3011444947</v>
      </c>
      <c r="AS140" s="102">
        <f t="shared" si="128"/>
        <v>97806.616395887686</v>
      </c>
      <c r="AT140" s="100">
        <f t="shared" si="104"/>
        <v>391.41711342146482</v>
      </c>
      <c r="AU140" s="101">
        <f t="shared" si="105"/>
        <v>0.16567847491744536</v>
      </c>
      <c r="AW140" s="246">
        <f t="shared" si="129"/>
        <v>0.19598679900732097</v>
      </c>
    </row>
    <row r="141" spans="1:49" s="93" customFormat="1" ht="15" customHeight="1" x14ac:dyDescent="0.25">
      <c r="A141" s="95" t="s">
        <v>273</v>
      </c>
      <c r="B141" s="100">
        <f t="shared" si="106"/>
        <v>1572.0650000000001</v>
      </c>
      <c r="C141" s="100">
        <f t="shared" si="94"/>
        <v>471.61950000000002</v>
      </c>
      <c r="D141" s="100">
        <v>59.87</v>
      </c>
      <c r="E141" s="100">
        <f t="shared" si="112"/>
        <v>2103.5545000000002</v>
      </c>
      <c r="F141" s="216">
        <v>12.6</v>
      </c>
      <c r="G141" s="117">
        <f t="shared" si="110"/>
        <v>198.08019000000002</v>
      </c>
      <c r="H141" s="130">
        <f t="shared" si="113"/>
        <v>2301.6346900000003</v>
      </c>
      <c r="J141" s="141">
        <v>54</v>
      </c>
      <c r="K141" s="132">
        <f t="shared" si="114"/>
        <v>124288.27326000002</v>
      </c>
      <c r="L141" s="102">
        <f t="shared" si="115"/>
        <v>84891.510000000009</v>
      </c>
      <c r="M141" s="250">
        <f t="shared" si="109"/>
        <v>1705.8516116071539</v>
      </c>
      <c r="N141" s="122">
        <f t="shared" si="95"/>
        <v>511.75548348214613</v>
      </c>
      <c r="O141" s="100">
        <f t="shared" si="130"/>
        <v>2217.6070950892999</v>
      </c>
      <c r="P141" s="221">
        <f t="shared" si="116"/>
        <v>12.6</v>
      </c>
      <c r="Q141" s="117">
        <f t="shared" si="96"/>
        <v>214.9373030625014</v>
      </c>
      <c r="R141" s="130">
        <f t="shared" si="117"/>
        <v>2432.5443981518015</v>
      </c>
      <c r="S141" s="101">
        <f t="shared" si="97"/>
        <v>5.6876840065267276E-2</v>
      </c>
      <c r="U141" s="141">
        <f t="shared" si="118"/>
        <v>54</v>
      </c>
      <c r="V141" s="132">
        <f t="shared" si="119"/>
        <v>131357.39750019729</v>
      </c>
      <c r="W141" s="102">
        <f t="shared" si="120"/>
        <v>92115.987026786315</v>
      </c>
      <c r="X141" s="250">
        <f t="shared" si="107"/>
        <v>1791.1441921875105</v>
      </c>
      <c r="Y141" s="122">
        <f t="shared" si="98"/>
        <v>537.34325765625317</v>
      </c>
      <c r="Z141" s="100">
        <f t="shared" si="131"/>
        <v>2328.4874498437639</v>
      </c>
      <c r="AA141" s="221">
        <f t="shared" si="121"/>
        <v>12.6</v>
      </c>
      <c r="AB141" s="117">
        <f t="shared" si="99"/>
        <v>225.68416821562633</v>
      </c>
      <c r="AC141" s="130">
        <f t="shared" si="111"/>
        <v>2554.1716180593903</v>
      </c>
      <c r="AD141" s="101">
        <f t="shared" si="100"/>
        <v>4.9999999999999378E-2</v>
      </c>
      <c r="AF141" s="141">
        <f t="shared" si="122"/>
        <v>54</v>
      </c>
      <c r="AG141" s="132">
        <f t="shared" si="123"/>
        <v>137925.26737520707</v>
      </c>
      <c r="AH141" s="102">
        <f t="shared" si="124"/>
        <v>96721.786378125573</v>
      </c>
      <c r="AI141" s="250">
        <f t="shared" si="108"/>
        <v>1880.7014017968872</v>
      </c>
      <c r="AJ141" s="122">
        <f t="shared" si="101"/>
        <v>564.21042053906615</v>
      </c>
      <c r="AK141" s="100">
        <f t="shared" si="132"/>
        <v>2444.9118223359533</v>
      </c>
      <c r="AL141" s="192">
        <f t="shared" si="125"/>
        <v>12.6</v>
      </c>
      <c r="AM141" s="117">
        <f t="shared" si="102"/>
        <v>236.9683766264078</v>
      </c>
      <c r="AN141" s="130">
        <f t="shared" si="93"/>
        <v>2681.8801989623612</v>
      </c>
      <c r="AO141" s="101">
        <f t="shared" si="103"/>
        <v>5.0000000000000488E-2</v>
      </c>
      <c r="AQ141" s="141">
        <f t="shared" si="126"/>
        <v>54</v>
      </c>
      <c r="AR141" s="132">
        <f t="shared" si="127"/>
        <v>144821.53074396751</v>
      </c>
      <c r="AS141" s="102">
        <f t="shared" si="128"/>
        <v>101557.87569703191</v>
      </c>
      <c r="AT141" s="100">
        <f t="shared" si="104"/>
        <v>380.24550896236087</v>
      </c>
      <c r="AU141" s="101">
        <f t="shared" si="105"/>
        <v>0.16520671617195726</v>
      </c>
      <c r="AW141" s="246">
        <f t="shared" si="129"/>
        <v>0.19632547114584131</v>
      </c>
    </row>
    <row r="142" spans="1:49" s="93" customFormat="1" ht="15" customHeight="1" x14ac:dyDescent="0.25">
      <c r="A142" s="95" t="s">
        <v>274</v>
      </c>
      <c r="B142" s="100">
        <f t="shared" si="106"/>
        <v>1541.2349999999999</v>
      </c>
      <c r="C142" s="100">
        <f t="shared" si="94"/>
        <v>462.37049999999994</v>
      </c>
      <c r="D142" s="100">
        <v>59.87</v>
      </c>
      <c r="E142" s="100">
        <f t="shared" si="112"/>
        <v>2063.4755</v>
      </c>
      <c r="F142" s="216">
        <v>11.4</v>
      </c>
      <c r="G142" s="117">
        <f t="shared" si="110"/>
        <v>175.70078999999998</v>
      </c>
      <c r="H142" s="130">
        <f t="shared" si="113"/>
        <v>2239.1762899999999</v>
      </c>
      <c r="J142" s="141">
        <v>65</v>
      </c>
      <c r="K142" s="132">
        <f t="shared" si="114"/>
        <v>145546.45885</v>
      </c>
      <c r="L142" s="102">
        <f t="shared" si="115"/>
        <v>100180.27499999999</v>
      </c>
      <c r="M142" s="250">
        <f t="shared" si="109"/>
        <v>1672.8808439510801</v>
      </c>
      <c r="N142" s="122">
        <f t="shared" si="95"/>
        <v>501.864253185324</v>
      </c>
      <c r="O142" s="100">
        <f t="shared" si="130"/>
        <v>2174.7450971364042</v>
      </c>
      <c r="P142" s="221">
        <f t="shared" si="116"/>
        <v>11.4</v>
      </c>
      <c r="Q142" s="117">
        <f t="shared" si="96"/>
        <v>190.70841621042314</v>
      </c>
      <c r="R142" s="130">
        <f t="shared" si="117"/>
        <v>2365.4535133468271</v>
      </c>
      <c r="S142" s="101">
        <f t="shared" si="97"/>
        <v>5.6394498240613045E-2</v>
      </c>
      <c r="U142" s="141">
        <f t="shared" si="118"/>
        <v>65</v>
      </c>
      <c r="V142" s="132">
        <f t="shared" si="119"/>
        <v>153754.47836754375</v>
      </c>
      <c r="W142" s="102">
        <f t="shared" si="120"/>
        <v>108737.2548568202</v>
      </c>
      <c r="X142" s="250">
        <f t="shared" si="107"/>
        <v>1756.524886148633</v>
      </c>
      <c r="Y142" s="122">
        <f t="shared" si="98"/>
        <v>526.95746584458982</v>
      </c>
      <c r="Z142" s="100">
        <f t="shared" si="131"/>
        <v>2283.4823519932229</v>
      </c>
      <c r="AA142" s="221">
        <f t="shared" si="121"/>
        <v>11.4</v>
      </c>
      <c r="AB142" s="117">
        <f t="shared" si="99"/>
        <v>200.24383702094417</v>
      </c>
      <c r="AC142" s="130">
        <f t="shared" si="111"/>
        <v>2483.7261890141672</v>
      </c>
      <c r="AD142" s="101">
        <f t="shared" si="100"/>
        <v>4.9999999999999378E-2</v>
      </c>
      <c r="AF142" s="141">
        <f t="shared" si="122"/>
        <v>65</v>
      </c>
      <c r="AG142" s="132">
        <f t="shared" si="123"/>
        <v>161442.20228592085</v>
      </c>
      <c r="AH142" s="102">
        <f t="shared" si="124"/>
        <v>114174.11759966114</v>
      </c>
      <c r="AI142" s="250">
        <f t="shared" si="108"/>
        <v>1844.3511304560661</v>
      </c>
      <c r="AJ142" s="122">
        <f t="shared" si="101"/>
        <v>553.30533913681984</v>
      </c>
      <c r="AK142" s="100">
        <f t="shared" si="132"/>
        <v>2397.656469592886</v>
      </c>
      <c r="AL142" s="192">
        <f t="shared" si="125"/>
        <v>11.4</v>
      </c>
      <c r="AM142" s="117">
        <f t="shared" si="102"/>
        <v>210.25602887199156</v>
      </c>
      <c r="AN142" s="130">
        <f t="shared" si="93"/>
        <v>2607.9124984648774</v>
      </c>
      <c r="AO142" s="101">
        <f t="shared" si="103"/>
        <v>5.0000000000000711E-2</v>
      </c>
      <c r="AQ142" s="141">
        <f t="shared" si="126"/>
        <v>65</v>
      </c>
      <c r="AR142" s="132">
        <f t="shared" si="127"/>
        <v>169514.31240021702</v>
      </c>
      <c r="AS142" s="102">
        <f t="shared" si="128"/>
        <v>119882.8234796443</v>
      </c>
      <c r="AT142" s="100">
        <f t="shared" si="104"/>
        <v>368.73620846487756</v>
      </c>
      <c r="AU142" s="101">
        <f t="shared" si="105"/>
        <v>0.16467493431027602</v>
      </c>
      <c r="AW142" s="246">
        <f t="shared" si="129"/>
        <v>0.19667093626608945</v>
      </c>
    </row>
    <row r="143" spans="1:49" s="93" customFormat="1" ht="15" customHeight="1" x14ac:dyDescent="0.25">
      <c r="A143" s="95" t="s">
        <v>275</v>
      </c>
      <c r="B143" s="100">
        <f t="shared" si="106"/>
        <v>1511.02</v>
      </c>
      <c r="C143" s="100">
        <f t="shared" si="94"/>
        <v>453.30599999999998</v>
      </c>
      <c r="D143" s="100">
        <v>59.87</v>
      </c>
      <c r="E143" s="100">
        <f t="shared" si="112"/>
        <v>2024.1959999999999</v>
      </c>
      <c r="F143" s="216">
        <v>11.4</v>
      </c>
      <c r="G143" s="117">
        <f t="shared" si="110"/>
        <v>172.25628</v>
      </c>
      <c r="H143" s="130">
        <f t="shared" si="113"/>
        <v>2196.45228</v>
      </c>
      <c r="J143" s="141">
        <v>64</v>
      </c>
      <c r="K143" s="132">
        <f t="shared" si="114"/>
        <v>140572.94592</v>
      </c>
      <c r="L143" s="102">
        <f t="shared" si="115"/>
        <v>96705.279999999999</v>
      </c>
      <c r="M143" s="250">
        <f t="shared" si="109"/>
        <v>1640.5677805476337</v>
      </c>
      <c r="N143" s="122">
        <f t="shared" si="95"/>
        <v>492.17033416429007</v>
      </c>
      <c r="O143" s="100">
        <f t="shared" si="130"/>
        <v>2132.7381147119236</v>
      </c>
      <c r="P143" s="221">
        <f t="shared" si="116"/>
        <v>11.4</v>
      </c>
      <c r="Q143" s="117">
        <f t="shared" si="96"/>
        <v>187.02472698243025</v>
      </c>
      <c r="R143" s="130">
        <f t="shared" si="117"/>
        <v>2319.7628416943539</v>
      </c>
      <c r="S143" s="101">
        <f t="shared" si="97"/>
        <v>5.6140787950264004E-2</v>
      </c>
      <c r="U143" s="141">
        <f t="shared" si="118"/>
        <v>64</v>
      </c>
      <c r="V143" s="132">
        <f t="shared" si="119"/>
        <v>148464.82186843865</v>
      </c>
      <c r="W143" s="102">
        <f t="shared" si="120"/>
        <v>104996.33795504856</v>
      </c>
      <c r="X143" s="250">
        <f t="shared" si="107"/>
        <v>1722.5961695750143</v>
      </c>
      <c r="Y143" s="122">
        <f t="shared" si="98"/>
        <v>516.77885087250422</v>
      </c>
      <c r="Z143" s="100">
        <f t="shared" si="131"/>
        <v>2239.3750204475186</v>
      </c>
      <c r="AA143" s="221">
        <f t="shared" si="121"/>
        <v>11.4</v>
      </c>
      <c r="AB143" s="117">
        <f t="shared" si="99"/>
        <v>196.37596333155165</v>
      </c>
      <c r="AC143" s="130">
        <f t="shared" si="111"/>
        <v>2435.7509837790703</v>
      </c>
      <c r="AD143" s="101">
        <f t="shared" si="100"/>
        <v>4.9999999999999378E-2</v>
      </c>
      <c r="AF143" s="141">
        <f t="shared" si="122"/>
        <v>64</v>
      </c>
      <c r="AG143" s="132">
        <f t="shared" si="123"/>
        <v>155888.0629618605</v>
      </c>
      <c r="AH143" s="102">
        <f t="shared" si="124"/>
        <v>110246.15485280092</v>
      </c>
      <c r="AI143" s="250">
        <f t="shared" si="108"/>
        <v>1808.7259780537663</v>
      </c>
      <c r="AJ143" s="122">
        <f t="shared" si="101"/>
        <v>542.61779341612987</v>
      </c>
      <c r="AK143" s="100">
        <f t="shared" si="132"/>
        <v>2351.3437714698962</v>
      </c>
      <c r="AL143" s="192">
        <f t="shared" si="125"/>
        <v>11.4</v>
      </c>
      <c r="AM143" s="117">
        <f t="shared" si="102"/>
        <v>206.19476149812937</v>
      </c>
      <c r="AN143" s="130">
        <f t="shared" si="93"/>
        <v>2557.5385329680257</v>
      </c>
      <c r="AO143" s="101">
        <f t="shared" si="103"/>
        <v>5.0000000000000711E-2</v>
      </c>
      <c r="AQ143" s="141">
        <f t="shared" si="126"/>
        <v>64</v>
      </c>
      <c r="AR143" s="132">
        <f t="shared" si="127"/>
        <v>163682.46610995365</v>
      </c>
      <c r="AS143" s="102">
        <f t="shared" si="128"/>
        <v>115758.46259544104</v>
      </c>
      <c r="AT143" s="100">
        <f t="shared" si="104"/>
        <v>361.08625296802575</v>
      </c>
      <c r="AU143" s="101">
        <f t="shared" si="105"/>
        <v>0.16439521871516627</v>
      </c>
      <c r="AW143" s="246">
        <f t="shared" si="129"/>
        <v>0.19702318834546628</v>
      </c>
    </row>
    <row r="144" spans="1:49" s="93" customFormat="1" ht="15" customHeight="1" x14ac:dyDescent="0.25">
      <c r="A144" s="95" t="s">
        <v>276</v>
      </c>
      <c r="B144" s="100">
        <f t="shared" si="106"/>
        <v>1481.39</v>
      </c>
      <c r="C144" s="100">
        <f t="shared" si="94"/>
        <v>444.41700000000003</v>
      </c>
      <c r="D144" s="100">
        <v>59.87</v>
      </c>
      <c r="E144" s="100">
        <f t="shared" si="112"/>
        <v>1985.6770000000001</v>
      </c>
      <c r="F144" s="216">
        <v>9.3000000000000007</v>
      </c>
      <c r="G144" s="117">
        <f t="shared" ref="G144:G175" si="133">B144*F144%</f>
        <v>137.76927000000003</v>
      </c>
      <c r="H144" s="130">
        <f t="shared" si="113"/>
        <v>2123.4462700000004</v>
      </c>
      <c r="J144" s="141">
        <v>95</v>
      </c>
      <c r="K144" s="132">
        <f t="shared" si="114"/>
        <v>201727.39565000002</v>
      </c>
      <c r="L144" s="102">
        <f t="shared" si="115"/>
        <v>140732.05000000002</v>
      </c>
      <c r="M144" s="250">
        <f t="shared" si="109"/>
        <v>1608.8803382625397</v>
      </c>
      <c r="N144" s="122">
        <f t="shared" si="95"/>
        <v>482.66410147876189</v>
      </c>
      <c r="O144" s="100">
        <f t="shared" si="130"/>
        <v>2091.5444397413016</v>
      </c>
      <c r="P144" s="221">
        <f t="shared" si="116"/>
        <v>9.3000000000000007</v>
      </c>
      <c r="Q144" s="117">
        <f t="shared" si="96"/>
        <v>149.62587145841621</v>
      </c>
      <c r="R144" s="130">
        <f t="shared" si="117"/>
        <v>2241.1703111997176</v>
      </c>
      <c r="S144" s="101">
        <f t="shared" si="97"/>
        <v>5.544008476358453E-2</v>
      </c>
      <c r="U144" s="141">
        <f t="shared" si="118"/>
        <v>95</v>
      </c>
      <c r="V144" s="132">
        <f t="shared" si="119"/>
        <v>212911.17956397319</v>
      </c>
      <c r="W144" s="102">
        <f t="shared" si="120"/>
        <v>152843.63213494126</v>
      </c>
      <c r="X144" s="250">
        <f t="shared" si="107"/>
        <v>1689.3243551756655</v>
      </c>
      <c r="Y144" s="122">
        <f t="shared" si="98"/>
        <v>506.79730655269964</v>
      </c>
      <c r="Z144" s="100">
        <f t="shared" si="131"/>
        <v>2196.1216617283653</v>
      </c>
      <c r="AA144" s="221">
        <f t="shared" si="121"/>
        <v>9.3000000000000007</v>
      </c>
      <c r="AB144" s="117">
        <f t="shared" si="99"/>
        <v>157.1071650313369</v>
      </c>
      <c r="AC144" s="130">
        <f t="shared" si="111"/>
        <v>2353.2288267597023</v>
      </c>
      <c r="AD144" s="101">
        <f t="shared" si="100"/>
        <v>4.9999999999999378E-2</v>
      </c>
      <c r="AF144" s="141">
        <f t="shared" si="122"/>
        <v>95</v>
      </c>
      <c r="AG144" s="132">
        <f t="shared" si="123"/>
        <v>223556.73854217172</v>
      </c>
      <c r="AH144" s="102">
        <f t="shared" si="124"/>
        <v>160485.81374168821</v>
      </c>
      <c r="AI144" s="250">
        <f t="shared" si="108"/>
        <v>1773.7905729344502</v>
      </c>
      <c r="AJ144" s="122">
        <f t="shared" si="101"/>
        <v>532.13717188033502</v>
      </c>
      <c r="AK144" s="100">
        <f t="shared" si="132"/>
        <v>2305.927744814785</v>
      </c>
      <c r="AL144" s="192">
        <f t="shared" si="125"/>
        <v>9.3000000000000007</v>
      </c>
      <c r="AM144" s="117">
        <f t="shared" si="102"/>
        <v>164.9625232829039</v>
      </c>
      <c r="AN144" s="130">
        <f t="shared" si="93"/>
        <v>2470.8902680976889</v>
      </c>
      <c r="AO144" s="101">
        <f t="shared" si="103"/>
        <v>5.0000000000000711E-2</v>
      </c>
      <c r="AQ144" s="141">
        <f t="shared" si="126"/>
        <v>95</v>
      </c>
      <c r="AR144" s="132">
        <f t="shared" si="127"/>
        <v>234734.57546928045</v>
      </c>
      <c r="AS144" s="102">
        <f t="shared" si="128"/>
        <v>168510.10442877276</v>
      </c>
      <c r="AT144" s="100">
        <f t="shared" si="104"/>
        <v>347.44399809768856</v>
      </c>
      <c r="AU144" s="101">
        <f t="shared" si="105"/>
        <v>0.16362269345185187</v>
      </c>
      <c r="AW144" s="246">
        <f t="shared" si="129"/>
        <v>0.19738257510476642</v>
      </c>
    </row>
    <row r="145" spans="1:49" s="93" customFormat="1" ht="15" customHeight="1" x14ac:dyDescent="0.25">
      <c r="A145" s="95" t="s">
        <v>277</v>
      </c>
      <c r="B145" s="100">
        <f t="shared" si="106"/>
        <v>1452.34</v>
      </c>
      <c r="C145" s="100">
        <f t="shared" si="94"/>
        <v>435.70199999999994</v>
      </c>
      <c r="D145" s="100">
        <v>59.87</v>
      </c>
      <c r="E145" s="100">
        <f t="shared" si="112"/>
        <v>1947.9119999999998</v>
      </c>
      <c r="F145" s="216">
        <v>8.6999999999999993</v>
      </c>
      <c r="G145" s="117">
        <f t="shared" si="133"/>
        <v>126.35357999999998</v>
      </c>
      <c r="H145" s="130">
        <f t="shared" si="113"/>
        <v>2074.2655799999998</v>
      </c>
      <c r="J145" s="141">
        <v>96</v>
      </c>
      <c r="K145" s="132">
        <f t="shared" si="114"/>
        <v>199129.49567999999</v>
      </c>
      <c r="L145" s="102">
        <f t="shared" si="115"/>
        <v>139424.63999999998</v>
      </c>
      <c r="M145" s="250">
        <f t="shared" si="109"/>
        <v>1577.8131699067517</v>
      </c>
      <c r="N145" s="122">
        <f t="shared" si="95"/>
        <v>473.34395097202548</v>
      </c>
      <c r="O145" s="100">
        <f t="shared" si="130"/>
        <v>2051.1571208787773</v>
      </c>
      <c r="P145" s="221">
        <f t="shared" si="116"/>
        <v>8.6999999999999993</v>
      </c>
      <c r="Q145" s="117">
        <f t="shared" si="96"/>
        <v>137.26974578188739</v>
      </c>
      <c r="R145" s="130">
        <f t="shared" si="117"/>
        <v>2188.4268666606645</v>
      </c>
      <c r="S145" s="101">
        <f t="shared" si="97"/>
        <v>5.5036967185592811E-2</v>
      </c>
      <c r="U145" s="141">
        <f t="shared" si="118"/>
        <v>96</v>
      </c>
      <c r="V145" s="132">
        <f t="shared" si="119"/>
        <v>210088.9791994238</v>
      </c>
      <c r="W145" s="102">
        <f t="shared" si="120"/>
        <v>151470.06431104816</v>
      </c>
      <c r="X145" s="250">
        <f t="shared" si="107"/>
        <v>1656.7038284020882</v>
      </c>
      <c r="Y145" s="122">
        <f t="shared" si="98"/>
        <v>497.01114852062642</v>
      </c>
      <c r="Z145" s="100">
        <f t="shared" si="131"/>
        <v>2153.7149769227144</v>
      </c>
      <c r="AA145" s="221">
        <f t="shared" si="121"/>
        <v>8.6999999999999993</v>
      </c>
      <c r="AB145" s="117">
        <f t="shared" si="99"/>
        <v>144.13323307098167</v>
      </c>
      <c r="AC145" s="130">
        <f t="shared" si="111"/>
        <v>2297.8482099936959</v>
      </c>
      <c r="AD145" s="101">
        <f t="shared" si="100"/>
        <v>4.9999999999999156E-2</v>
      </c>
      <c r="AF145" s="141">
        <f t="shared" si="122"/>
        <v>96</v>
      </c>
      <c r="AG145" s="132">
        <f t="shared" si="123"/>
        <v>220593.42815939483</v>
      </c>
      <c r="AH145" s="102">
        <f t="shared" si="124"/>
        <v>159043.56752660047</v>
      </c>
      <c r="AI145" s="250">
        <f t="shared" si="108"/>
        <v>1739.5390198221939</v>
      </c>
      <c r="AJ145" s="122">
        <f t="shared" si="101"/>
        <v>521.86170594665816</v>
      </c>
      <c r="AK145" s="100">
        <f t="shared" si="132"/>
        <v>2261.4007257688522</v>
      </c>
      <c r="AL145" s="192">
        <f t="shared" si="125"/>
        <v>8.6999999999999993</v>
      </c>
      <c r="AM145" s="117">
        <f t="shared" si="102"/>
        <v>151.33989472453086</v>
      </c>
      <c r="AN145" s="130">
        <f t="shared" ref="AN145:AN208" si="134">AK145+AM145</f>
        <v>2412.7406204933832</v>
      </c>
      <c r="AO145" s="101">
        <f t="shared" si="103"/>
        <v>5.0000000000001155E-2</v>
      </c>
      <c r="AQ145" s="141">
        <f t="shared" si="126"/>
        <v>96</v>
      </c>
      <c r="AR145" s="132">
        <f t="shared" si="127"/>
        <v>231623.09956736478</v>
      </c>
      <c r="AS145" s="102">
        <f t="shared" si="128"/>
        <v>166995.74590293062</v>
      </c>
      <c r="AT145" s="100">
        <f t="shared" si="104"/>
        <v>338.4750404933834</v>
      </c>
      <c r="AU145" s="101">
        <f t="shared" si="105"/>
        <v>0.16317825632211647</v>
      </c>
      <c r="AW145" s="246">
        <f t="shared" si="129"/>
        <v>0.19774916329660686</v>
      </c>
    </row>
    <row r="146" spans="1:49" s="93" customFormat="1" ht="15" customHeight="1" x14ac:dyDescent="0.25">
      <c r="A146" s="95" t="s">
        <v>278</v>
      </c>
      <c r="B146" s="100">
        <f t="shared" si="106"/>
        <v>1423.87</v>
      </c>
      <c r="C146" s="100">
        <f t="shared" si="94"/>
        <v>427.16099999999994</v>
      </c>
      <c r="D146" s="100">
        <v>59.87</v>
      </c>
      <c r="E146" s="100">
        <f t="shared" si="112"/>
        <v>1910.9009999999998</v>
      </c>
      <c r="F146" s="216">
        <v>7.9</v>
      </c>
      <c r="G146" s="117">
        <f t="shared" si="133"/>
        <v>112.48572999999999</v>
      </c>
      <c r="H146" s="130">
        <f t="shared" si="113"/>
        <v>2023.3867299999997</v>
      </c>
      <c r="J146" s="141">
        <v>32</v>
      </c>
      <c r="K146" s="132">
        <f t="shared" si="114"/>
        <v>64748.375359999991</v>
      </c>
      <c r="L146" s="102">
        <f t="shared" si="115"/>
        <v>45563.839999999997</v>
      </c>
      <c r="M146" s="250">
        <f t="shared" si="109"/>
        <v>1547.3662754802708</v>
      </c>
      <c r="N146" s="122">
        <f t="shared" si="95"/>
        <v>464.20988264408123</v>
      </c>
      <c r="O146" s="100">
        <f t="shared" si="130"/>
        <v>2011.5761581243521</v>
      </c>
      <c r="P146" s="221">
        <f t="shared" si="116"/>
        <v>7.9</v>
      </c>
      <c r="Q146" s="117">
        <f t="shared" si="96"/>
        <v>122.2419357629414</v>
      </c>
      <c r="R146" s="130">
        <f t="shared" si="117"/>
        <v>2133.8180938872933</v>
      </c>
      <c r="S146" s="101">
        <f t="shared" si="97"/>
        <v>5.4577487461971108E-2</v>
      </c>
      <c r="U146" s="141">
        <f t="shared" si="118"/>
        <v>32</v>
      </c>
      <c r="V146" s="132">
        <f t="shared" si="119"/>
        <v>68282.179004393387</v>
      </c>
      <c r="W146" s="102">
        <f t="shared" si="120"/>
        <v>49515.720815368666</v>
      </c>
      <c r="X146" s="250">
        <f t="shared" si="107"/>
        <v>1624.7345892542833</v>
      </c>
      <c r="Y146" s="122">
        <f t="shared" si="98"/>
        <v>487.42037677628497</v>
      </c>
      <c r="Z146" s="100">
        <f t="shared" si="131"/>
        <v>2112.1549660305682</v>
      </c>
      <c r="AA146" s="221">
        <f t="shared" si="121"/>
        <v>7.9</v>
      </c>
      <c r="AB146" s="117">
        <f t="shared" si="99"/>
        <v>128.35403255108838</v>
      </c>
      <c r="AC146" s="130">
        <f t="shared" si="111"/>
        <v>2240.5089985816567</v>
      </c>
      <c r="AD146" s="101">
        <f t="shared" si="100"/>
        <v>4.9999999999999378E-2</v>
      </c>
      <c r="AF146" s="141">
        <f t="shared" si="122"/>
        <v>32</v>
      </c>
      <c r="AG146" s="132">
        <f t="shared" si="123"/>
        <v>71696.287954613013</v>
      </c>
      <c r="AH146" s="102">
        <f t="shared" si="124"/>
        <v>51991.506856137064</v>
      </c>
      <c r="AI146" s="250">
        <f t="shared" si="108"/>
        <v>1705.9713187169987</v>
      </c>
      <c r="AJ146" s="122">
        <f t="shared" si="101"/>
        <v>511.79139561509959</v>
      </c>
      <c r="AK146" s="100">
        <f t="shared" si="132"/>
        <v>2217.7627143320983</v>
      </c>
      <c r="AL146" s="192">
        <f t="shared" si="125"/>
        <v>7.9</v>
      </c>
      <c r="AM146" s="117">
        <f t="shared" si="102"/>
        <v>134.7717341786429</v>
      </c>
      <c r="AN146" s="130">
        <f t="shared" si="134"/>
        <v>2352.5344485107412</v>
      </c>
      <c r="AO146" s="101">
        <f t="shared" si="103"/>
        <v>5.0000000000000711E-2</v>
      </c>
      <c r="AQ146" s="141">
        <f t="shared" si="126"/>
        <v>32</v>
      </c>
      <c r="AR146" s="132">
        <f t="shared" si="127"/>
        <v>75281.102352343718</v>
      </c>
      <c r="AS146" s="102">
        <f t="shared" si="128"/>
        <v>54591.082198943957</v>
      </c>
      <c r="AT146" s="100">
        <f t="shared" si="104"/>
        <v>329.14771851074147</v>
      </c>
      <c r="AU146" s="101">
        <f t="shared" si="105"/>
        <v>0.1626716799268233</v>
      </c>
      <c r="AW146" s="246">
        <f t="shared" si="129"/>
        <v>0.19812294571625144</v>
      </c>
    </row>
    <row r="147" spans="1:49" s="93" customFormat="1" ht="15" customHeight="1" x14ac:dyDescent="0.25">
      <c r="A147" s="95" t="s">
        <v>279</v>
      </c>
      <c r="B147" s="100">
        <f t="shared" si="106"/>
        <v>1395.9449999999999</v>
      </c>
      <c r="C147" s="100">
        <f t="shared" si="94"/>
        <v>418.78349999999995</v>
      </c>
      <c r="D147" s="100">
        <v>59.87</v>
      </c>
      <c r="E147" s="100">
        <f t="shared" si="112"/>
        <v>1874.5984999999998</v>
      </c>
      <c r="F147" s="216">
        <v>6.5</v>
      </c>
      <c r="G147" s="117">
        <f t="shared" si="133"/>
        <v>90.736424999999997</v>
      </c>
      <c r="H147" s="130">
        <f t="shared" si="113"/>
        <v>1965.3349249999999</v>
      </c>
      <c r="J147" s="141">
        <v>52</v>
      </c>
      <c r="K147" s="132">
        <f t="shared" si="114"/>
        <v>102197.41609999999</v>
      </c>
      <c r="L147" s="102">
        <f t="shared" si="115"/>
        <v>72589.14</v>
      </c>
      <c r="M147" s="250">
        <f t="shared" si="109"/>
        <v>1517.5022246597762</v>
      </c>
      <c r="N147" s="122">
        <f t="shared" si="95"/>
        <v>455.25066739793283</v>
      </c>
      <c r="O147" s="100">
        <f t="shared" si="130"/>
        <v>1972.752892057709</v>
      </c>
      <c r="P147" s="221">
        <f t="shared" si="116"/>
        <v>6.5</v>
      </c>
      <c r="Q147" s="117">
        <f t="shared" si="96"/>
        <v>98.637644602885459</v>
      </c>
      <c r="R147" s="130">
        <f t="shared" si="117"/>
        <v>2071.3905366605945</v>
      </c>
      <c r="S147" s="101">
        <f t="shared" si="97"/>
        <v>5.3963123695364379E-2</v>
      </c>
      <c r="U147" s="141">
        <f t="shared" si="118"/>
        <v>52</v>
      </c>
      <c r="V147" s="132">
        <f t="shared" si="119"/>
        <v>107712.30790635092</v>
      </c>
      <c r="W147" s="102">
        <f t="shared" si="120"/>
        <v>78910.115682308358</v>
      </c>
      <c r="X147" s="250">
        <f t="shared" si="107"/>
        <v>1593.377335892764</v>
      </c>
      <c r="Y147" s="122">
        <f t="shared" si="98"/>
        <v>478.01320076782918</v>
      </c>
      <c r="Z147" s="100">
        <f t="shared" si="131"/>
        <v>2071.3905366605932</v>
      </c>
      <c r="AA147" s="221">
        <f t="shared" si="121"/>
        <v>6.5</v>
      </c>
      <c r="AB147" s="117">
        <f t="shared" si="99"/>
        <v>103.56952683302967</v>
      </c>
      <c r="AC147" s="130">
        <f t="shared" si="111"/>
        <v>2174.9600634936228</v>
      </c>
      <c r="AD147" s="101">
        <f t="shared" si="100"/>
        <v>4.9999999999999378E-2</v>
      </c>
      <c r="AF147" s="141">
        <f t="shared" si="122"/>
        <v>52</v>
      </c>
      <c r="AG147" s="132">
        <f t="shared" si="123"/>
        <v>113097.92330166839</v>
      </c>
      <c r="AH147" s="102">
        <f t="shared" si="124"/>
        <v>82855.621466423734</v>
      </c>
      <c r="AI147" s="250">
        <f t="shared" si="108"/>
        <v>1673.0462026874034</v>
      </c>
      <c r="AJ147" s="122">
        <f t="shared" si="101"/>
        <v>501.91386080622101</v>
      </c>
      <c r="AK147" s="100">
        <f t="shared" si="132"/>
        <v>2174.9600634936241</v>
      </c>
      <c r="AL147" s="192">
        <f t="shared" si="125"/>
        <v>6.5</v>
      </c>
      <c r="AM147" s="117">
        <f t="shared" si="102"/>
        <v>108.74800317468122</v>
      </c>
      <c r="AN147" s="130">
        <f t="shared" si="134"/>
        <v>2283.7080666683055</v>
      </c>
      <c r="AO147" s="101">
        <f t="shared" si="103"/>
        <v>5.0000000000000711E-2</v>
      </c>
      <c r="AQ147" s="141">
        <f t="shared" si="126"/>
        <v>52</v>
      </c>
      <c r="AR147" s="132">
        <f t="shared" si="127"/>
        <v>118752.81946675188</v>
      </c>
      <c r="AS147" s="102">
        <f t="shared" si="128"/>
        <v>86998.402539744973</v>
      </c>
      <c r="AT147" s="100">
        <f t="shared" si="104"/>
        <v>318.37314166830561</v>
      </c>
      <c r="AU147" s="101">
        <f t="shared" si="105"/>
        <v>0.16199434387413914</v>
      </c>
      <c r="AW147" s="246">
        <f t="shared" si="129"/>
        <v>0.19850438426113026</v>
      </c>
    </row>
    <row r="148" spans="1:49" s="93" customFormat="1" ht="15" customHeight="1" x14ac:dyDescent="0.25">
      <c r="A148" s="95" t="s">
        <v>280</v>
      </c>
      <c r="B148" s="100">
        <f t="shared" si="106"/>
        <v>1368.575</v>
      </c>
      <c r="C148" s="100">
        <f t="shared" si="94"/>
        <v>410.57249999999999</v>
      </c>
      <c r="D148" s="100">
        <v>59.87</v>
      </c>
      <c r="E148" s="100">
        <f t="shared" si="112"/>
        <v>1839.0174999999999</v>
      </c>
      <c r="F148" s="216">
        <v>6</v>
      </c>
      <c r="G148" s="117">
        <f t="shared" si="133"/>
        <v>82.114500000000007</v>
      </c>
      <c r="H148" s="130">
        <f t="shared" si="113"/>
        <v>1921.1319999999998</v>
      </c>
      <c r="J148" s="141">
        <v>43</v>
      </c>
      <c r="K148" s="132">
        <f t="shared" si="114"/>
        <v>82608.675999999992</v>
      </c>
      <c r="L148" s="102">
        <f t="shared" si="115"/>
        <v>58848.724999999999</v>
      </c>
      <c r="M148" s="250">
        <f t="shared" si="109"/>
        <v>1488.2317118233593</v>
      </c>
      <c r="N148" s="122">
        <f t="shared" si="95"/>
        <v>446.46951354700781</v>
      </c>
      <c r="O148" s="100">
        <f t="shared" si="130"/>
        <v>1934.7012253703672</v>
      </c>
      <c r="P148" s="221">
        <f t="shared" si="116"/>
        <v>6</v>
      </c>
      <c r="Q148" s="117">
        <f t="shared" si="96"/>
        <v>89.29390270940155</v>
      </c>
      <c r="R148" s="130">
        <f t="shared" si="117"/>
        <v>2023.9951280797686</v>
      </c>
      <c r="S148" s="101">
        <f t="shared" si="97"/>
        <v>5.3542977827535365E-2</v>
      </c>
      <c r="U148" s="141">
        <f t="shared" si="118"/>
        <v>43</v>
      </c>
      <c r="V148" s="132">
        <f t="shared" si="119"/>
        <v>87031.790507430051</v>
      </c>
      <c r="W148" s="102">
        <f t="shared" si="120"/>
        <v>63993.963608404454</v>
      </c>
      <c r="X148" s="250">
        <f t="shared" si="107"/>
        <v>1562.6432974145264</v>
      </c>
      <c r="Y148" s="122">
        <f t="shared" si="98"/>
        <v>468.79298922435788</v>
      </c>
      <c r="Z148" s="100">
        <f t="shared" si="131"/>
        <v>2031.4362866388842</v>
      </c>
      <c r="AA148" s="221">
        <f t="shared" si="121"/>
        <v>6</v>
      </c>
      <c r="AB148" s="117">
        <f t="shared" si="99"/>
        <v>93.758597844871574</v>
      </c>
      <c r="AC148" s="130">
        <f t="shared" si="111"/>
        <v>2125.1948844837557</v>
      </c>
      <c r="AD148" s="101">
        <f t="shared" si="100"/>
        <v>4.9999999999999378E-2</v>
      </c>
      <c r="AF148" s="141">
        <f t="shared" si="122"/>
        <v>43</v>
      </c>
      <c r="AG148" s="132">
        <f t="shared" si="123"/>
        <v>91383.380032801491</v>
      </c>
      <c r="AH148" s="102">
        <f t="shared" si="124"/>
        <v>67193.66178882464</v>
      </c>
      <c r="AI148" s="250">
        <f t="shared" si="108"/>
        <v>1640.775462285254</v>
      </c>
      <c r="AJ148" s="122">
        <f t="shared" si="101"/>
        <v>492.23263868557615</v>
      </c>
      <c r="AK148" s="100">
        <f t="shared" si="132"/>
        <v>2133.0081009708301</v>
      </c>
      <c r="AL148" s="192">
        <f t="shared" si="125"/>
        <v>6</v>
      </c>
      <c r="AM148" s="117">
        <f t="shared" si="102"/>
        <v>98.446527737115233</v>
      </c>
      <c r="AN148" s="130">
        <f t="shared" si="134"/>
        <v>2231.4546287079452</v>
      </c>
      <c r="AO148" s="101">
        <f t="shared" si="103"/>
        <v>5.0000000000000711E-2</v>
      </c>
      <c r="AQ148" s="141">
        <f t="shared" si="126"/>
        <v>43</v>
      </c>
      <c r="AR148" s="132">
        <f t="shared" si="127"/>
        <v>95952.549034441647</v>
      </c>
      <c r="AS148" s="102">
        <f t="shared" si="128"/>
        <v>70553.344878265925</v>
      </c>
      <c r="AT148" s="100">
        <f t="shared" si="104"/>
        <v>310.32262870794534</v>
      </c>
      <c r="AU148" s="101">
        <f t="shared" si="105"/>
        <v>0.16153113305485789</v>
      </c>
      <c r="AW148" s="246">
        <f t="shared" si="129"/>
        <v>0.19889334693769345</v>
      </c>
    </row>
    <row r="149" spans="1:49" s="93" customFormat="1" ht="15" customHeight="1" x14ac:dyDescent="0.25">
      <c r="A149" s="95" t="s">
        <v>281</v>
      </c>
      <c r="B149" s="100">
        <f t="shared" si="106"/>
        <v>1341.74</v>
      </c>
      <c r="C149" s="100">
        <f t="shared" si="94"/>
        <v>402.52199999999999</v>
      </c>
      <c r="D149" s="100">
        <v>59.87</v>
      </c>
      <c r="E149" s="100">
        <f t="shared" si="112"/>
        <v>1804.1319999999998</v>
      </c>
      <c r="F149" s="216">
        <v>6</v>
      </c>
      <c r="G149" s="117">
        <f t="shared" si="133"/>
        <v>80.504400000000004</v>
      </c>
      <c r="H149" s="130">
        <f t="shared" si="113"/>
        <v>1884.6363999999999</v>
      </c>
      <c r="J149" s="141">
        <v>33</v>
      </c>
      <c r="K149" s="132">
        <f t="shared" si="114"/>
        <v>62193.001199999999</v>
      </c>
      <c r="L149" s="102">
        <f t="shared" si="115"/>
        <v>44277.42</v>
      </c>
      <c r="M149" s="250">
        <f t="shared" si="109"/>
        <v>1459.5333482148374</v>
      </c>
      <c r="N149" s="122">
        <f t="shared" si="95"/>
        <v>437.86000446445121</v>
      </c>
      <c r="O149" s="100">
        <f t="shared" si="130"/>
        <v>1897.3933526792885</v>
      </c>
      <c r="P149" s="221">
        <f t="shared" si="116"/>
        <v>6</v>
      </c>
      <c r="Q149" s="117">
        <f t="shared" si="96"/>
        <v>87.572000892890244</v>
      </c>
      <c r="R149" s="130">
        <f t="shared" si="117"/>
        <v>1984.9653535721786</v>
      </c>
      <c r="S149" s="101">
        <f t="shared" si="97"/>
        <v>5.3235177656644428E-2</v>
      </c>
      <c r="U149" s="141">
        <f t="shared" si="118"/>
        <v>33</v>
      </c>
      <c r="V149" s="132">
        <f t="shared" si="119"/>
        <v>65503.856667881897</v>
      </c>
      <c r="W149" s="102">
        <f t="shared" si="120"/>
        <v>48164.60049108963</v>
      </c>
      <c r="X149" s="250">
        <f t="shared" si="107"/>
        <v>1532.5100156255783</v>
      </c>
      <c r="Y149" s="122">
        <f t="shared" si="98"/>
        <v>459.75300468767347</v>
      </c>
      <c r="Z149" s="100">
        <f t="shared" si="131"/>
        <v>1992.2630203132517</v>
      </c>
      <c r="AA149" s="221">
        <f t="shared" si="121"/>
        <v>6</v>
      </c>
      <c r="AB149" s="117">
        <f t="shared" si="99"/>
        <v>91.950600937534688</v>
      </c>
      <c r="AC149" s="130">
        <f t="shared" si="111"/>
        <v>2084.2136212507862</v>
      </c>
      <c r="AD149" s="101">
        <f t="shared" si="100"/>
        <v>4.9999999999999378E-2</v>
      </c>
      <c r="AF149" s="141">
        <f t="shared" si="122"/>
        <v>33</v>
      </c>
      <c r="AG149" s="132">
        <f t="shared" si="123"/>
        <v>68779.049501275949</v>
      </c>
      <c r="AH149" s="102">
        <f t="shared" si="124"/>
        <v>50572.830515644084</v>
      </c>
      <c r="AI149" s="250">
        <f t="shared" si="108"/>
        <v>1609.1355164068584</v>
      </c>
      <c r="AJ149" s="122">
        <f t="shared" si="101"/>
        <v>482.7406549220575</v>
      </c>
      <c r="AK149" s="100">
        <f t="shared" si="132"/>
        <v>2091.8761713289159</v>
      </c>
      <c r="AL149" s="192">
        <f t="shared" si="125"/>
        <v>6</v>
      </c>
      <c r="AM149" s="117">
        <f t="shared" si="102"/>
        <v>96.5481309844115</v>
      </c>
      <c r="AN149" s="130">
        <f t="shared" si="134"/>
        <v>2188.4243023133276</v>
      </c>
      <c r="AO149" s="101">
        <f t="shared" si="103"/>
        <v>5.0000000000000933E-2</v>
      </c>
      <c r="AQ149" s="141">
        <f t="shared" si="126"/>
        <v>33</v>
      </c>
      <c r="AR149" s="132">
        <f t="shared" si="127"/>
        <v>72218.001976339816</v>
      </c>
      <c r="AS149" s="102">
        <f t="shared" si="128"/>
        <v>53101.472041426328</v>
      </c>
      <c r="AT149" s="100">
        <f t="shared" si="104"/>
        <v>303.78790231332778</v>
      </c>
      <c r="AU149" s="101">
        <f t="shared" si="105"/>
        <v>0.1611917833664509</v>
      </c>
      <c r="AW149" s="246">
        <f t="shared" si="129"/>
        <v>0.1992901131417848</v>
      </c>
    </row>
    <row r="150" spans="1:49" s="93" customFormat="1" ht="15" customHeight="1" x14ac:dyDescent="0.25">
      <c r="A150" s="95" t="s">
        <v>282</v>
      </c>
      <c r="B150" s="100">
        <f t="shared" si="106"/>
        <v>1315.43</v>
      </c>
      <c r="C150" s="100">
        <f t="shared" si="94"/>
        <v>394.62900000000002</v>
      </c>
      <c r="D150" s="100">
        <v>59.87</v>
      </c>
      <c r="E150" s="100">
        <f t="shared" si="112"/>
        <v>1769.9290000000001</v>
      </c>
      <c r="F150" s="216">
        <v>3.4</v>
      </c>
      <c r="G150" s="117">
        <f t="shared" si="133"/>
        <v>44.724620000000009</v>
      </c>
      <c r="H150" s="130">
        <f t="shared" si="113"/>
        <v>1814.65362</v>
      </c>
      <c r="J150" s="141">
        <v>36</v>
      </c>
      <c r="K150" s="132">
        <f t="shared" si="114"/>
        <v>65327.530320000005</v>
      </c>
      <c r="L150" s="102">
        <f t="shared" si="115"/>
        <v>47355.48</v>
      </c>
      <c r="M150" s="250">
        <f t="shared" si="109"/>
        <v>1431.3964394561192</v>
      </c>
      <c r="N150" s="122">
        <f t="shared" si="95"/>
        <v>429.41893183683572</v>
      </c>
      <c r="O150" s="100">
        <f t="shared" si="130"/>
        <v>1860.815371292955</v>
      </c>
      <c r="P150" s="221">
        <f t="shared" si="116"/>
        <v>3.4</v>
      </c>
      <c r="Q150" s="117">
        <f t="shared" si="96"/>
        <v>48.667478941508058</v>
      </c>
      <c r="R150" s="130">
        <f t="shared" si="117"/>
        <v>1909.4828502344631</v>
      </c>
      <c r="S150" s="101">
        <f t="shared" si="97"/>
        <v>5.2257482744537676E-2</v>
      </c>
      <c r="U150" s="141">
        <f t="shared" si="118"/>
        <v>36</v>
      </c>
      <c r="V150" s="132">
        <f t="shared" si="119"/>
        <v>68741.382608440676</v>
      </c>
      <c r="W150" s="102">
        <f t="shared" si="120"/>
        <v>51530.27182042029</v>
      </c>
      <c r="X150" s="250">
        <f t="shared" si="107"/>
        <v>1502.9662614289241</v>
      </c>
      <c r="Y150" s="122">
        <f t="shared" si="98"/>
        <v>450.88987842867721</v>
      </c>
      <c r="Z150" s="100">
        <f t="shared" si="131"/>
        <v>1953.8561398576012</v>
      </c>
      <c r="AA150" s="221">
        <f t="shared" si="121"/>
        <v>3.4</v>
      </c>
      <c r="AB150" s="117">
        <f t="shared" si="99"/>
        <v>51.100852888583425</v>
      </c>
      <c r="AC150" s="130">
        <f t="shared" si="111"/>
        <v>2004.9569927461846</v>
      </c>
      <c r="AD150" s="101">
        <f t="shared" si="100"/>
        <v>4.9999999999999156E-2</v>
      </c>
      <c r="AF150" s="141">
        <f t="shared" si="122"/>
        <v>36</v>
      </c>
      <c r="AG150" s="132">
        <f t="shared" si="123"/>
        <v>72178.451738862641</v>
      </c>
      <c r="AH150" s="102">
        <f t="shared" si="124"/>
        <v>54106.785411441269</v>
      </c>
      <c r="AI150" s="250">
        <f t="shared" si="108"/>
        <v>1578.1145745003714</v>
      </c>
      <c r="AJ150" s="122">
        <f t="shared" si="101"/>
        <v>473.4343723501114</v>
      </c>
      <c r="AK150" s="100">
        <f t="shared" si="132"/>
        <v>2051.5489468504829</v>
      </c>
      <c r="AL150" s="192">
        <f t="shared" si="125"/>
        <v>3.4</v>
      </c>
      <c r="AM150" s="117">
        <f t="shared" si="102"/>
        <v>53.655895533012632</v>
      </c>
      <c r="AN150" s="130">
        <f t="shared" si="134"/>
        <v>2105.2048423834954</v>
      </c>
      <c r="AO150" s="101">
        <f t="shared" si="103"/>
        <v>5.0000000000000711E-2</v>
      </c>
      <c r="AQ150" s="141">
        <f t="shared" si="126"/>
        <v>36</v>
      </c>
      <c r="AR150" s="132">
        <f t="shared" si="127"/>
        <v>75787.374325805838</v>
      </c>
      <c r="AS150" s="102">
        <f t="shared" si="128"/>
        <v>56812.124682013367</v>
      </c>
      <c r="AT150" s="100">
        <f t="shared" si="104"/>
        <v>290.55122238349531</v>
      </c>
      <c r="AU150" s="101">
        <f t="shared" si="105"/>
        <v>0.16011387472585281</v>
      </c>
      <c r="AW150" s="246">
        <f t="shared" si="129"/>
        <v>0.19969483324872583</v>
      </c>
    </row>
    <row r="151" spans="1:49" s="93" customFormat="1" ht="15" customHeight="1" x14ac:dyDescent="0.25">
      <c r="A151" s="95" t="s">
        <v>283</v>
      </c>
      <c r="B151" s="100">
        <f t="shared" si="106"/>
        <v>1289.635</v>
      </c>
      <c r="C151" s="100">
        <f t="shared" si="94"/>
        <v>386.89049999999997</v>
      </c>
      <c r="D151" s="100">
        <v>59.87</v>
      </c>
      <c r="E151" s="100">
        <f t="shared" si="112"/>
        <v>1736.3954999999999</v>
      </c>
      <c r="F151" s="216">
        <v>3.7</v>
      </c>
      <c r="G151" s="117">
        <f t="shared" si="133"/>
        <v>47.716495000000009</v>
      </c>
      <c r="H151" s="130">
        <f t="shared" si="113"/>
        <v>1784.1119949999998</v>
      </c>
      <c r="J151" s="141">
        <v>30</v>
      </c>
      <c r="K151" s="132">
        <f t="shared" si="114"/>
        <v>53523.359849999993</v>
      </c>
      <c r="L151" s="102">
        <f t="shared" si="115"/>
        <v>38689.050000000003</v>
      </c>
      <c r="M151" s="250">
        <f t="shared" si="109"/>
        <v>1403.8102911691124</v>
      </c>
      <c r="N151" s="122">
        <f t="shared" si="95"/>
        <v>421.14308735073371</v>
      </c>
      <c r="O151" s="100">
        <f t="shared" si="130"/>
        <v>1824.953378519846</v>
      </c>
      <c r="P151" s="221">
        <f t="shared" si="116"/>
        <v>3.7</v>
      </c>
      <c r="Q151" s="117">
        <f t="shared" si="96"/>
        <v>51.940980773257166</v>
      </c>
      <c r="R151" s="130">
        <f t="shared" si="117"/>
        <v>1876.8943592931032</v>
      </c>
      <c r="S151" s="101">
        <f t="shared" si="97"/>
        <v>5.2004787005035302E-2</v>
      </c>
      <c r="U151" s="141">
        <f t="shared" si="118"/>
        <v>30</v>
      </c>
      <c r="V151" s="132">
        <f t="shared" si="119"/>
        <v>56306.830778793097</v>
      </c>
      <c r="W151" s="102">
        <f t="shared" si="120"/>
        <v>42114.308735073369</v>
      </c>
      <c r="X151" s="250">
        <f t="shared" si="107"/>
        <v>1474.000805727567</v>
      </c>
      <c r="Y151" s="122">
        <f t="shared" si="98"/>
        <v>442.20024171827009</v>
      </c>
      <c r="Z151" s="100">
        <f t="shared" si="131"/>
        <v>1916.201047445837</v>
      </c>
      <c r="AA151" s="221">
        <f t="shared" si="121"/>
        <v>3.7</v>
      </c>
      <c r="AB151" s="117">
        <f t="shared" si="99"/>
        <v>54.538029811919984</v>
      </c>
      <c r="AC151" s="130">
        <f t="shared" si="111"/>
        <v>1970.7390772577571</v>
      </c>
      <c r="AD151" s="101">
        <f t="shared" si="100"/>
        <v>4.9999999999999378E-2</v>
      </c>
      <c r="AF151" s="141">
        <f t="shared" si="122"/>
        <v>30</v>
      </c>
      <c r="AG151" s="132">
        <f t="shared" si="123"/>
        <v>59122.172317732715</v>
      </c>
      <c r="AH151" s="102">
        <f t="shared" si="124"/>
        <v>44220.024171827012</v>
      </c>
      <c r="AI151" s="250">
        <f t="shared" si="108"/>
        <v>1547.7008460139466</v>
      </c>
      <c r="AJ151" s="122">
        <f t="shared" si="101"/>
        <v>464.31025380418396</v>
      </c>
      <c r="AK151" s="100">
        <f t="shared" si="132"/>
        <v>2012.0110998181306</v>
      </c>
      <c r="AL151" s="192">
        <f t="shared" si="125"/>
        <v>3.7</v>
      </c>
      <c r="AM151" s="117">
        <f t="shared" si="102"/>
        <v>57.264931302516032</v>
      </c>
      <c r="AN151" s="130">
        <f t="shared" si="134"/>
        <v>2069.2760311206466</v>
      </c>
      <c r="AO151" s="101">
        <f t="shared" si="103"/>
        <v>5.0000000000000933E-2</v>
      </c>
      <c r="AQ151" s="141">
        <f t="shared" si="126"/>
        <v>30</v>
      </c>
      <c r="AR151" s="132">
        <f t="shared" si="127"/>
        <v>62078.280933619397</v>
      </c>
      <c r="AS151" s="102">
        <f t="shared" si="128"/>
        <v>46431.025380418396</v>
      </c>
      <c r="AT151" s="100">
        <f t="shared" si="104"/>
        <v>285.16403612064687</v>
      </c>
      <c r="AU151" s="101">
        <f t="shared" si="105"/>
        <v>0.15983527767305161</v>
      </c>
      <c r="AW151" s="246">
        <f t="shared" si="129"/>
        <v>0.20010766303174665</v>
      </c>
    </row>
    <row r="152" spans="1:49" s="93" customFormat="1" ht="15" customHeight="1" x14ac:dyDescent="0.25">
      <c r="A152" s="96" t="s">
        <v>284</v>
      </c>
      <c r="B152" s="97"/>
      <c r="C152" s="97"/>
      <c r="D152" s="97"/>
      <c r="E152" s="97"/>
      <c r="F152" s="218"/>
      <c r="G152" s="116">
        <f t="shared" si="133"/>
        <v>0</v>
      </c>
      <c r="H152" s="130"/>
      <c r="I152" s="99"/>
      <c r="J152" s="143"/>
      <c r="K152" s="134">
        <f t="shared" si="114"/>
        <v>0</v>
      </c>
      <c r="L152" s="102">
        <f t="shared" si="115"/>
        <v>0</v>
      </c>
      <c r="M152" s="251">
        <f t="shared" si="109"/>
        <v>0</v>
      </c>
      <c r="N152" s="118"/>
      <c r="O152" s="97"/>
      <c r="P152" s="221">
        <f t="shared" si="116"/>
        <v>0</v>
      </c>
      <c r="Q152" s="116"/>
      <c r="R152" s="130"/>
      <c r="S152" s="98"/>
      <c r="T152" s="99"/>
      <c r="U152" s="141">
        <f t="shared" si="118"/>
        <v>0</v>
      </c>
      <c r="V152" s="132">
        <f t="shared" si="119"/>
        <v>0</v>
      </c>
      <c r="W152" s="102">
        <f t="shared" si="120"/>
        <v>0</v>
      </c>
      <c r="X152" s="251">
        <f t="shared" si="107"/>
        <v>0</v>
      </c>
      <c r="Y152" s="118"/>
      <c r="Z152" s="97"/>
      <c r="AA152" s="221">
        <f t="shared" si="121"/>
        <v>0</v>
      </c>
      <c r="AB152" s="116"/>
      <c r="AC152" s="130"/>
      <c r="AD152" s="98"/>
      <c r="AE152" s="99"/>
      <c r="AF152" s="142">
        <f t="shared" si="122"/>
        <v>0</v>
      </c>
      <c r="AG152" s="133">
        <f t="shared" si="123"/>
        <v>0</v>
      </c>
      <c r="AH152" s="102">
        <f t="shared" si="124"/>
        <v>0</v>
      </c>
      <c r="AI152" s="251">
        <f t="shared" si="108"/>
        <v>0</v>
      </c>
      <c r="AJ152" s="118"/>
      <c r="AK152" s="97"/>
      <c r="AL152" s="192">
        <f t="shared" si="125"/>
        <v>0</v>
      </c>
      <c r="AM152" s="116"/>
      <c r="AN152" s="130"/>
      <c r="AO152" s="98"/>
      <c r="AP152" s="99"/>
      <c r="AQ152" s="142">
        <f t="shared" si="126"/>
        <v>0</v>
      </c>
      <c r="AR152" s="133">
        <f t="shared" si="127"/>
        <v>0</v>
      </c>
      <c r="AS152" s="102">
        <f t="shared" si="128"/>
        <v>0</v>
      </c>
      <c r="AT152" s="97"/>
      <c r="AU152" s="98"/>
      <c r="AW152" s="246"/>
    </row>
    <row r="153" spans="1:49" s="93" customFormat="1" ht="15" customHeight="1" x14ac:dyDescent="0.25">
      <c r="A153" s="96" t="s">
        <v>285</v>
      </c>
      <c r="B153" s="97"/>
      <c r="C153" s="97"/>
      <c r="D153" s="97"/>
      <c r="E153" s="97"/>
      <c r="F153" s="218"/>
      <c r="G153" s="116">
        <f t="shared" si="133"/>
        <v>0</v>
      </c>
      <c r="H153" s="130"/>
      <c r="I153" s="99"/>
      <c r="J153" s="143"/>
      <c r="K153" s="134">
        <f t="shared" si="114"/>
        <v>0</v>
      </c>
      <c r="L153" s="102">
        <f t="shared" si="115"/>
        <v>0</v>
      </c>
      <c r="M153" s="251">
        <f t="shared" si="109"/>
        <v>0</v>
      </c>
      <c r="N153" s="118"/>
      <c r="O153" s="97"/>
      <c r="P153" s="221">
        <f t="shared" si="116"/>
        <v>0</v>
      </c>
      <c r="Q153" s="116"/>
      <c r="R153" s="130"/>
      <c r="S153" s="98"/>
      <c r="T153" s="99"/>
      <c r="U153" s="141">
        <f t="shared" si="118"/>
        <v>0</v>
      </c>
      <c r="V153" s="132">
        <f t="shared" si="119"/>
        <v>0</v>
      </c>
      <c r="W153" s="102">
        <f t="shared" si="120"/>
        <v>0</v>
      </c>
      <c r="X153" s="251">
        <f t="shared" si="107"/>
        <v>0</v>
      </c>
      <c r="Y153" s="118"/>
      <c r="Z153" s="97"/>
      <c r="AA153" s="221">
        <f t="shared" si="121"/>
        <v>0</v>
      </c>
      <c r="AB153" s="116"/>
      <c r="AC153" s="130"/>
      <c r="AD153" s="98"/>
      <c r="AE153" s="99"/>
      <c r="AF153" s="142">
        <f t="shared" si="122"/>
        <v>0</v>
      </c>
      <c r="AG153" s="133">
        <f t="shared" si="123"/>
        <v>0</v>
      </c>
      <c r="AH153" s="102">
        <f t="shared" si="124"/>
        <v>0</v>
      </c>
      <c r="AI153" s="251">
        <f t="shared" si="108"/>
        <v>0</v>
      </c>
      <c r="AJ153" s="118"/>
      <c r="AK153" s="97"/>
      <c r="AL153" s="192">
        <f t="shared" si="125"/>
        <v>0</v>
      </c>
      <c r="AM153" s="116"/>
      <c r="AN153" s="130"/>
      <c r="AO153" s="98"/>
      <c r="AP153" s="99"/>
      <c r="AQ153" s="142">
        <f t="shared" si="126"/>
        <v>0</v>
      </c>
      <c r="AR153" s="133">
        <f t="shared" si="127"/>
        <v>0</v>
      </c>
      <c r="AS153" s="102">
        <f t="shared" si="128"/>
        <v>0</v>
      </c>
      <c r="AT153" s="97"/>
      <c r="AU153" s="98"/>
      <c r="AW153" s="246"/>
    </row>
    <row r="154" spans="1:49" s="93" customFormat="1" ht="15" customHeight="1" x14ac:dyDescent="0.25">
      <c r="A154" s="96" t="s">
        <v>286</v>
      </c>
      <c r="B154" s="97"/>
      <c r="C154" s="97"/>
      <c r="D154" s="97"/>
      <c r="E154" s="97"/>
      <c r="F154" s="218"/>
      <c r="G154" s="116">
        <f t="shared" si="133"/>
        <v>0</v>
      </c>
      <c r="H154" s="130"/>
      <c r="I154" s="99"/>
      <c r="J154" s="143"/>
      <c r="K154" s="134">
        <f t="shared" si="114"/>
        <v>0</v>
      </c>
      <c r="L154" s="102">
        <f t="shared" si="115"/>
        <v>0</v>
      </c>
      <c r="M154" s="251">
        <f t="shared" si="109"/>
        <v>0</v>
      </c>
      <c r="N154" s="118"/>
      <c r="O154" s="97"/>
      <c r="P154" s="221">
        <f t="shared" si="116"/>
        <v>0</v>
      </c>
      <c r="Q154" s="116"/>
      <c r="R154" s="130"/>
      <c r="S154" s="98"/>
      <c r="T154" s="99"/>
      <c r="U154" s="141">
        <f t="shared" si="118"/>
        <v>0</v>
      </c>
      <c r="V154" s="132">
        <f t="shared" si="119"/>
        <v>0</v>
      </c>
      <c r="W154" s="102">
        <f t="shared" si="120"/>
        <v>0</v>
      </c>
      <c r="X154" s="251">
        <f t="shared" si="107"/>
        <v>0</v>
      </c>
      <c r="Y154" s="118"/>
      <c r="Z154" s="97"/>
      <c r="AA154" s="221">
        <f t="shared" si="121"/>
        <v>0</v>
      </c>
      <c r="AB154" s="116"/>
      <c r="AC154" s="130"/>
      <c r="AD154" s="98"/>
      <c r="AE154" s="99"/>
      <c r="AF154" s="142">
        <f t="shared" si="122"/>
        <v>0</v>
      </c>
      <c r="AG154" s="133">
        <f t="shared" si="123"/>
        <v>0</v>
      </c>
      <c r="AH154" s="102">
        <f t="shared" si="124"/>
        <v>0</v>
      </c>
      <c r="AI154" s="251">
        <f t="shared" si="108"/>
        <v>0</v>
      </c>
      <c r="AJ154" s="118"/>
      <c r="AK154" s="97"/>
      <c r="AL154" s="192">
        <f t="shared" si="125"/>
        <v>0</v>
      </c>
      <c r="AM154" s="116"/>
      <c r="AN154" s="130"/>
      <c r="AO154" s="98"/>
      <c r="AP154" s="99"/>
      <c r="AQ154" s="142">
        <f t="shared" si="126"/>
        <v>0</v>
      </c>
      <c r="AR154" s="133">
        <f t="shared" si="127"/>
        <v>0</v>
      </c>
      <c r="AS154" s="102">
        <f t="shared" si="128"/>
        <v>0</v>
      </c>
      <c r="AT154" s="97"/>
      <c r="AU154" s="98"/>
      <c r="AW154" s="246"/>
    </row>
    <row r="155" spans="1:49" s="93" customFormat="1" ht="15" customHeight="1" x14ac:dyDescent="0.25">
      <c r="A155" s="95" t="s">
        <v>287</v>
      </c>
      <c r="B155" s="100">
        <f t="shared" si="106"/>
        <v>2047.74</v>
      </c>
      <c r="C155" s="100">
        <f t="shared" ref="C155:C176" si="135">B155*C$4</f>
        <v>614.322</v>
      </c>
      <c r="D155" s="100">
        <v>59.87</v>
      </c>
      <c r="E155" s="100">
        <f t="shared" si="112"/>
        <v>2721.9319999999998</v>
      </c>
      <c r="F155" s="216">
        <v>24.7</v>
      </c>
      <c r="G155" s="117">
        <f t="shared" si="133"/>
        <v>505.79178000000002</v>
      </c>
      <c r="H155" s="130">
        <f t="shared" si="113"/>
        <v>3227.7237799999998</v>
      </c>
      <c r="J155" s="141">
        <v>19</v>
      </c>
      <c r="K155" s="132">
        <f t="shared" si="114"/>
        <v>61326.751819999998</v>
      </c>
      <c r="L155" s="102">
        <f t="shared" si="115"/>
        <v>38907.06</v>
      </c>
      <c r="M155" s="250">
        <f t="shared" si="109"/>
        <v>2214.5564414742544</v>
      </c>
      <c r="N155" s="122">
        <f t="shared" ref="N155:N176" si="136">M155*N$4</f>
        <v>664.36693244227627</v>
      </c>
      <c r="O155" s="100">
        <f t="shared" si="130"/>
        <v>2878.9233739165306</v>
      </c>
      <c r="P155" s="221">
        <f t="shared" si="116"/>
        <v>24.7</v>
      </c>
      <c r="Q155" s="117">
        <f t="shared" ref="Q155:Q176" si="137">M155*P155%</f>
        <v>546.99544104414088</v>
      </c>
      <c r="R155" s="130">
        <f>O155+Q155</f>
        <v>3425.9188149606716</v>
      </c>
      <c r="S155" s="101">
        <f t="shared" ref="S155:S176" si="138">R155/H155-1</f>
        <v>6.1403964053166948E-2</v>
      </c>
      <c r="U155" s="141">
        <f t="shared" si="118"/>
        <v>19</v>
      </c>
      <c r="V155" s="132">
        <f t="shared" si="119"/>
        <v>65092.457484252758</v>
      </c>
      <c r="W155" s="102">
        <f t="shared" si="120"/>
        <v>42076.572388010834</v>
      </c>
      <c r="X155" s="250">
        <f t="shared" si="107"/>
        <v>2325.2842635479656</v>
      </c>
      <c r="Y155" s="122">
        <f t="shared" ref="Y155:Y176" si="139">X155*Y$4</f>
        <v>697.58527906438962</v>
      </c>
      <c r="Z155" s="100">
        <f t="shared" si="131"/>
        <v>3022.869542612355</v>
      </c>
      <c r="AA155" s="221">
        <f t="shared" si="121"/>
        <v>24.7</v>
      </c>
      <c r="AB155" s="117">
        <f t="shared" ref="AB155:AB176" si="140">X155*AA155%</f>
        <v>574.34521309634749</v>
      </c>
      <c r="AC155" s="130">
        <f t="shared" si="111"/>
        <v>3597.2147557087023</v>
      </c>
      <c r="AD155" s="101">
        <f t="shared" ref="AD155:AD176" si="141">AC155/R155-1</f>
        <v>4.9999999999999156E-2</v>
      </c>
      <c r="AF155" s="141">
        <f t="shared" si="122"/>
        <v>19</v>
      </c>
      <c r="AG155" s="132">
        <f t="shared" si="123"/>
        <v>68347.080358465348</v>
      </c>
      <c r="AH155" s="102">
        <f t="shared" si="124"/>
        <v>44180.401007411347</v>
      </c>
      <c r="AI155" s="250">
        <f t="shared" si="108"/>
        <v>2441.5484767253656</v>
      </c>
      <c r="AJ155" s="122">
        <f t="shared" ref="AJ155:AJ176" si="142">AI155*AJ$4</f>
        <v>732.46454301760969</v>
      </c>
      <c r="AK155" s="100">
        <f t="shared" si="132"/>
        <v>3174.0130197429753</v>
      </c>
      <c r="AL155" s="192">
        <f t="shared" si="125"/>
        <v>24.7</v>
      </c>
      <c r="AM155" s="117">
        <f t="shared" ref="AM155:AM176" si="143">AI155*AL155%</f>
        <v>603.06247375116527</v>
      </c>
      <c r="AN155" s="130">
        <f t="shared" si="134"/>
        <v>3777.0754934941406</v>
      </c>
      <c r="AO155" s="101">
        <f t="shared" ref="AO155:AO176" si="144">AN155/AC155-1</f>
        <v>5.0000000000000933E-2</v>
      </c>
      <c r="AQ155" s="141">
        <f t="shared" si="126"/>
        <v>19</v>
      </c>
      <c r="AR155" s="132">
        <f t="shared" si="127"/>
        <v>71764.434376388672</v>
      </c>
      <c r="AS155" s="102">
        <f t="shared" si="128"/>
        <v>46389.421057781947</v>
      </c>
      <c r="AT155" s="100">
        <f t="shared" ref="AT155:AT176" si="145">AN155-H155</f>
        <v>549.35171349414077</v>
      </c>
      <c r="AU155" s="101">
        <f t="shared" ref="AU155:AU176" si="146">AN155/H155-1</f>
        <v>0.17019787036861644</v>
      </c>
      <c r="AW155" s="246">
        <f t="shared" si="129"/>
        <v>0.1923137101025354</v>
      </c>
    </row>
    <row r="156" spans="1:49" s="93" customFormat="1" ht="15" customHeight="1" x14ac:dyDescent="0.25">
      <c r="A156" s="95" t="s">
        <v>288</v>
      </c>
      <c r="B156" s="100">
        <f t="shared" si="106"/>
        <v>2007.595</v>
      </c>
      <c r="C156" s="100">
        <f t="shared" si="135"/>
        <v>602.27850000000001</v>
      </c>
      <c r="D156" s="100">
        <v>59.87</v>
      </c>
      <c r="E156" s="100">
        <f t="shared" si="112"/>
        <v>2669.7435</v>
      </c>
      <c r="F156" s="216">
        <v>10.3</v>
      </c>
      <c r="G156" s="117">
        <f t="shared" si="133"/>
        <v>206.78228500000003</v>
      </c>
      <c r="H156" s="130">
        <f t="shared" si="113"/>
        <v>2876.5257850000003</v>
      </c>
      <c r="J156" s="141">
        <v>4</v>
      </c>
      <c r="K156" s="132">
        <f t="shared" si="114"/>
        <v>11506.103140000001</v>
      </c>
      <c r="L156" s="102">
        <f t="shared" si="115"/>
        <v>8030.38</v>
      </c>
      <c r="M156" s="250">
        <f t="shared" si="109"/>
        <v>2171.6238606259553</v>
      </c>
      <c r="N156" s="122">
        <f t="shared" si="136"/>
        <v>651.48715818778658</v>
      </c>
      <c r="O156" s="100">
        <f t="shared" si="130"/>
        <v>2823.1110188137418</v>
      </c>
      <c r="P156" s="221">
        <f t="shared" si="116"/>
        <v>10.3</v>
      </c>
      <c r="Q156" s="117">
        <f t="shared" si="137"/>
        <v>223.67725764447343</v>
      </c>
      <c r="R156" s="130">
        <f t="shared" si="117"/>
        <v>3046.788276458215</v>
      </c>
      <c r="S156" s="101">
        <f t="shared" si="138"/>
        <v>5.9190323391526523E-2</v>
      </c>
      <c r="U156" s="141">
        <f t="shared" si="118"/>
        <v>4</v>
      </c>
      <c r="V156" s="132">
        <f t="shared" si="119"/>
        <v>12187.15310583286</v>
      </c>
      <c r="W156" s="102">
        <f t="shared" si="120"/>
        <v>8686.4954425038213</v>
      </c>
      <c r="X156" s="250">
        <f t="shared" si="107"/>
        <v>2280.2050536572515</v>
      </c>
      <c r="Y156" s="122">
        <f t="shared" si="139"/>
        <v>684.0615160971754</v>
      </c>
      <c r="Z156" s="100">
        <f t="shared" si="131"/>
        <v>2964.2665697544271</v>
      </c>
      <c r="AA156" s="221">
        <f t="shared" si="121"/>
        <v>10.3</v>
      </c>
      <c r="AB156" s="117">
        <f t="shared" si="140"/>
        <v>234.86112052669691</v>
      </c>
      <c r="AC156" s="130">
        <f t="shared" si="111"/>
        <v>3199.1276902811242</v>
      </c>
      <c r="AD156" s="101">
        <f t="shared" si="141"/>
        <v>4.9999999999999378E-2</v>
      </c>
      <c r="AF156" s="141">
        <f t="shared" si="122"/>
        <v>4</v>
      </c>
      <c r="AG156" s="132">
        <f t="shared" si="123"/>
        <v>12796.510761124497</v>
      </c>
      <c r="AH156" s="102">
        <f t="shared" si="124"/>
        <v>9120.8202146290059</v>
      </c>
      <c r="AI156" s="250">
        <f t="shared" si="108"/>
        <v>2394.2153063401161</v>
      </c>
      <c r="AJ156" s="122">
        <f t="shared" si="142"/>
        <v>718.26459190203479</v>
      </c>
      <c r="AK156" s="100">
        <f t="shared" si="132"/>
        <v>3112.4798982421507</v>
      </c>
      <c r="AL156" s="192">
        <f t="shared" si="125"/>
        <v>10.3</v>
      </c>
      <c r="AM156" s="117">
        <f t="shared" si="143"/>
        <v>246.60417655303198</v>
      </c>
      <c r="AN156" s="130">
        <f t="shared" si="134"/>
        <v>3359.0840747951829</v>
      </c>
      <c r="AO156" s="101">
        <f t="shared" si="144"/>
        <v>5.0000000000000711E-2</v>
      </c>
      <c r="AQ156" s="141">
        <f t="shared" si="126"/>
        <v>4</v>
      </c>
      <c r="AR156" s="132">
        <f t="shared" si="127"/>
        <v>13436.336299180732</v>
      </c>
      <c r="AS156" s="102">
        <f t="shared" si="128"/>
        <v>9576.8612253604642</v>
      </c>
      <c r="AT156" s="100">
        <f t="shared" si="145"/>
        <v>482.55828979518265</v>
      </c>
      <c r="AU156" s="101">
        <f t="shared" si="146"/>
        <v>0.16775733153915828</v>
      </c>
      <c r="AW156" s="246">
        <f t="shared" si="129"/>
        <v>0.19257883504397855</v>
      </c>
    </row>
    <row r="157" spans="1:49" s="93" customFormat="1" ht="15" customHeight="1" x14ac:dyDescent="0.25">
      <c r="A157" s="95" t="s">
        <v>289</v>
      </c>
      <c r="B157" s="100">
        <f t="shared" si="106"/>
        <v>1968.23</v>
      </c>
      <c r="C157" s="100">
        <f t="shared" si="135"/>
        <v>590.46899999999994</v>
      </c>
      <c r="D157" s="100">
        <v>59.87</v>
      </c>
      <c r="E157" s="100">
        <f t="shared" si="112"/>
        <v>2618.569</v>
      </c>
      <c r="F157" s="216">
        <v>21.5</v>
      </c>
      <c r="G157" s="117">
        <f t="shared" si="133"/>
        <v>423.16944999999998</v>
      </c>
      <c r="H157" s="130">
        <f t="shared" si="113"/>
        <v>3041.7384499999998</v>
      </c>
      <c r="J157" s="141">
        <v>2</v>
      </c>
      <c r="K157" s="132">
        <f t="shared" si="114"/>
        <v>6083.4768999999997</v>
      </c>
      <c r="L157" s="102">
        <f t="shared" si="115"/>
        <v>3936.46</v>
      </c>
      <c r="M157" s="250">
        <f t="shared" si="109"/>
        <v>2129.5254412687923</v>
      </c>
      <c r="N157" s="122">
        <f t="shared" si="136"/>
        <v>638.85763238063771</v>
      </c>
      <c r="O157" s="100">
        <f t="shared" si="130"/>
        <v>2768.3830736494301</v>
      </c>
      <c r="P157" s="221">
        <f t="shared" si="116"/>
        <v>21.5</v>
      </c>
      <c r="Q157" s="117">
        <f t="shared" si="137"/>
        <v>457.84796987279032</v>
      </c>
      <c r="R157" s="130">
        <f t="shared" si="117"/>
        <v>3226.2310435222203</v>
      </c>
      <c r="S157" s="101">
        <f t="shared" si="138"/>
        <v>6.0653667813621581E-2</v>
      </c>
      <c r="U157" s="141">
        <f t="shared" si="118"/>
        <v>2</v>
      </c>
      <c r="V157" s="132">
        <f t="shared" si="119"/>
        <v>6452.4620870444405</v>
      </c>
      <c r="W157" s="102">
        <f t="shared" si="120"/>
        <v>4259.0508825375846</v>
      </c>
      <c r="X157" s="250">
        <f t="shared" si="107"/>
        <v>2236.0017133322308</v>
      </c>
      <c r="Y157" s="122">
        <f t="shared" si="139"/>
        <v>670.80051399966919</v>
      </c>
      <c r="Z157" s="100">
        <f t="shared" si="131"/>
        <v>2906.8022273319002</v>
      </c>
      <c r="AA157" s="221">
        <f t="shared" si="121"/>
        <v>21.5</v>
      </c>
      <c r="AB157" s="117">
        <f t="shared" si="140"/>
        <v>480.74036836642961</v>
      </c>
      <c r="AC157" s="130">
        <f t="shared" si="111"/>
        <v>3387.5425956983299</v>
      </c>
      <c r="AD157" s="101">
        <f t="shared" si="141"/>
        <v>4.99999999999996E-2</v>
      </c>
      <c r="AF157" s="141">
        <f t="shared" si="122"/>
        <v>2</v>
      </c>
      <c r="AG157" s="132">
        <f t="shared" si="123"/>
        <v>6775.0851913966599</v>
      </c>
      <c r="AH157" s="102">
        <f t="shared" si="124"/>
        <v>4472.0034266644616</v>
      </c>
      <c r="AI157" s="250">
        <f t="shared" si="108"/>
        <v>2347.8017989988439</v>
      </c>
      <c r="AJ157" s="122">
        <f t="shared" si="142"/>
        <v>704.34053969965316</v>
      </c>
      <c r="AK157" s="100">
        <f t="shared" si="132"/>
        <v>3052.142338698497</v>
      </c>
      <c r="AL157" s="192">
        <f t="shared" si="125"/>
        <v>21.5</v>
      </c>
      <c r="AM157" s="117">
        <f t="shared" si="143"/>
        <v>504.7773867847514</v>
      </c>
      <c r="AN157" s="130">
        <f t="shared" si="134"/>
        <v>3556.9197254832484</v>
      </c>
      <c r="AO157" s="101">
        <f t="shared" si="144"/>
        <v>5.0000000000000488E-2</v>
      </c>
      <c r="AQ157" s="141">
        <f t="shared" si="126"/>
        <v>2</v>
      </c>
      <c r="AR157" s="132">
        <f t="shared" si="127"/>
        <v>7113.8394509664968</v>
      </c>
      <c r="AS157" s="102">
        <f t="shared" si="128"/>
        <v>4695.6035979976878</v>
      </c>
      <c r="AT157" s="100">
        <f t="shared" si="145"/>
        <v>515.18127548324856</v>
      </c>
      <c r="AU157" s="101">
        <f t="shared" si="146"/>
        <v>0.16937066876451801</v>
      </c>
      <c r="AW157" s="246">
        <f t="shared" si="129"/>
        <v>0.19284931080150391</v>
      </c>
    </row>
    <row r="158" spans="1:49" s="93" customFormat="1" ht="15" customHeight="1" x14ac:dyDescent="0.25">
      <c r="A158" s="95" t="s">
        <v>290</v>
      </c>
      <c r="B158" s="100">
        <f t="shared" si="106"/>
        <v>1929.635</v>
      </c>
      <c r="C158" s="100">
        <f t="shared" si="135"/>
        <v>578.89049999999997</v>
      </c>
      <c r="D158" s="100">
        <v>59.87</v>
      </c>
      <c r="E158" s="100">
        <f t="shared" si="112"/>
        <v>2568.3954999999996</v>
      </c>
      <c r="F158" s="216">
        <v>5</v>
      </c>
      <c r="G158" s="117">
        <f t="shared" si="133"/>
        <v>96.481750000000005</v>
      </c>
      <c r="H158" s="130">
        <f t="shared" si="113"/>
        <v>2664.8772499999995</v>
      </c>
      <c r="J158" s="141">
        <v>1</v>
      </c>
      <c r="K158" s="132">
        <f t="shared" si="114"/>
        <v>2664.8772499999995</v>
      </c>
      <c r="L158" s="102">
        <f t="shared" si="115"/>
        <v>1929.635</v>
      </c>
      <c r="M158" s="250">
        <f t="shared" si="109"/>
        <v>2088.2504890246742</v>
      </c>
      <c r="N158" s="122">
        <f t="shared" si="136"/>
        <v>626.47514670740225</v>
      </c>
      <c r="O158" s="100">
        <f t="shared" si="130"/>
        <v>2714.7256357320766</v>
      </c>
      <c r="P158" s="221">
        <f t="shared" si="116"/>
        <v>5</v>
      </c>
      <c r="Q158" s="117">
        <f t="shared" si="137"/>
        <v>104.41252445123371</v>
      </c>
      <c r="R158" s="130">
        <f t="shared" si="117"/>
        <v>2819.1381601833104</v>
      </c>
      <c r="S158" s="101">
        <f t="shared" si="138"/>
        <v>5.7886685093398116E-2</v>
      </c>
      <c r="U158" s="141">
        <f t="shared" si="118"/>
        <v>1</v>
      </c>
      <c r="V158" s="132">
        <f t="shared" si="119"/>
        <v>2819.1381601833104</v>
      </c>
      <c r="W158" s="102">
        <f t="shared" si="120"/>
        <v>2088.2504890246742</v>
      </c>
      <c r="X158" s="250">
        <f t="shared" si="107"/>
        <v>2192.6630134759066</v>
      </c>
      <c r="Y158" s="122">
        <f t="shared" si="139"/>
        <v>657.79890404277194</v>
      </c>
      <c r="Z158" s="100">
        <f t="shared" si="131"/>
        <v>2850.4619175186785</v>
      </c>
      <c r="AA158" s="221">
        <f t="shared" si="121"/>
        <v>5</v>
      </c>
      <c r="AB158" s="117">
        <f t="shared" si="140"/>
        <v>109.63315067379534</v>
      </c>
      <c r="AC158" s="130">
        <f t="shared" si="111"/>
        <v>2960.0950681924737</v>
      </c>
      <c r="AD158" s="101">
        <f t="shared" si="141"/>
        <v>4.9999999999999156E-2</v>
      </c>
      <c r="AF158" s="141">
        <f t="shared" si="122"/>
        <v>1</v>
      </c>
      <c r="AG158" s="132">
        <f t="shared" si="123"/>
        <v>2960.0950681924737</v>
      </c>
      <c r="AH158" s="102">
        <f t="shared" si="124"/>
        <v>2192.6630134759066</v>
      </c>
      <c r="AI158" s="250">
        <f t="shared" si="108"/>
        <v>2302.2961641497036</v>
      </c>
      <c r="AJ158" s="122">
        <f t="shared" si="142"/>
        <v>690.68884924491101</v>
      </c>
      <c r="AK158" s="100">
        <f t="shared" si="132"/>
        <v>2992.9850133946147</v>
      </c>
      <c r="AL158" s="192">
        <f t="shared" si="125"/>
        <v>5</v>
      </c>
      <c r="AM158" s="117">
        <f t="shared" si="143"/>
        <v>115.11480820748518</v>
      </c>
      <c r="AN158" s="130">
        <f t="shared" si="134"/>
        <v>3108.0998216020998</v>
      </c>
      <c r="AO158" s="101">
        <f t="shared" si="144"/>
        <v>5.0000000000000933E-2</v>
      </c>
      <c r="AQ158" s="141">
        <f t="shared" si="126"/>
        <v>1</v>
      </c>
      <c r="AR158" s="132">
        <f t="shared" si="127"/>
        <v>3108.0998216020998</v>
      </c>
      <c r="AS158" s="102">
        <f t="shared" si="128"/>
        <v>2302.2961641497036</v>
      </c>
      <c r="AT158" s="100">
        <f t="shared" si="145"/>
        <v>443.22257160210029</v>
      </c>
      <c r="AU158" s="101">
        <f t="shared" si="146"/>
        <v>0.16632007031547147</v>
      </c>
      <c r="AW158" s="246">
        <f t="shared" si="129"/>
        <v>0.1931252097674967</v>
      </c>
    </row>
    <row r="159" spans="1:49" s="93" customFormat="1" ht="15" customHeight="1" x14ac:dyDescent="0.25">
      <c r="A159" s="95" t="s">
        <v>291</v>
      </c>
      <c r="B159" s="100">
        <f t="shared" si="106"/>
        <v>1891.79</v>
      </c>
      <c r="C159" s="100">
        <f t="shared" si="135"/>
        <v>567.53699999999992</v>
      </c>
      <c r="D159" s="100">
        <v>59.87</v>
      </c>
      <c r="E159" s="100">
        <f t="shared" si="112"/>
        <v>2519.1969999999997</v>
      </c>
      <c r="F159" s="216">
        <v>19.399999999999999</v>
      </c>
      <c r="G159" s="117">
        <f t="shared" si="133"/>
        <v>367.00725999999997</v>
      </c>
      <c r="H159" s="130">
        <f t="shared" si="113"/>
        <v>2886.2042599999995</v>
      </c>
      <c r="J159" s="141">
        <v>5</v>
      </c>
      <c r="K159" s="132">
        <f t="shared" si="114"/>
        <v>14431.021299999997</v>
      </c>
      <c r="L159" s="102">
        <f t="shared" si="115"/>
        <v>9458.9500000000007</v>
      </c>
      <c r="M159" s="250">
        <f t="shared" si="109"/>
        <v>2047.7776151374185</v>
      </c>
      <c r="N159" s="122">
        <f t="shared" si="136"/>
        <v>614.33328454122557</v>
      </c>
      <c r="O159" s="100">
        <f t="shared" si="130"/>
        <v>2662.1108996786443</v>
      </c>
      <c r="P159" s="221">
        <f t="shared" si="116"/>
        <v>19.399999999999999</v>
      </c>
      <c r="Q159" s="117">
        <f t="shared" si="137"/>
        <v>397.26885733665915</v>
      </c>
      <c r="R159" s="130">
        <f t="shared" si="117"/>
        <v>3059.3797570153033</v>
      </c>
      <c r="S159" s="101">
        <f t="shared" si="138"/>
        <v>6.0001123072039197E-2</v>
      </c>
      <c r="U159" s="141">
        <f t="shared" si="118"/>
        <v>5</v>
      </c>
      <c r="V159" s="132">
        <f t="shared" si="119"/>
        <v>15296.898785076517</v>
      </c>
      <c r="W159" s="102">
        <f t="shared" si="120"/>
        <v>10238.888075687093</v>
      </c>
      <c r="X159" s="250">
        <f t="shared" si="107"/>
        <v>2150.1664958942879</v>
      </c>
      <c r="Y159" s="122">
        <f t="shared" si="139"/>
        <v>645.0499487682863</v>
      </c>
      <c r="Z159" s="100">
        <f t="shared" si="131"/>
        <v>2795.2164446625743</v>
      </c>
      <c r="AA159" s="221">
        <f t="shared" si="121"/>
        <v>19.399999999999999</v>
      </c>
      <c r="AB159" s="117">
        <f t="shared" si="140"/>
        <v>417.13230020349181</v>
      </c>
      <c r="AC159" s="130">
        <f t="shared" si="111"/>
        <v>3212.3487448660662</v>
      </c>
      <c r="AD159" s="101">
        <f t="shared" si="141"/>
        <v>4.9999999999999156E-2</v>
      </c>
      <c r="AF159" s="141">
        <f t="shared" si="122"/>
        <v>5</v>
      </c>
      <c r="AG159" s="132">
        <f t="shared" si="123"/>
        <v>16061.743724330332</v>
      </c>
      <c r="AH159" s="102">
        <f t="shared" si="124"/>
        <v>10750.832479471439</v>
      </c>
      <c r="AI159" s="250">
        <f t="shared" si="108"/>
        <v>2257.6748206890043</v>
      </c>
      <c r="AJ159" s="122">
        <f t="shared" si="142"/>
        <v>677.30244620670123</v>
      </c>
      <c r="AK159" s="100">
        <f t="shared" si="132"/>
        <v>2934.9772668957057</v>
      </c>
      <c r="AL159" s="192">
        <f t="shared" si="125"/>
        <v>19.399999999999999</v>
      </c>
      <c r="AM159" s="117">
        <f t="shared" si="143"/>
        <v>437.98891521366676</v>
      </c>
      <c r="AN159" s="130">
        <f t="shared" si="134"/>
        <v>3372.9661821093723</v>
      </c>
      <c r="AO159" s="101">
        <f t="shared" si="144"/>
        <v>5.0000000000000933E-2</v>
      </c>
      <c r="AQ159" s="141">
        <f t="shared" si="126"/>
        <v>5</v>
      </c>
      <c r="AR159" s="132">
        <f t="shared" si="127"/>
        <v>16864.830910546862</v>
      </c>
      <c r="AS159" s="102">
        <f t="shared" si="128"/>
        <v>11288.374103445021</v>
      </c>
      <c r="AT159" s="100">
        <f t="shared" si="145"/>
        <v>486.76192210937279</v>
      </c>
      <c r="AU159" s="101">
        <f t="shared" si="146"/>
        <v>0.1686512381869234</v>
      </c>
      <c r="AW159" s="246">
        <f t="shared" si="129"/>
        <v>0.19340667869531192</v>
      </c>
    </row>
    <row r="160" spans="1:49" s="93" customFormat="1" ht="15" customHeight="1" x14ac:dyDescent="0.25">
      <c r="A160" s="95" t="s">
        <v>292</v>
      </c>
      <c r="B160" s="100">
        <f t="shared" si="106"/>
        <v>1854.7049999999999</v>
      </c>
      <c r="C160" s="100">
        <f t="shared" si="135"/>
        <v>556.41149999999993</v>
      </c>
      <c r="D160" s="100">
        <v>59.87</v>
      </c>
      <c r="E160" s="100">
        <f t="shared" si="112"/>
        <v>2470.9865</v>
      </c>
      <c r="F160" s="216">
        <v>15.6</v>
      </c>
      <c r="G160" s="117">
        <f t="shared" si="133"/>
        <v>289.33398</v>
      </c>
      <c r="H160" s="130">
        <f t="shared" si="113"/>
        <v>2760.3204799999999</v>
      </c>
      <c r="J160" s="141">
        <v>8</v>
      </c>
      <c r="K160" s="132">
        <f t="shared" si="114"/>
        <v>22082.563839999999</v>
      </c>
      <c r="L160" s="102">
        <f t="shared" si="115"/>
        <v>14837.64</v>
      </c>
      <c r="M160" s="250">
        <f t="shared" si="109"/>
        <v>2008.1175139851164</v>
      </c>
      <c r="N160" s="122">
        <f t="shared" si="136"/>
        <v>602.43525419553487</v>
      </c>
      <c r="O160" s="100">
        <f t="shared" si="130"/>
        <v>2610.5527681806511</v>
      </c>
      <c r="P160" s="221">
        <f t="shared" si="116"/>
        <v>15.6</v>
      </c>
      <c r="Q160" s="117">
        <f t="shared" si="137"/>
        <v>313.26633218167814</v>
      </c>
      <c r="R160" s="130">
        <f t="shared" si="117"/>
        <v>2923.8191003623292</v>
      </c>
      <c r="S160" s="101">
        <f t="shared" si="138"/>
        <v>5.9231752815285255E-2</v>
      </c>
      <c r="U160" s="141">
        <f t="shared" si="118"/>
        <v>8</v>
      </c>
      <c r="V160" s="132">
        <f t="shared" si="119"/>
        <v>23390.552802898634</v>
      </c>
      <c r="W160" s="102">
        <f t="shared" si="120"/>
        <v>16064.940111880931</v>
      </c>
      <c r="X160" s="250">
        <f t="shared" si="107"/>
        <v>2108.5233896843711</v>
      </c>
      <c r="Y160" s="122">
        <f t="shared" si="139"/>
        <v>632.55701690531134</v>
      </c>
      <c r="Z160" s="100">
        <f t="shared" si="131"/>
        <v>2741.0804065896823</v>
      </c>
      <c r="AA160" s="221">
        <f t="shared" si="121"/>
        <v>15.6</v>
      </c>
      <c r="AB160" s="117">
        <f t="shared" si="140"/>
        <v>328.92964879076186</v>
      </c>
      <c r="AC160" s="130">
        <f t="shared" si="111"/>
        <v>3070.0100553804441</v>
      </c>
      <c r="AD160" s="101">
        <f t="shared" si="141"/>
        <v>4.9999999999999378E-2</v>
      </c>
      <c r="AF160" s="141">
        <f t="shared" si="122"/>
        <v>8</v>
      </c>
      <c r="AG160" s="132">
        <f t="shared" si="123"/>
        <v>24560.080443043553</v>
      </c>
      <c r="AH160" s="102">
        <f t="shared" si="124"/>
        <v>16868.187117474969</v>
      </c>
      <c r="AI160" s="250">
        <f t="shared" si="108"/>
        <v>2213.9495591685909</v>
      </c>
      <c r="AJ160" s="122">
        <f t="shared" si="142"/>
        <v>664.18486775057727</v>
      </c>
      <c r="AK160" s="100">
        <f t="shared" si="132"/>
        <v>2878.1344269191682</v>
      </c>
      <c r="AL160" s="192">
        <f t="shared" si="125"/>
        <v>15.6</v>
      </c>
      <c r="AM160" s="117">
        <f t="shared" si="143"/>
        <v>345.37613123030019</v>
      </c>
      <c r="AN160" s="130">
        <f t="shared" si="134"/>
        <v>3223.5105581494681</v>
      </c>
      <c r="AO160" s="101">
        <f t="shared" si="144"/>
        <v>5.0000000000000488E-2</v>
      </c>
      <c r="AQ160" s="141">
        <f t="shared" si="126"/>
        <v>8</v>
      </c>
      <c r="AR160" s="132">
        <f t="shared" si="127"/>
        <v>25788.084465195745</v>
      </c>
      <c r="AS160" s="102">
        <f t="shared" si="128"/>
        <v>17711.596473348727</v>
      </c>
      <c r="AT160" s="100">
        <f t="shared" si="145"/>
        <v>463.19007814946826</v>
      </c>
      <c r="AU160" s="101">
        <f t="shared" si="146"/>
        <v>0.16780300747885191</v>
      </c>
      <c r="AW160" s="246">
        <f t="shared" si="129"/>
        <v>0.19369363816272189</v>
      </c>
    </row>
    <row r="161" spans="1:49" s="93" customFormat="1" ht="15" customHeight="1" x14ac:dyDescent="0.25">
      <c r="A161" s="95" t="s">
        <v>293</v>
      </c>
      <c r="B161" s="100">
        <f t="shared" si="106"/>
        <v>1818.335</v>
      </c>
      <c r="C161" s="100">
        <f t="shared" si="135"/>
        <v>545.50049999999999</v>
      </c>
      <c r="D161" s="100">
        <v>59.87</v>
      </c>
      <c r="E161" s="100">
        <f t="shared" si="112"/>
        <v>2423.7055</v>
      </c>
      <c r="F161" s="216">
        <v>12.2</v>
      </c>
      <c r="G161" s="117">
        <f t="shared" si="133"/>
        <v>221.83687</v>
      </c>
      <c r="H161" s="130">
        <f t="shared" si="113"/>
        <v>2645.5423700000001</v>
      </c>
      <c r="J161" s="141">
        <v>6</v>
      </c>
      <c r="K161" s="132">
        <f t="shared" si="114"/>
        <v>15873.254220000001</v>
      </c>
      <c r="L161" s="102">
        <f t="shared" si="115"/>
        <v>10910.01</v>
      </c>
      <c r="M161" s="250">
        <f t="shared" si="109"/>
        <v>1969.2220608663558</v>
      </c>
      <c r="N161" s="122">
        <f t="shared" si="136"/>
        <v>590.76661825990675</v>
      </c>
      <c r="O161" s="100">
        <f t="shared" si="130"/>
        <v>2559.9886791262625</v>
      </c>
      <c r="P161" s="221">
        <f t="shared" si="116"/>
        <v>12.2</v>
      </c>
      <c r="Q161" s="117">
        <f t="shared" si="137"/>
        <v>240.24509142569539</v>
      </c>
      <c r="R161" s="130">
        <f t="shared" si="117"/>
        <v>2800.2337705519581</v>
      </c>
      <c r="S161" s="101">
        <f t="shared" si="138"/>
        <v>5.8472471394195757E-2</v>
      </c>
      <c r="U161" s="141">
        <f t="shared" si="118"/>
        <v>6</v>
      </c>
      <c r="V161" s="132">
        <f t="shared" si="119"/>
        <v>16801.402623311747</v>
      </c>
      <c r="W161" s="102">
        <f t="shared" si="120"/>
        <v>11815.332365198135</v>
      </c>
      <c r="X161" s="250">
        <f t="shared" si="107"/>
        <v>2067.6831639096722</v>
      </c>
      <c r="Y161" s="122">
        <f t="shared" si="139"/>
        <v>620.30494917290162</v>
      </c>
      <c r="Z161" s="100">
        <f t="shared" si="131"/>
        <v>2687.9881130825738</v>
      </c>
      <c r="AA161" s="221">
        <f t="shared" si="121"/>
        <v>12.2</v>
      </c>
      <c r="AB161" s="117">
        <f t="shared" si="140"/>
        <v>252.25734599698001</v>
      </c>
      <c r="AC161" s="130">
        <f t="shared" si="111"/>
        <v>2940.2454590795537</v>
      </c>
      <c r="AD161" s="101">
        <f t="shared" si="141"/>
        <v>4.9999999999999156E-2</v>
      </c>
      <c r="AF161" s="141">
        <f t="shared" si="122"/>
        <v>6</v>
      </c>
      <c r="AG161" s="132">
        <f t="shared" si="123"/>
        <v>17641.472754477323</v>
      </c>
      <c r="AH161" s="102">
        <f t="shared" si="124"/>
        <v>12406.098983458032</v>
      </c>
      <c r="AI161" s="250">
        <f t="shared" si="108"/>
        <v>2171.0673221051575</v>
      </c>
      <c r="AJ161" s="122">
        <f t="shared" si="142"/>
        <v>651.32019663154722</v>
      </c>
      <c r="AK161" s="100">
        <f t="shared" si="132"/>
        <v>2822.3875187367048</v>
      </c>
      <c r="AL161" s="192">
        <f t="shared" si="125"/>
        <v>12.2</v>
      </c>
      <c r="AM161" s="117">
        <f t="shared" si="143"/>
        <v>264.87021329682921</v>
      </c>
      <c r="AN161" s="130">
        <f t="shared" si="134"/>
        <v>3087.257732033534</v>
      </c>
      <c r="AO161" s="101">
        <f t="shared" si="144"/>
        <v>5.0000000000000933E-2</v>
      </c>
      <c r="AQ161" s="141">
        <f t="shared" si="126"/>
        <v>6</v>
      </c>
      <c r="AR161" s="132">
        <f t="shared" si="127"/>
        <v>18523.546392201206</v>
      </c>
      <c r="AS161" s="102">
        <f t="shared" si="128"/>
        <v>13026.403932630945</v>
      </c>
      <c r="AT161" s="100">
        <f t="shared" si="145"/>
        <v>441.71536203353389</v>
      </c>
      <c r="AU161" s="101">
        <f t="shared" si="146"/>
        <v>0.16696589971210085</v>
      </c>
      <c r="AW161" s="246">
        <f t="shared" si="129"/>
        <v>0.19398643380078884</v>
      </c>
    </row>
    <row r="162" spans="1:49" s="93" customFormat="1" ht="15" customHeight="1" x14ac:dyDescent="0.25">
      <c r="A162" s="95" t="s">
        <v>294</v>
      </c>
      <c r="B162" s="100">
        <f t="shared" si="106"/>
        <v>1782.6849999999999</v>
      </c>
      <c r="C162" s="100">
        <f t="shared" si="135"/>
        <v>534.80549999999994</v>
      </c>
      <c r="D162" s="100">
        <v>59.87</v>
      </c>
      <c r="E162" s="100">
        <f t="shared" si="112"/>
        <v>2377.3604999999998</v>
      </c>
      <c r="F162" s="216">
        <v>13.5</v>
      </c>
      <c r="G162" s="117">
        <f t="shared" si="133"/>
        <v>240.662475</v>
      </c>
      <c r="H162" s="130">
        <f t="shared" si="113"/>
        <v>2618.0229749999999</v>
      </c>
      <c r="J162" s="141">
        <v>8</v>
      </c>
      <c r="K162" s="132">
        <f t="shared" si="114"/>
        <v>20944.183799999999</v>
      </c>
      <c r="L162" s="102">
        <f t="shared" si="115"/>
        <v>14261.48</v>
      </c>
      <c r="M162" s="250">
        <f t="shared" si="109"/>
        <v>1931.0966029701824</v>
      </c>
      <c r="N162" s="122">
        <f t="shared" si="136"/>
        <v>579.3289808910547</v>
      </c>
      <c r="O162" s="100">
        <f t="shared" si="130"/>
        <v>2510.4255838612371</v>
      </c>
      <c r="P162" s="221">
        <f t="shared" si="116"/>
        <v>13.5</v>
      </c>
      <c r="Q162" s="117">
        <f t="shared" si="137"/>
        <v>260.69804140097466</v>
      </c>
      <c r="R162" s="130">
        <f t="shared" si="117"/>
        <v>2771.1236252622116</v>
      </c>
      <c r="S162" s="101">
        <f t="shared" si="138"/>
        <v>5.8479490716544236E-2</v>
      </c>
      <c r="U162" s="141">
        <f t="shared" si="118"/>
        <v>8</v>
      </c>
      <c r="V162" s="132">
        <f t="shared" si="119"/>
        <v>22168.989002097693</v>
      </c>
      <c r="W162" s="102">
        <f t="shared" si="120"/>
        <v>15448.772823761459</v>
      </c>
      <c r="X162" s="250">
        <f t="shared" si="107"/>
        <v>2027.6514331186902</v>
      </c>
      <c r="Y162" s="122">
        <f t="shared" si="139"/>
        <v>608.29542993560699</v>
      </c>
      <c r="Z162" s="100">
        <f t="shared" si="131"/>
        <v>2635.946863054297</v>
      </c>
      <c r="AA162" s="221">
        <f t="shared" si="121"/>
        <v>13.5</v>
      </c>
      <c r="AB162" s="117">
        <f t="shared" si="140"/>
        <v>273.73294347102319</v>
      </c>
      <c r="AC162" s="130">
        <f t="shared" si="111"/>
        <v>2909.6798065253201</v>
      </c>
      <c r="AD162" s="101">
        <f t="shared" si="141"/>
        <v>4.9999999999999378E-2</v>
      </c>
      <c r="AF162" s="141">
        <f t="shared" si="122"/>
        <v>8</v>
      </c>
      <c r="AG162" s="132">
        <f t="shared" si="123"/>
        <v>23277.438452202561</v>
      </c>
      <c r="AH162" s="102">
        <f t="shared" si="124"/>
        <v>16221.211464949522</v>
      </c>
      <c r="AI162" s="250">
        <f t="shared" si="108"/>
        <v>2129.0340047746263</v>
      </c>
      <c r="AJ162" s="122">
        <f t="shared" si="142"/>
        <v>638.71020143238786</v>
      </c>
      <c r="AK162" s="100">
        <f t="shared" si="132"/>
        <v>2767.744206207014</v>
      </c>
      <c r="AL162" s="192">
        <f t="shared" si="125"/>
        <v>13.5</v>
      </c>
      <c r="AM162" s="117">
        <f t="shared" si="143"/>
        <v>287.41959064457455</v>
      </c>
      <c r="AN162" s="130">
        <f t="shared" si="134"/>
        <v>3055.1637968515888</v>
      </c>
      <c r="AO162" s="101">
        <f t="shared" si="144"/>
        <v>5.0000000000000933E-2</v>
      </c>
      <c r="AQ162" s="141">
        <f t="shared" si="126"/>
        <v>8</v>
      </c>
      <c r="AR162" s="132">
        <f t="shared" si="127"/>
        <v>24441.310374812711</v>
      </c>
      <c r="AS162" s="102">
        <f t="shared" si="128"/>
        <v>17032.27203819701</v>
      </c>
      <c r="AT162" s="100">
        <f t="shared" si="145"/>
        <v>437.14082185158895</v>
      </c>
      <c r="AU162" s="101">
        <f t="shared" si="146"/>
        <v>0.16697363851499003</v>
      </c>
      <c r="AW162" s="246">
        <f t="shared" si="129"/>
        <v>0.19428502779494217</v>
      </c>
    </row>
    <row r="163" spans="1:49" s="93" customFormat="1" ht="15" customHeight="1" x14ac:dyDescent="0.25">
      <c r="A163" s="95" t="s">
        <v>295</v>
      </c>
      <c r="B163" s="100">
        <f t="shared" si="106"/>
        <v>1747.7249999999999</v>
      </c>
      <c r="C163" s="100">
        <f t="shared" si="135"/>
        <v>524.3175</v>
      </c>
      <c r="D163" s="100">
        <v>59.87</v>
      </c>
      <c r="E163" s="100">
        <f t="shared" si="112"/>
        <v>2331.9124999999999</v>
      </c>
      <c r="F163" s="216">
        <v>14.7</v>
      </c>
      <c r="G163" s="117">
        <f t="shared" si="133"/>
        <v>256.91557499999999</v>
      </c>
      <c r="H163" s="130">
        <f t="shared" si="113"/>
        <v>2588.8280749999999</v>
      </c>
      <c r="J163" s="141">
        <v>3</v>
      </c>
      <c r="K163" s="132">
        <f t="shared" si="114"/>
        <v>7766.4842250000002</v>
      </c>
      <c r="L163" s="102">
        <f t="shared" si="115"/>
        <v>5243.1749999999993</v>
      </c>
      <c r="M163" s="250">
        <f t="shared" si="109"/>
        <v>1893.7090571623226</v>
      </c>
      <c r="N163" s="122">
        <f t="shared" si="136"/>
        <v>568.11271714869679</v>
      </c>
      <c r="O163" s="100">
        <f t="shared" si="130"/>
        <v>2461.8217743110195</v>
      </c>
      <c r="P163" s="221">
        <f t="shared" si="116"/>
        <v>14.7</v>
      </c>
      <c r="Q163" s="117">
        <f t="shared" si="137"/>
        <v>278.3752314028614</v>
      </c>
      <c r="R163" s="130">
        <f t="shared" si="117"/>
        <v>2740.197005713881</v>
      </c>
      <c r="S163" s="101">
        <f t="shared" si="138"/>
        <v>5.847005916523873E-2</v>
      </c>
      <c r="U163" s="141">
        <f t="shared" si="118"/>
        <v>3</v>
      </c>
      <c r="V163" s="132">
        <f t="shared" si="119"/>
        <v>8220.5910171416435</v>
      </c>
      <c r="W163" s="102">
        <f t="shared" si="120"/>
        <v>5681.1271714869672</v>
      </c>
      <c r="X163" s="250">
        <f t="shared" si="107"/>
        <v>1988.3945100204373</v>
      </c>
      <c r="Y163" s="122">
        <f t="shared" si="139"/>
        <v>596.51835300613118</v>
      </c>
      <c r="Z163" s="100">
        <f t="shared" si="131"/>
        <v>2584.9128630265686</v>
      </c>
      <c r="AA163" s="221">
        <f t="shared" si="121"/>
        <v>14.7</v>
      </c>
      <c r="AB163" s="117">
        <f t="shared" si="140"/>
        <v>292.29399297300426</v>
      </c>
      <c r="AC163" s="130">
        <f t="shared" si="111"/>
        <v>2877.2068559995728</v>
      </c>
      <c r="AD163" s="101">
        <f t="shared" si="141"/>
        <v>4.9999999999999156E-2</v>
      </c>
      <c r="AF163" s="141">
        <f t="shared" si="122"/>
        <v>3</v>
      </c>
      <c r="AG163" s="132">
        <f t="shared" si="123"/>
        <v>8631.6205679987179</v>
      </c>
      <c r="AH163" s="102">
        <f t="shared" si="124"/>
        <v>5965.183530061312</v>
      </c>
      <c r="AI163" s="250">
        <f t="shared" si="108"/>
        <v>2087.8142355214609</v>
      </c>
      <c r="AJ163" s="122">
        <f t="shared" si="142"/>
        <v>626.3442706564382</v>
      </c>
      <c r="AK163" s="100">
        <f t="shared" si="132"/>
        <v>2714.1585061778992</v>
      </c>
      <c r="AL163" s="192">
        <f t="shared" si="125"/>
        <v>14.7</v>
      </c>
      <c r="AM163" s="117">
        <f t="shared" si="143"/>
        <v>306.90869262165472</v>
      </c>
      <c r="AN163" s="130">
        <f t="shared" si="134"/>
        <v>3021.0671987995538</v>
      </c>
      <c r="AO163" s="101">
        <f t="shared" si="144"/>
        <v>5.0000000000000933E-2</v>
      </c>
      <c r="AQ163" s="141">
        <f t="shared" si="126"/>
        <v>3</v>
      </c>
      <c r="AR163" s="132">
        <f t="shared" si="127"/>
        <v>9063.2015963986614</v>
      </c>
      <c r="AS163" s="102">
        <f t="shared" si="128"/>
        <v>6263.4427065643831</v>
      </c>
      <c r="AT163" s="100">
        <f t="shared" si="145"/>
        <v>432.23912379955391</v>
      </c>
      <c r="AU163" s="101">
        <f t="shared" si="146"/>
        <v>0.16696324022967568</v>
      </c>
      <c r="AW163" s="246">
        <f t="shared" si="129"/>
        <v>0.19458967258662607</v>
      </c>
    </row>
    <row r="164" spans="1:49" s="93" customFormat="1" ht="15" customHeight="1" x14ac:dyDescent="0.25">
      <c r="A164" s="95" t="s">
        <v>296</v>
      </c>
      <c r="B164" s="100">
        <f t="shared" si="106"/>
        <v>1713.46</v>
      </c>
      <c r="C164" s="100">
        <f t="shared" si="135"/>
        <v>514.03800000000001</v>
      </c>
      <c r="D164" s="100">
        <v>59.87</v>
      </c>
      <c r="E164" s="100">
        <f t="shared" si="112"/>
        <v>2287.3679999999999</v>
      </c>
      <c r="F164" s="216">
        <v>14.7</v>
      </c>
      <c r="G164" s="117">
        <f t="shared" si="133"/>
        <v>251.87861999999998</v>
      </c>
      <c r="H164" s="130">
        <f t="shared" si="113"/>
        <v>2539.2466199999999</v>
      </c>
      <c r="J164" s="141">
        <v>3</v>
      </c>
      <c r="K164" s="132">
        <f t="shared" si="114"/>
        <v>7617.7398599999997</v>
      </c>
      <c r="L164" s="102">
        <f t="shared" si="115"/>
        <v>5140.38</v>
      </c>
      <c r="M164" s="250">
        <f t="shared" si="109"/>
        <v>1857.0647706318211</v>
      </c>
      <c r="N164" s="122">
        <f t="shared" si="136"/>
        <v>557.11943118954628</v>
      </c>
      <c r="O164" s="100">
        <f t="shared" si="130"/>
        <v>2414.1842018213674</v>
      </c>
      <c r="P164" s="221">
        <f t="shared" si="116"/>
        <v>14.7</v>
      </c>
      <c r="Q164" s="117">
        <f t="shared" si="137"/>
        <v>272.98852128287768</v>
      </c>
      <c r="R164" s="130">
        <f t="shared" si="117"/>
        <v>2687.1727231042451</v>
      </c>
      <c r="S164" s="101">
        <f t="shared" si="138"/>
        <v>5.8255902336987297E-2</v>
      </c>
      <c r="U164" s="141">
        <f t="shared" si="118"/>
        <v>3</v>
      </c>
      <c r="V164" s="132">
        <f t="shared" si="119"/>
        <v>8061.5181693127352</v>
      </c>
      <c r="W164" s="102">
        <f t="shared" si="120"/>
        <v>5571.1943118954632</v>
      </c>
      <c r="X164" s="250">
        <f t="shared" si="107"/>
        <v>1949.9180091634109</v>
      </c>
      <c r="Y164" s="122">
        <f t="shared" si="139"/>
        <v>584.97540274902326</v>
      </c>
      <c r="Z164" s="100">
        <f t="shared" si="131"/>
        <v>2534.8934119124342</v>
      </c>
      <c r="AA164" s="221">
        <f t="shared" si="121"/>
        <v>14.7</v>
      </c>
      <c r="AB164" s="117">
        <f t="shared" si="140"/>
        <v>286.6379473470214</v>
      </c>
      <c r="AC164" s="130">
        <f t="shared" si="111"/>
        <v>2821.5313592594557</v>
      </c>
      <c r="AD164" s="101">
        <f t="shared" si="141"/>
        <v>4.9999999999999378E-2</v>
      </c>
      <c r="AF164" s="141">
        <f t="shared" si="122"/>
        <v>3</v>
      </c>
      <c r="AG164" s="132">
        <f t="shared" si="123"/>
        <v>8464.5940777783671</v>
      </c>
      <c r="AH164" s="102">
        <f t="shared" si="124"/>
        <v>5849.7540274902331</v>
      </c>
      <c r="AI164" s="250">
        <f t="shared" si="108"/>
        <v>2047.4139096215831</v>
      </c>
      <c r="AJ164" s="122">
        <f t="shared" si="142"/>
        <v>614.22417288647489</v>
      </c>
      <c r="AK164" s="100">
        <f t="shared" si="132"/>
        <v>2661.6380825080578</v>
      </c>
      <c r="AL164" s="192">
        <f t="shared" si="125"/>
        <v>14.7</v>
      </c>
      <c r="AM164" s="117">
        <f t="shared" si="143"/>
        <v>300.9698447143727</v>
      </c>
      <c r="AN164" s="130">
        <f t="shared" si="134"/>
        <v>2962.6079272224306</v>
      </c>
      <c r="AO164" s="101">
        <f t="shared" si="144"/>
        <v>5.0000000000000711E-2</v>
      </c>
      <c r="AQ164" s="141">
        <f t="shared" si="126"/>
        <v>3</v>
      </c>
      <c r="AR164" s="132">
        <f t="shared" si="127"/>
        <v>8887.8237816672918</v>
      </c>
      <c r="AS164" s="102">
        <f t="shared" si="128"/>
        <v>6142.2417288647493</v>
      </c>
      <c r="AT164" s="100">
        <f t="shared" si="145"/>
        <v>423.3613072224307</v>
      </c>
      <c r="AU164" s="101">
        <f t="shared" si="146"/>
        <v>0.16672713232652869</v>
      </c>
      <c r="AW164" s="246">
        <f t="shared" si="129"/>
        <v>0.19490032426877968</v>
      </c>
    </row>
    <row r="165" spans="1:49" s="93" customFormat="1" ht="15" customHeight="1" x14ac:dyDescent="0.25">
      <c r="A165" s="95" t="s">
        <v>297</v>
      </c>
      <c r="B165" s="100">
        <f t="shared" si="106"/>
        <v>1679.86</v>
      </c>
      <c r="C165" s="100">
        <f t="shared" si="135"/>
        <v>503.95799999999997</v>
      </c>
      <c r="D165" s="100">
        <v>59.87</v>
      </c>
      <c r="E165" s="100">
        <f t="shared" si="112"/>
        <v>2243.6879999999996</v>
      </c>
      <c r="F165" s="216">
        <v>13.3</v>
      </c>
      <c r="G165" s="117">
        <f t="shared" si="133"/>
        <v>223.42138</v>
      </c>
      <c r="H165" s="130">
        <f t="shared" si="113"/>
        <v>2467.1093799999999</v>
      </c>
      <c r="J165" s="141">
        <v>6</v>
      </c>
      <c r="K165" s="132">
        <f t="shared" si="114"/>
        <v>14802.656279999999</v>
      </c>
      <c r="L165" s="102">
        <f t="shared" si="115"/>
        <v>10079.16</v>
      </c>
      <c r="M165" s="250">
        <f t="shared" si="109"/>
        <v>1821.131660244404</v>
      </c>
      <c r="N165" s="122">
        <f t="shared" si="136"/>
        <v>546.33949807332112</v>
      </c>
      <c r="O165" s="100">
        <f t="shared" si="130"/>
        <v>2367.471158317725</v>
      </c>
      <c r="P165" s="221">
        <f t="shared" si="116"/>
        <v>13.3</v>
      </c>
      <c r="Q165" s="117">
        <f t="shared" si="137"/>
        <v>242.21051081250573</v>
      </c>
      <c r="R165" s="130">
        <f t="shared" si="117"/>
        <v>2609.6816691302306</v>
      </c>
      <c r="S165" s="101">
        <f t="shared" si="138"/>
        <v>5.7789204761659496E-2</v>
      </c>
      <c r="U165" s="141">
        <f t="shared" si="118"/>
        <v>6</v>
      </c>
      <c r="V165" s="132">
        <f t="shared" si="119"/>
        <v>15658.090014781385</v>
      </c>
      <c r="W165" s="102">
        <f t="shared" si="120"/>
        <v>10926.789961466424</v>
      </c>
      <c r="X165" s="250">
        <f t="shared" si="107"/>
        <v>1912.1882432566229</v>
      </c>
      <c r="Y165" s="122">
        <f t="shared" si="139"/>
        <v>573.65647297698683</v>
      </c>
      <c r="Z165" s="100">
        <f t="shared" si="131"/>
        <v>2485.8447162336097</v>
      </c>
      <c r="AA165" s="221">
        <f t="shared" si="121"/>
        <v>13.3</v>
      </c>
      <c r="AB165" s="117">
        <f t="shared" si="140"/>
        <v>254.32103635313086</v>
      </c>
      <c r="AC165" s="130">
        <f t="shared" si="111"/>
        <v>2740.1657525867404</v>
      </c>
      <c r="AD165" s="101">
        <f t="shared" si="141"/>
        <v>4.9999999999999378E-2</v>
      </c>
      <c r="AF165" s="141">
        <f t="shared" si="122"/>
        <v>6</v>
      </c>
      <c r="AG165" s="132">
        <f t="shared" si="123"/>
        <v>16440.99451552044</v>
      </c>
      <c r="AH165" s="102">
        <f t="shared" si="124"/>
        <v>11473.129459539738</v>
      </c>
      <c r="AI165" s="250">
        <f t="shared" si="108"/>
        <v>2007.7976554194556</v>
      </c>
      <c r="AJ165" s="122">
        <f t="shared" si="142"/>
        <v>602.33929662583671</v>
      </c>
      <c r="AK165" s="100">
        <f t="shared" si="132"/>
        <v>2610.1369520452922</v>
      </c>
      <c r="AL165" s="192">
        <f t="shared" si="125"/>
        <v>13.3</v>
      </c>
      <c r="AM165" s="117">
        <f t="shared" si="143"/>
        <v>267.03708817078763</v>
      </c>
      <c r="AN165" s="130">
        <f t="shared" si="134"/>
        <v>2877.1740402160799</v>
      </c>
      <c r="AO165" s="101">
        <f t="shared" si="144"/>
        <v>5.0000000000000933E-2</v>
      </c>
      <c r="AQ165" s="141">
        <f t="shared" si="126"/>
        <v>6</v>
      </c>
      <c r="AR165" s="132">
        <f t="shared" si="127"/>
        <v>17263.04424129648</v>
      </c>
      <c r="AS165" s="102">
        <f t="shared" si="128"/>
        <v>12046.785932516734</v>
      </c>
      <c r="AT165" s="100">
        <f t="shared" si="145"/>
        <v>410.06466021608003</v>
      </c>
      <c r="AU165" s="101">
        <f t="shared" si="146"/>
        <v>0.16621259824972978</v>
      </c>
      <c r="AW165" s="246">
        <f t="shared" si="129"/>
        <v>0.19521725347317975</v>
      </c>
    </row>
    <row r="166" spans="1:49" s="93" customFormat="1" ht="15" customHeight="1" x14ac:dyDescent="0.25">
      <c r="A166" s="95" t="s">
        <v>298</v>
      </c>
      <c r="B166" s="100">
        <f t="shared" si="106"/>
        <v>1646.925</v>
      </c>
      <c r="C166" s="100">
        <f t="shared" si="135"/>
        <v>494.07749999999999</v>
      </c>
      <c r="D166" s="100">
        <v>59.87</v>
      </c>
      <c r="E166" s="100">
        <f t="shared" si="112"/>
        <v>2200.8724999999999</v>
      </c>
      <c r="F166" s="216">
        <v>11</v>
      </c>
      <c r="G166" s="117">
        <f t="shared" si="133"/>
        <v>181.16174999999998</v>
      </c>
      <c r="H166" s="130">
        <f t="shared" si="113"/>
        <v>2382.0342499999997</v>
      </c>
      <c r="J166" s="141">
        <v>5</v>
      </c>
      <c r="K166" s="132">
        <f t="shared" si="114"/>
        <v>11910.171249999999</v>
      </c>
      <c r="L166" s="102">
        <f t="shared" si="115"/>
        <v>8234.625</v>
      </c>
      <c r="M166" s="250">
        <f t="shared" si="109"/>
        <v>1785.9097260000715</v>
      </c>
      <c r="N166" s="122">
        <f t="shared" si="136"/>
        <v>535.77291780002145</v>
      </c>
      <c r="O166" s="100">
        <f t="shared" si="130"/>
        <v>2321.682643800093</v>
      </c>
      <c r="P166" s="221">
        <f t="shared" si="116"/>
        <v>11</v>
      </c>
      <c r="Q166" s="117">
        <f t="shared" si="137"/>
        <v>196.45006986000786</v>
      </c>
      <c r="R166" s="130">
        <f t="shared" si="117"/>
        <v>2518.1327136601008</v>
      </c>
      <c r="S166" s="101">
        <f t="shared" si="138"/>
        <v>5.71353932715708E-2</v>
      </c>
      <c r="U166" s="141">
        <f t="shared" si="118"/>
        <v>5</v>
      </c>
      <c r="V166" s="132">
        <f t="shared" si="119"/>
        <v>12590.663568300504</v>
      </c>
      <c r="W166" s="102">
        <f t="shared" si="120"/>
        <v>8929.5486300003577</v>
      </c>
      <c r="X166" s="250">
        <f t="shared" si="107"/>
        <v>1875.2052123000738</v>
      </c>
      <c r="Y166" s="122">
        <f t="shared" si="139"/>
        <v>562.56156369002213</v>
      </c>
      <c r="Z166" s="100">
        <f t="shared" si="131"/>
        <v>2437.766775990096</v>
      </c>
      <c r="AA166" s="221">
        <f t="shared" si="121"/>
        <v>11</v>
      </c>
      <c r="AB166" s="117">
        <f t="shared" si="140"/>
        <v>206.27257335300811</v>
      </c>
      <c r="AC166" s="130">
        <f t="shared" si="111"/>
        <v>2644.0393493431043</v>
      </c>
      <c r="AD166" s="101">
        <f t="shared" si="141"/>
        <v>4.9999999999999378E-2</v>
      </c>
      <c r="AF166" s="141">
        <f t="shared" si="122"/>
        <v>5</v>
      </c>
      <c r="AG166" s="132">
        <f t="shared" si="123"/>
        <v>13220.196746715521</v>
      </c>
      <c r="AH166" s="102">
        <f t="shared" si="124"/>
        <v>9376.0260615003681</v>
      </c>
      <c r="AI166" s="250">
        <f t="shared" si="108"/>
        <v>1968.9654729150791</v>
      </c>
      <c r="AJ166" s="122">
        <f t="shared" si="142"/>
        <v>590.68964187452366</v>
      </c>
      <c r="AK166" s="100">
        <f t="shared" si="132"/>
        <v>2559.6551147896025</v>
      </c>
      <c r="AL166" s="192">
        <f t="shared" si="125"/>
        <v>11</v>
      </c>
      <c r="AM166" s="117">
        <f t="shared" si="143"/>
        <v>216.5862020206587</v>
      </c>
      <c r="AN166" s="130">
        <f t="shared" si="134"/>
        <v>2776.2413168102612</v>
      </c>
      <c r="AO166" s="101">
        <f t="shared" si="144"/>
        <v>5.0000000000000711E-2</v>
      </c>
      <c r="AQ166" s="141">
        <f t="shared" si="126"/>
        <v>5</v>
      </c>
      <c r="AR166" s="132">
        <f t="shared" si="127"/>
        <v>13881.206584051306</v>
      </c>
      <c r="AS166" s="102">
        <f t="shared" si="128"/>
        <v>9844.8273645753961</v>
      </c>
      <c r="AT166" s="100">
        <f t="shared" si="145"/>
        <v>394.20706681026149</v>
      </c>
      <c r="AU166" s="101">
        <f t="shared" si="146"/>
        <v>0.16549177108190682</v>
      </c>
      <c r="AW166" s="246">
        <f t="shared" si="129"/>
        <v>0.19554046050371388</v>
      </c>
    </row>
    <row r="167" spans="1:49" s="93" customFormat="1" ht="15" customHeight="1" x14ac:dyDescent="0.25">
      <c r="A167" s="95" t="s">
        <v>299</v>
      </c>
      <c r="B167" s="100">
        <f t="shared" si="106"/>
        <v>1614.635</v>
      </c>
      <c r="C167" s="100">
        <f t="shared" si="135"/>
        <v>484.39049999999997</v>
      </c>
      <c r="D167" s="100">
        <v>59.87</v>
      </c>
      <c r="E167" s="100">
        <f t="shared" si="112"/>
        <v>2158.8954999999996</v>
      </c>
      <c r="F167" s="216">
        <v>11</v>
      </c>
      <c r="G167" s="117">
        <f t="shared" si="133"/>
        <v>177.60984999999999</v>
      </c>
      <c r="H167" s="130">
        <f t="shared" si="113"/>
        <v>2336.5053499999995</v>
      </c>
      <c r="J167" s="141">
        <v>8</v>
      </c>
      <c r="K167" s="132">
        <f t="shared" si="114"/>
        <v>18692.042799999996</v>
      </c>
      <c r="L167" s="102">
        <f t="shared" si="115"/>
        <v>12917.08</v>
      </c>
      <c r="M167" s="250">
        <f t="shared" si="109"/>
        <v>1751.3775791426399</v>
      </c>
      <c r="N167" s="122">
        <f t="shared" si="136"/>
        <v>525.41327374279194</v>
      </c>
      <c r="O167" s="100">
        <f t="shared" si="130"/>
        <v>2276.7908528854318</v>
      </c>
      <c r="P167" s="221">
        <f t="shared" si="116"/>
        <v>11</v>
      </c>
      <c r="Q167" s="117">
        <f t="shared" si="137"/>
        <v>192.65153370569038</v>
      </c>
      <c r="R167" s="130">
        <f t="shared" si="117"/>
        <v>2469.4423865911222</v>
      </c>
      <c r="S167" s="101">
        <f t="shared" si="138"/>
        <v>5.6895669676563232E-2</v>
      </c>
      <c r="U167" s="141">
        <f t="shared" si="118"/>
        <v>8</v>
      </c>
      <c r="V167" s="132">
        <f t="shared" si="119"/>
        <v>19755.539092728977</v>
      </c>
      <c r="W167" s="102">
        <f t="shared" si="120"/>
        <v>14011.020633141119</v>
      </c>
      <c r="X167" s="250">
        <f t="shared" si="107"/>
        <v>1838.9464580997706</v>
      </c>
      <c r="Y167" s="122">
        <f t="shared" si="139"/>
        <v>551.68393742993112</v>
      </c>
      <c r="Z167" s="100">
        <f t="shared" si="131"/>
        <v>2390.6303955297017</v>
      </c>
      <c r="AA167" s="221">
        <f t="shared" si="121"/>
        <v>11</v>
      </c>
      <c r="AB167" s="117">
        <f t="shared" si="140"/>
        <v>202.28411039097477</v>
      </c>
      <c r="AC167" s="130">
        <f t="shared" si="111"/>
        <v>2592.9145059206767</v>
      </c>
      <c r="AD167" s="101">
        <f t="shared" si="141"/>
        <v>4.9999999999999378E-2</v>
      </c>
      <c r="AF167" s="141">
        <f t="shared" si="122"/>
        <v>8</v>
      </c>
      <c r="AG167" s="132">
        <f t="shared" si="123"/>
        <v>20743.316047365413</v>
      </c>
      <c r="AH167" s="102">
        <f t="shared" si="124"/>
        <v>14711.571664798164</v>
      </c>
      <c r="AI167" s="250">
        <f t="shared" si="108"/>
        <v>1930.8937810047605</v>
      </c>
      <c r="AJ167" s="122">
        <f t="shared" si="142"/>
        <v>579.26813430142818</v>
      </c>
      <c r="AK167" s="100">
        <f t="shared" si="132"/>
        <v>2510.1619153061888</v>
      </c>
      <c r="AL167" s="192">
        <f t="shared" si="125"/>
        <v>11</v>
      </c>
      <c r="AM167" s="117">
        <f t="shared" si="143"/>
        <v>212.39831591052365</v>
      </c>
      <c r="AN167" s="130">
        <f t="shared" si="134"/>
        <v>2722.5602312167125</v>
      </c>
      <c r="AO167" s="101">
        <f t="shared" si="144"/>
        <v>5.0000000000000711E-2</v>
      </c>
      <c r="AQ167" s="141">
        <f t="shared" si="126"/>
        <v>8</v>
      </c>
      <c r="AR167" s="132">
        <f t="shared" si="127"/>
        <v>21780.4818497337</v>
      </c>
      <c r="AS167" s="102">
        <f t="shared" si="128"/>
        <v>15447.150248038084</v>
      </c>
      <c r="AT167" s="100">
        <f t="shared" si="145"/>
        <v>386.05488121671306</v>
      </c>
      <c r="AU167" s="101">
        <f t="shared" si="146"/>
        <v>0.16522747581841113</v>
      </c>
      <c r="AW167" s="246">
        <f t="shared" si="129"/>
        <v>0.19587013845529211</v>
      </c>
    </row>
    <row r="168" spans="1:49" s="93" customFormat="1" ht="15" customHeight="1" x14ac:dyDescent="0.25">
      <c r="A168" s="95" t="s">
        <v>300</v>
      </c>
      <c r="B168" s="100">
        <f t="shared" si="106"/>
        <v>1582.9649999999999</v>
      </c>
      <c r="C168" s="100">
        <f t="shared" si="135"/>
        <v>474.88949999999994</v>
      </c>
      <c r="D168" s="100">
        <v>59.87</v>
      </c>
      <c r="E168" s="100">
        <f t="shared" si="112"/>
        <v>2117.7244999999998</v>
      </c>
      <c r="F168" s="216">
        <v>12.2</v>
      </c>
      <c r="G168" s="117">
        <f t="shared" si="133"/>
        <v>193.12172999999999</v>
      </c>
      <c r="H168" s="130">
        <f t="shared" si="113"/>
        <v>2310.8462299999997</v>
      </c>
      <c r="J168" s="141">
        <v>9</v>
      </c>
      <c r="K168" s="132">
        <f t="shared" si="114"/>
        <v>20797.616069999996</v>
      </c>
      <c r="L168" s="102">
        <f t="shared" si="115"/>
        <v>14246.684999999999</v>
      </c>
      <c r="M168" s="250">
        <f t="shared" si="109"/>
        <v>1717.5084837268812</v>
      </c>
      <c r="N168" s="122">
        <f t="shared" si="136"/>
        <v>515.25254511806429</v>
      </c>
      <c r="O168" s="100">
        <f t="shared" si="130"/>
        <v>2232.7610288449455</v>
      </c>
      <c r="P168" s="221">
        <f t="shared" si="116"/>
        <v>12.2</v>
      </c>
      <c r="Q168" s="117">
        <f t="shared" si="137"/>
        <v>209.5360350146795</v>
      </c>
      <c r="R168" s="130">
        <f t="shared" si="117"/>
        <v>2442.2970638596248</v>
      </c>
      <c r="S168" s="101">
        <f t="shared" si="138"/>
        <v>5.6884284273482466E-2</v>
      </c>
      <c r="U168" s="141">
        <f t="shared" si="118"/>
        <v>9</v>
      </c>
      <c r="V168" s="132">
        <f t="shared" si="119"/>
        <v>21980.673574736622</v>
      </c>
      <c r="W168" s="102">
        <f t="shared" si="120"/>
        <v>15457.57635354193</v>
      </c>
      <c r="X168" s="250">
        <f t="shared" si="107"/>
        <v>1803.383907913224</v>
      </c>
      <c r="Y168" s="122">
        <f t="shared" si="139"/>
        <v>541.01517237396718</v>
      </c>
      <c r="Z168" s="100">
        <f t="shared" si="131"/>
        <v>2344.3990802871913</v>
      </c>
      <c r="AA168" s="221">
        <f t="shared" si="121"/>
        <v>12.2</v>
      </c>
      <c r="AB168" s="117">
        <f t="shared" si="140"/>
        <v>220.01283676541331</v>
      </c>
      <c r="AC168" s="130">
        <f t="shared" si="111"/>
        <v>2564.4119170526046</v>
      </c>
      <c r="AD168" s="101">
        <f t="shared" si="141"/>
        <v>4.9999999999999378E-2</v>
      </c>
      <c r="AF168" s="141">
        <f t="shared" si="122"/>
        <v>9</v>
      </c>
      <c r="AG168" s="132">
        <f t="shared" si="123"/>
        <v>23079.70725347344</v>
      </c>
      <c r="AH168" s="102">
        <f t="shared" si="124"/>
        <v>16230.455171219015</v>
      </c>
      <c r="AI168" s="250">
        <f t="shared" si="108"/>
        <v>1893.5531033088866</v>
      </c>
      <c r="AJ168" s="122">
        <f t="shared" si="142"/>
        <v>568.06593099266593</v>
      </c>
      <c r="AK168" s="100">
        <f t="shared" si="132"/>
        <v>2461.6190343015523</v>
      </c>
      <c r="AL168" s="192">
        <f t="shared" si="125"/>
        <v>12.2</v>
      </c>
      <c r="AM168" s="117">
        <f t="shared" si="143"/>
        <v>231.01347860368418</v>
      </c>
      <c r="AN168" s="130">
        <f t="shared" si="134"/>
        <v>2692.6325129052366</v>
      </c>
      <c r="AO168" s="101">
        <f t="shared" si="144"/>
        <v>5.0000000000000711E-2</v>
      </c>
      <c r="AQ168" s="141">
        <f t="shared" si="126"/>
        <v>9</v>
      </c>
      <c r="AR168" s="132">
        <f t="shared" si="127"/>
        <v>24233.692616147127</v>
      </c>
      <c r="AS168" s="102">
        <f t="shared" si="128"/>
        <v>17041.97792977998</v>
      </c>
      <c r="AT168" s="100">
        <f t="shared" si="145"/>
        <v>381.78628290523693</v>
      </c>
      <c r="AU168" s="101">
        <f t="shared" si="146"/>
        <v>0.16521492341151456</v>
      </c>
      <c r="AW168" s="246">
        <f t="shared" si="129"/>
        <v>0.19620655119278485</v>
      </c>
    </row>
    <row r="169" spans="1:49" s="93" customFormat="1" ht="15" customHeight="1" x14ac:dyDescent="0.25">
      <c r="A169" s="95" t="s">
        <v>301</v>
      </c>
      <c r="B169" s="100">
        <f t="shared" si="106"/>
        <v>1551.93</v>
      </c>
      <c r="C169" s="100">
        <f t="shared" si="135"/>
        <v>465.57900000000001</v>
      </c>
      <c r="D169" s="100">
        <v>59.87</v>
      </c>
      <c r="E169" s="100">
        <f t="shared" si="112"/>
        <v>2077.3789999999999</v>
      </c>
      <c r="F169" s="216">
        <v>9.6</v>
      </c>
      <c r="G169" s="117">
        <f t="shared" si="133"/>
        <v>148.98528000000002</v>
      </c>
      <c r="H169" s="130">
        <f t="shared" si="113"/>
        <v>2226.3642799999998</v>
      </c>
      <c r="J169" s="141">
        <v>8</v>
      </c>
      <c r="K169" s="132">
        <f t="shared" si="114"/>
        <v>17810.914239999998</v>
      </c>
      <c r="L169" s="102">
        <f t="shared" si="115"/>
        <v>12415.44</v>
      </c>
      <c r="M169" s="250">
        <f t="shared" si="109"/>
        <v>1684.3184813199323</v>
      </c>
      <c r="N169" s="122">
        <f t="shared" si="136"/>
        <v>505.29554439597968</v>
      </c>
      <c r="O169" s="100">
        <f t="shared" si="130"/>
        <v>2189.6140257159118</v>
      </c>
      <c r="P169" s="221">
        <f t="shared" si="116"/>
        <v>9.6</v>
      </c>
      <c r="Q169" s="117">
        <f t="shared" si="137"/>
        <v>161.6945742067135</v>
      </c>
      <c r="R169" s="130">
        <f t="shared" si="117"/>
        <v>2351.3085999226255</v>
      </c>
      <c r="S169" s="101">
        <f t="shared" si="138"/>
        <v>5.6120339804690778E-2</v>
      </c>
      <c r="U169" s="141">
        <f t="shared" si="118"/>
        <v>8</v>
      </c>
      <c r="V169" s="132">
        <f t="shared" si="119"/>
        <v>18810.468799381004</v>
      </c>
      <c r="W169" s="102">
        <f t="shared" si="120"/>
        <v>13474.547850559458</v>
      </c>
      <c r="X169" s="250">
        <f t="shared" si="107"/>
        <v>1768.5344053859276</v>
      </c>
      <c r="Y169" s="122">
        <f t="shared" si="139"/>
        <v>530.56032161577821</v>
      </c>
      <c r="Z169" s="100">
        <f t="shared" si="131"/>
        <v>2299.0947270017059</v>
      </c>
      <c r="AA169" s="221">
        <f t="shared" si="121"/>
        <v>9.6</v>
      </c>
      <c r="AB169" s="117">
        <f t="shared" si="140"/>
        <v>169.77930291704905</v>
      </c>
      <c r="AC169" s="130">
        <f t="shared" si="111"/>
        <v>2468.8740299187548</v>
      </c>
      <c r="AD169" s="101">
        <f t="shared" si="141"/>
        <v>4.9999999999999156E-2</v>
      </c>
      <c r="AF169" s="141">
        <f t="shared" si="122"/>
        <v>8</v>
      </c>
      <c r="AG169" s="132">
        <f t="shared" si="123"/>
        <v>19750.992239350038</v>
      </c>
      <c r="AH169" s="102">
        <f t="shared" si="124"/>
        <v>14148.275243087421</v>
      </c>
      <c r="AI169" s="250">
        <f t="shared" si="108"/>
        <v>1856.9611256552255</v>
      </c>
      <c r="AJ169" s="122">
        <f t="shared" si="142"/>
        <v>557.08833769656758</v>
      </c>
      <c r="AK169" s="100">
        <f t="shared" si="132"/>
        <v>2414.0494633517928</v>
      </c>
      <c r="AL169" s="192">
        <f t="shared" si="125"/>
        <v>9.6</v>
      </c>
      <c r="AM169" s="117">
        <f t="shared" si="143"/>
        <v>178.26826806290165</v>
      </c>
      <c r="AN169" s="130">
        <f t="shared" si="134"/>
        <v>2592.3177314146947</v>
      </c>
      <c r="AO169" s="101">
        <f t="shared" si="144"/>
        <v>5.0000000000000933E-2</v>
      </c>
      <c r="AQ169" s="141">
        <f t="shared" si="126"/>
        <v>8</v>
      </c>
      <c r="AR169" s="132">
        <f t="shared" si="127"/>
        <v>20738.541851317557</v>
      </c>
      <c r="AS169" s="102">
        <f t="shared" si="128"/>
        <v>14855.689005241804</v>
      </c>
      <c r="AT169" s="100">
        <f t="shared" si="145"/>
        <v>365.95345141469488</v>
      </c>
      <c r="AU169" s="101">
        <f t="shared" si="146"/>
        <v>0.16437267463467164</v>
      </c>
      <c r="AW169" s="246">
        <f t="shared" si="129"/>
        <v>0.19654953873900594</v>
      </c>
    </row>
    <row r="170" spans="1:49" s="93" customFormat="1" ht="15" customHeight="1" x14ac:dyDescent="0.25">
      <c r="A170" s="95" t="s">
        <v>302</v>
      </c>
      <c r="B170" s="100">
        <f t="shared" ref="B170:B201" si="147">B70/2</f>
        <v>1521.5050000000001</v>
      </c>
      <c r="C170" s="100">
        <f t="shared" si="135"/>
        <v>456.45150000000001</v>
      </c>
      <c r="D170" s="100">
        <v>59.87</v>
      </c>
      <c r="E170" s="100">
        <f t="shared" si="112"/>
        <v>2037.8265000000001</v>
      </c>
      <c r="F170" s="216">
        <v>8.5</v>
      </c>
      <c r="G170" s="117">
        <f t="shared" si="133"/>
        <v>129.32792500000002</v>
      </c>
      <c r="H170" s="130">
        <f t="shared" si="113"/>
        <v>2167.1544250000002</v>
      </c>
      <c r="J170" s="141">
        <v>8</v>
      </c>
      <c r="K170" s="132">
        <f t="shared" si="114"/>
        <v>17337.235400000001</v>
      </c>
      <c r="L170" s="102">
        <f t="shared" si="115"/>
        <v>12172.04</v>
      </c>
      <c r="M170" s="250">
        <f t="shared" ref="M170:M204" si="148">M70/2</f>
        <v>1651.7808359765645</v>
      </c>
      <c r="N170" s="122">
        <f t="shared" si="136"/>
        <v>495.53425079296932</v>
      </c>
      <c r="O170" s="100">
        <f t="shared" si="130"/>
        <v>2147.315086769534</v>
      </c>
      <c r="P170" s="221">
        <f t="shared" si="116"/>
        <v>8.5</v>
      </c>
      <c r="Q170" s="117">
        <f t="shared" si="137"/>
        <v>140.40137105800798</v>
      </c>
      <c r="R170" s="130">
        <f t="shared" si="117"/>
        <v>2287.7164578275419</v>
      </c>
      <c r="S170" s="101">
        <f t="shared" si="138"/>
        <v>5.5631491432615254E-2</v>
      </c>
      <c r="U170" s="141">
        <f t="shared" si="118"/>
        <v>8</v>
      </c>
      <c r="V170" s="132">
        <f t="shared" si="119"/>
        <v>18301.731662620336</v>
      </c>
      <c r="W170" s="102">
        <f t="shared" si="120"/>
        <v>13214.246687812516</v>
      </c>
      <c r="X170" s="250">
        <f t="shared" ref="X170:X204" si="149">X70/2</f>
        <v>1734.3698777753916</v>
      </c>
      <c r="Y170" s="122">
        <f t="shared" si="139"/>
        <v>520.31096333261746</v>
      </c>
      <c r="Z170" s="100">
        <f t="shared" si="131"/>
        <v>2254.6808411080092</v>
      </c>
      <c r="AA170" s="221">
        <f t="shared" si="121"/>
        <v>8.5</v>
      </c>
      <c r="AB170" s="117">
        <f t="shared" si="140"/>
        <v>147.42143961090829</v>
      </c>
      <c r="AC170" s="130">
        <f t="shared" si="111"/>
        <v>2402.1022807189174</v>
      </c>
      <c r="AD170" s="101">
        <f t="shared" si="141"/>
        <v>4.9999999999999378E-2</v>
      </c>
      <c r="AF170" s="141">
        <f t="shared" si="122"/>
        <v>8</v>
      </c>
      <c r="AG170" s="132">
        <f t="shared" si="123"/>
        <v>19216.818245751339</v>
      </c>
      <c r="AH170" s="102">
        <f t="shared" si="124"/>
        <v>13874.959022203133</v>
      </c>
      <c r="AI170" s="250">
        <f t="shared" ref="AI170:AI204" si="150">AI70/2</f>
        <v>1821.0883716641624</v>
      </c>
      <c r="AJ170" s="122">
        <f t="shared" si="142"/>
        <v>546.32651149924868</v>
      </c>
      <c r="AK170" s="100">
        <f t="shared" si="132"/>
        <v>2367.4148831634111</v>
      </c>
      <c r="AL170" s="192">
        <f t="shared" si="125"/>
        <v>8.5</v>
      </c>
      <c r="AM170" s="117">
        <f t="shared" si="143"/>
        <v>154.79251159145383</v>
      </c>
      <c r="AN170" s="130">
        <f t="shared" si="134"/>
        <v>2522.2073947548652</v>
      </c>
      <c r="AO170" s="101">
        <f t="shared" si="144"/>
        <v>5.0000000000000711E-2</v>
      </c>
      <c r="AQ170" s="141">
        <f t="shared" si="126"/>
        <v>8</v>
      </c>
      <c r="AR170" s="132">
        <f t="shared" si="127"/>
        <v>20177.659158038921</v>
      </c>
      <c r="AS170" s="102">
        <f t="shared" si="128"/>
        <v>14568.706973313299</v>
      </c>
      <c r="AT170" s="100">
        <f t="shared" si="145"/>
        <v>355.05296975486499</v>
      </c>
      <c r="AU170" s="101">
        <f t="shared" si="146"/>
        <v>0.16383371930445834</v>
      </c>
      <c r="AW170" s="246">
        <f t="shared" si="129"/>
        <v>0.19689936718194301</v>
      </c>
    </row>
    <row r="171" spans="1:49" s="93" customFormat="1" ht="15" customHeight="1" x14ac:dyDescent="0.25">
      <c r="A171" s="95" t="s">
        <v>303</v>
      </c>
      <c r="B171" s="100">
        <f t="shared" si="147"/>
        <v>1491.665</v>
      </c>
      <c r="C171" s="100">
        <f t="shared" si="135"/>
        <v>447.49949999999995</v>
      </c>
      <c r="D171" s="100">
        <v>59.87</v>
      </c>
      <c r="E171" s="100">
        <f t="shared" si="112"/>
        <v>1999.0344999999998</v>
      </c>
      <c r="F171" s="216">
        <v>12.9</v>
      </c>
      <c r="G171" s="117">
        <f t="shared" si="133"/>
        <v>192.42478500000001</v>
      </c>
      <c r="H171" s="130">
        <f t="shared" si="113"/>
        <v>2191.4592849999999</v>
      </c>
      <c r="J171" s="141">
        <v>10</v>
      </c>
      <c r="K171" s="132">
        <f t="shared" si="114"/>
        <v>21914.592850000001</v>
      </c>
      <c r="L171" s="102">
        <f t="shared" si="115"/>
        <v>14916.65</v>
      </c>
      <c r="M171" s="250">
        <f t="shared" si="148"/>
        <v>1619.8688117515485</v>
      </c>
      <c r="N171" s="122">
        <f t="shared" si="136"/>
        <v>485.96064352546455</v>
      </c>
      <c r="O171" s="100">
        <f t="shared" si="130"/>
        <v>2105.829455277013</v>
      </c>
      <c r="P171" s="221">
        <f t="shared" si="116"/>
        <v>12.9</v>
      </c>
      <c r="Q171" s="117">
        <f t="shared" si="137"/>
        <v>208.96307671594977</v>
      </c>
      <c r="R171" s="130">
        <f t="shared" si="117"/>
        <v>2314.7925319929627</v>
      </c>
      <c r="S171" s="101">
        <f t="shared" si="138"/>
        <v>5.6279050145785714E-2</v>
      </c>
      <c r="U171" s="141">
        <f t="shared" si="118"/>
        <v>10</v>
      </c>
      <c r="V171" s="132">
        <f t="shared" si="119"/>
        <v>23147.925319929629</v>
      </c>
      <c r="W171" s="102">
        <f t="shared" si="120"/>
        <v>16198.688117515485</v>
      </c>
      <c r="X171" s="250">
        <f t="shared" si="149"/>
        <v>1700.8622523391248</v>
      </c>
      <c r="Y171" s="122">
        <f t="shared" si="139"/>
        <v>510.25867570173739</v>
      </c>
      <c r="Z171" s="100">
        <f t="shared" si="131"/>
        <v>2211.1209280408621</v>
      </c>
      <c r="AA171" s="221">
        <f t="shared" si="121"/>
        <v>12.9</v>
      </c>
      <c r="AB171" s="117">
        <f t="shared" si="140"/>
        <v>219.41123055174711</v>
      </c>
      <c r="AC171" s="130">
        <f t="shared" si="111"/>
        <v>2430.532158592609</v>
      </c>
      <c r="AD171" s="101">
        <f t="shared" si="141"/>
        <v>4.9999999999999156E-2</v>
      </c>
      <c r="AF171" s="141">
        <f t="shared" si="122"/>
        <v>10</v>
      </c>
      <c r="AG171" s="132">
        <f t="shared" si="123"/>
        <v>24305.321585926089</v>
      </c>
      <c r="AH171" s="102">
        <f t="shared" si="124"/>
        <v>17008.622523391248</v>
      </c>
      <c r="AI171" s="250">
        <f t="shared" si="150"/>
        <v>1785.9053649560824</v>
      </c>
      <c r="AJ171" s="122">
        <f t="shared" si="142"/>
        <v>535.77160948682467</v>
      </c>
      <c r="AK171" s="100">
        <f t="shared" si="132"/>
        <v>2321.6769744429071</v>
      </c>
      <c r="AL171" s="192">
        <f t="shared" si="125"/>
        <v>12.9</v>
      </c>
      <c r="AM171" s="117">
        <f t="shared" si="143"/>
        <v>230.38179207933464</v>
      </c>
      <c r="AN171" s="130">
        <f t="shared" si="134"/>
        <v>2552.0587665222415</v>
      </c>
      <c r="AO171" s="101">
        <f t="shared" si="144"/>
        <v>5.0000000000000933E-2</v>
      </c>
      <c r="AQ171" s="141">
        <f t="shared" si="126"/>
        <v>10</v>
      </c>
      <c r="AR171" s="132">
        <f t="shared" si="127"/>
        <v>25520.587665222414</v>
      </c>
      <c r="AS171" s="102">
        <f t="shared" si="128"/>
        <v>17859.053649560825</v>
      </c>
      <c r="AT171" s="100">
        <f t="shared" si="145"/>
        <v>360.5994815222416</v>
      </c>
      <c r="AU171" s="101">
        <f t="shared" si="146"/>
        <v>0.1645476527857288</v>
      </c>
      <c r="AW171" s="246">
        <f t="shared" si="129"/>
        <v>0.19725633098321849</v>
      </c>
    </row>
    <row r="172" spans="1:49" s="93" customFormat="1" ht="15" customHeight="1" x14ac:dyDescent="0.25">
      <c r="A172" s="95" t="s">
        <v>304</v>
      </c>
      <c r="B172" s="100">
        <f t="shared" si="147"/>
        <v>1462.425</v>
      </c>
      <c r="C172" s="100">
        <f t="shared" si="135"/>
        <v>438.72749999999996</v>
      </c>
      <c r="D172" s="100">
        <v>59.87</v>
      </c>
      <c r="E172" s="100">
        <f t="shared" si="112"/>
        <v>1961.0224999999998</v>
      </c>
      <c r="F172" s="216">
        <v>7</v>
      </c>
      <c r="G172" s="117">
        <f t="shared" si="133"/>
        <v>102.36975000000001</v>
      </c>
      <c r="H172" s="130">
        <f t="shared" si="113"/>
        <v>2063.3922499999999</v>
      </c>
      <c r="J172" s="141">
        <v>7</v>
      </c>
      <c r="K172" s="132">
        <f t="shared" si="114"/>
        <v>14443.745749999998</v>
      </c>
      <c r="L172" s="102">
        <f t="shared" si="115"/>
        <v>10236.975</v>
      </c>
      <c r="M172" s="250">
        <f t="shared" si="148"/>
        <v>1588.5984502120227</v>
      </c>
      <c r="N172" s="122">
        <f t="shared" si="136"/>
        <v>476.57953506360678</v>
      </c>
      <c r="O172" s="100">
        <f t="shared" si="130"/>
        <v>2065.1779852756295</v>
      </c>
      <c r="P172" s="221">
        <f t="shared" si="116"/>
        <v>7</v>
      </c>
      <c r="Q172" s="117">
        <f t="shared" si="137"/>
        <v>111.20189151484161</v>
      </c>
      <c r="R172" s="130">
        <f t="shared" si="117"/>
        <v>2176.3798767904709</v>
      </c>
      <c r="S172" s="101">
        <f t="shared" si="138"/>
        <v>5.475819093072154E-2</v>
      </c>
      <c r="U172" s="141">
        <f t="shared" si="118"/>
        <v>7</v>
      </c>
      <c r="V172" s="132">
        <f t="shared" si="119"/>
        <v>15234.659137533297</v>
      </c>
      <c r="W172" s="102">
        <f t="shared" si="120"/>
        <v>11120.189151484159</v>
      </c>
      <c r="X172" s="250">
        <f t="shared" si="149"/>
        <v>1668.0283727226226</v>
      </c>
      <c r="Y172" s="122">
        <f t="shared" si="139"/>
        <v>500.40851181678676</v>
      </c>
      <c r="Z172" s="100">
        <f t="shared" si="131"/>
        <v>2168.4368845394092</v>
      </c>
      <c r="AA172" s="221">
        <f t="shared" si="121"/>
        <v>7</v>
      </c>
      <c r="AB172" s="117">
        <f t="shared" si="140"/>
        <v>116.76198609058359</v>
      </c>
      <c r="AC172" s="130">
        <f t="shared" si="111"/>
        <v>2285.1988706299926</v>
      </c>
      <c r="AD172" s="101">
        <f t="shared" si="141"/>
        <v>4.9999999999999156E-2</v>
      </c>
      <c r="AF172" s="141">
        <f t="shared" si="122"/>
        <v>7</v>
      </c>
      <c r="AG172" s="132">
        <f t="shared" si="123"/>
        <v>15996.392094409948</v>
      </c>
      <c r="AH172" s="102">
        <f t="shared" si="124"/>
        <v>11676.198609058358</v>
      </c>
      <c r="AI172" s="250">
        <f t="shared" si="150"/>
        <v>1751.429791358755</v>
      </c>
      <c r="AJ172" s="122">
        <f t="shared" si="142"/>
        <v>525.42893740762645</v>
      </c>
      <c r="AK172" s="100">
        <f t="shared" si="132"/>
        <v>2276.8587287663813</v>
      </c>
      <c r="AL172" s="192">
        <f t="shared" si="125"/>
        <v>7</v>
      </c>
      <c r="AM172" s="117">
        <f t="shared" si="143"/>
        <v>122.60008539511286</v>
      </c>
      <c r="AN172" s="130">
        <f t="shared" si="134"/>
        <v>2399.458814161494</v>
      </c>
      <c r="AO172" s="101">
        <f t="shared" si="144"/>
        <v>5.0000000000000711E-2</v>
      </c>
      <c r="AQ172" s="141">
        <f t="shared" si="126"/>
        <v>7</v>
      </c>
      <c r="AR172" s="132">
        <f t="shared" si="127"/>
        <v>16796.211699130457</v>
      </c>
      <c r="AS172" s="102">
        <f t="shared" si="128"/>
        <v>12260.008539511286</v>
      </c>
      <c r="AT172" s="100">
        <f t="shared" si="145"/>
        <v>336.06656416149417</v>
      </c>
      <c r="AU172" s="101">
        <f t="shared" si="146"/>
        <v>0.16287090550112038</v>
      </c>
      <c r="AW172" s="246">
        <f t="shared" si="129"/>
        <v>0.19762024812127454</v>
      </c>
    </row>
    <row r="173" spans="1:49" s="93" customFormat="1" ht="15" customHeight="1" x14ac:dyDescent="0.25">
      <c r="A173" s="95" t="s">
        <v>305</v>
      </c>
      <c r="B173" s="100">
        <f t="shared" si="147"/>
        <v>1433.7449999999999</v>
      </c>
      <c r="C173" s="100">
        <f t="shared" si="135"/>
        <v>430.12349999999998</v>
      </c>
      <c r="D173" s="100">
        <v>59.87</v>
      </c>
      <c r="E173" s="100">
        <f t="shared" si="112"/>
        <v>1923.7384999999997</v>
      </c>
      <c r="F173" s="216">
        <v>6.7</v>
      </c>
      <c r="G173" s="117">
        <f t="shared" si="133"/>
        <v>96.060914999999994</v>
      </c>
      <c r="H173" s="130">
        <f t="shared" si="113"/>
        <v>2019.7994149999997</v>
      </c>
      <c r="J173" s="141">
        <v>3</v>
      </c>
      <c r="K173" s="132">
        <f t="shared" si="114"/>
        <v>6059.3982449999994</v>
      </c>
      <c r="L173" s="102">
        <f t="shared" si="115"/>
        <v>4301.2349999999997</v>
      </c>
      <c r="M173" s="250">
        <f t="shared" si="148"/>
        <v>1557.9269738456201</v>
      </c>
      <c r="N173" s="122">
        <f t="shared" si="136"/>
        <v>467.378092153686</v>
      </c>
      <c r="O173" s="100">
        <f t="shared" si="130"/>
        <v>2025.305065999306</v>
      </c>
      <c r="P173" s="221">
        <f t="shared" si="116"/>
        <v>6.7</v>
      </c>
      <c r="Q173" s="117">
        <f t="shared" si="137"/>
        <v>104.38110724765654</v>
      </c>
      <c r="R173" s="130">
        <f t="shared" si="117"/>
        <v>2129.6861732469624</v>
      </c>
      <c r="S173" s="101">
        <f t="shared" si="138"/>
        <v>5.4404787639253049E-2</v>
      </c>
      <c r="U173" s="141">
        <f t="shared" si="118"/>
        <v>3</v>
      </c>
      <c r="V173" s="132">
        <f t="shared" si="119"/>
        <v>6389.0585197408873</v>
      </c>
      <c r="W173" s="102">
        <f t="shared" si="120"/>
        <v>4673.7809215368598</v>
      </c>
      <c r="X173" s="250">
        <f t="shared" si="149"/>
        <v>1635.8233225379001</v>
      </c>
      <c r="Y173" s="122">
        <f t="shared" si="139"/>
        <v>490.74699676137004</v>
      </c>
      <c r="Z173" s="100">
        <f t="shared" si="131"/>
        <v>2126.5703192992701</v>
      </c>
      <c r="AA173" s="221">
        <f t="shared" si="121"/>
        <v>6.7</v>
      </c>
      <c r="AB173" s="117">
        <f t="shared" si="140"/>
        <v>109.60016261003932</v>
      </c>
      <c r="AC173" s="130">
        <f t="shared" si="111"/>
        <v>2236.1704819093093</v>
      </c>
      <c r="AD173" s="101">
        <f t="shared" si="141"/>
        <v>4.9999999999999378E-2</v>
      </c>
      <c r="AF173" s="141">
        <f t="shared" si="122"/>
        <v>3</v>
      </c>
      <c r="AG173" s="132">
        <f t="shared" si="123"/>
        <v>6708.5114457279278</v>
      </c>
      <c r="AH173" s="102">
        <f t="shared" si="124"/>
        <v>4907.4699676137006</v>
      </c>
      <c r="AI173" s="250">
        <f t="shared" si="150"/>
        <v>1717.6144886647962</v>
      </c>
      <c r="AJ173" s="122">
        <f t="shared" si="142"/>
        <v>515.28434659943889</v>
      </c>
      <c r="AK173" s="100">
        <f t="shared" si="132"/>
        <v>2232.898835264235</v>
      </c>
      <c r="AL173" s="192">
        <f t="shared" si="125"/>
        <v>6.7</v>
      </c>
      <c r="AM173" s="117">
        <f t="shared" si="143"/>
        <v>115.08017074054135</v>
      </c>
      <c r="AN173" s="130">
        <f t="shared" si="134"/>
        <v>2347.9790060047762</v>
      </c>
      <c r="AO173" s="101">
        <f t="shared" si="144"/>
        <v>5.0000000000000711E-2</v>
      </c>
      <c r="AQ173" s="141">
        <f t="shared" si="126"/>
        <v>3</v>
      </c>
      <c r="AR173" s="132">
        <f t="shared" si="127"/>
        <v>7043.9370180143287</v>
      </c>
      <c r="AS173" s="102">
        <f t="shared" si="128"/>
        <v>5152.8434659943887</v>
      </c>
      <c r="AT173" s="100">
        <f t="shared" si="145"/>
        <v>328.17959100477651</v>
      </c>
      <c r="AU173" s="101">
        <f t="shared" si="146"/>
        <v>0.16248127837227666</v>
      </c>
      <c r="AW173" s="246">
        <f t="shared" si="129"/>
        <v>0.19799161543007737</v>
      </c>
    </row>
    <row r="174" spans="1:49" s="93" customFormat="1" ht="15" customHeight="1" x14ac:dyDescent="0.25">
      <c r="A174" s="95" t="s">
        <v>306</v>
      </c>
      <c r="B174" s="100">
        <f t="shared" si="147"/>
        <v>1405.63</v>
      </c>
      <c r="C174" s="100">
        <f t="shared" si="135"/>
        <v>421.68900000000002</v>
      </c>
      <c r="D174" s="100">
        <v>59.87</v>
      </c>
      <c r="E174" s="100">
        <f t="shared" si="112"/>
        <v>1887.1890000000001</v>
      </c>
      <c r="F174" s="216">
        <v>4.7</v>
      </c>
      <c r="G174" s="117">
        <f t="shared" si="133"/>
        <v>66.064610000000002</v>
      </c>
      <c r="H174" s="130">
        <f t="shared" si="113"/>
        <v>1953.25361</v>
      </c>
      <c r="J174" s="141">
        <v>3</v>
      </c>
      <c r="K174" s="132">
        <f t="shared" si="114"/>
        <v>5859.7608300000002</v>
      </c>
      <c r="L174" s="102">
        <f t="shared" si="115"/>
        <v>4216.8900000000003</v>
      </c>
      <c r="M174" s="250">
        <f t="shared" si="148"/>
        <v>1527.8597298413874</v>
      </c>
      <c r="N174" s="122">
        <f t="shared" si="136"/>
        <v>458.35791895241624</v>
      </c>
      <c r="O174" s="100">
        <f t="shared" si="130"/>
        <v>1986.2176487938036</v>
      </c>
      <c r="P174" s="221">
        <f t="shared" si="116"/>
        <v>4.7</v>
      </c>
      <c r="Q174" s="117">
        <f t="shared" si="137"/>
        <v>71.80940730254521</v>
      </c>
      <c r="R174" s="130">
        <f t="shared" si="117"/>
        <v>2058.027056096349</v>
      </c>
      <c r="S174" s="101">
        <f t="shared" si="138"/>
        <v>5.3640472266347938E-2</v>
      </c>
      <c r="U174" s="141">
        <f t="shared" si="118"/>
        <v>3</v>
      </c>
      <c r="V174" s="132">
        <f t="shared" si="119"/>
        <v>6174.0811682890471</v>
      </c>
      <c r="W174" s="102">
        <f t="shared" si="120"/>
        <v>4583.5791895241618</v>
      </c>
      <c r="X174" s="250">
        <f t="shared" si="149"/>
        <v>1604.2527163334557</v>
      </c>
      <c r="Y174" s="122">
        <f t="shared" si="139"/>
        <v>481.27581490003672</v>
      </c>
      <c r="Z174" s="100">
        <f t="shared" si="131"/>
        <v>2085.5285312334927</v>
      </c>
      <c r="AA174" s="221">
        <f t="shared" si="121"/>
        <v>4.7</v>
      </c>
      <c r="AB174" s="117">
        <f t="shared" si="140"/>
        <v>75.399877667672413</v>
      </c>
      <c r="AC174" s="130">
        <f t="shared" si="111"/>
        <v>2160.9284089011653</v>
      </c>
      <c r="AD174" s="101">
        <f t="shared" si="141"/>
        <v>4.9999999999999378E-2</v>
      </c>
      <c r="AF174" s="141">
        <f t="shared" si="122"/>
        <v>3</v>
      </c>
      <c r="AG174" s="132">
        <f t="shared" si="123"/>
        <v>6482.7852267034959</v>
      </c>
      <c r="AH174" s="102">
        <f t="shared" si="124"/>
        <v>4812.7581490003668</v>
      </c>
      <c r="AI174" s="250">
        <f t="shared" si="150"/>
        <v>1684.4653521501298</v>
      </c>
      <c r="AJ174" s="122">
        <f t="shared" si="142"/>
        <v>505.33960564503889</v>
      </c>
      <c r="AK174" s="100">
        <f t="shared" si="132"/>
        <v>2189.8049577951688</v>
      </c>
      <c r="AL174" s="192">
        <f t="shared" si="125"/>
        <v>4.7</v>
      </c>
      <c r="AM174" s="117">
        <f t="shared" si="143"/>
        <v>79.169871551056104</v>
      </c>
      <c r="AN174" s="130">
        <f t="shared" si="134"/>
        <v>2268.9748293462249</v>
      </c>
      <c r="AO174" s="101">
        <f t="shared" si="144"/>
        <v>5.0000000000000488E-2</v>
      </c>
      <c r="AQ174" s="141">
        <f t="shared" si="126"/>
        <v>3</v>
      </c>
      <c r="AR174" s="132">
        <f t="shared" si="127"/>
        <v>6806.9244880386741</v>
      </c>
      <c r="AS174" s="102">
        <f t="shared" si="128"/>
        <v>5053.3960564503896</v>
      </c>
      <c r="AT174" s="100">
        <f t="shared" si="145"/>
        <v>315.72121934622487</v>
      </c>
      <c r="AU174" s="101">
        <f t="shared" si="146"/>
        <v>0.16163862067364865</v>
      </c>
      <c r="AW174" s="246">
        <f t="shared" si="129"/>
        <v>0.19837037637936694</v>
      </c>
    </row>
    <row r="175" spans="1:49" s="93" customFormat="1" ht="15" customHeight="1" x14ac:dyDescent="0.25">
      <c r="A175" s="95" t="s">
        <v>307</v>
      </c>
      <c r="B175" s="100">
        <f t="shared" si="147"/>
        <v>1378.07</v>
      </c>
      <c r="C175" s="100">
        <f t="shared" si="135"/>
        <v>413.42099999999999</v>
      </c>
      <c r="D175" s="100">
        <v>59.87</v>
      </c>
      <c r="E175" s="100">
        <f t="shared" si="112"/>
        <v>1851.3609999999999</v>
      </c>
      <c r="F175" s="216">
        <v>7.6</v>
      </c>
      <c r="G175" s="117">
        <f t="shared" si="133"/>
        <v>104.73331999999999</v>
      </c>
      <c r="H175" s="130">
        <f t="shared" si="113"/>
        <v>1956.0943199999999</v>
      </c>
      <c r="J175" s="141">
        <v>7</v>
      </c>
      <c r="K175" s="132">
        <f t="shared" si="114"/>
        <v>13692.660239999999</v>
      </c>
      <c r="L175" s="102">
        <f t="shared" si="115"/>
        <v>9646.49</v>
      </c>
      <c r="M175" s="250">
        <f t="shared" si="148"/>
        <v>1498.3860238212321</v>
      </c>
      <c r="N175" s="122">
        <f t="shared" si="136"/>
        <v>449.51580714636964</v>
      </c>
      <c r="O175" s="100">
        <f t="shared" si="130"/>
        <v>1947.9018309676017</v>
      </c>
      <c r="P175" s="221">
        <f t="shared" si="116"/>
        <v>7.6</v>
      </c>
      <c r="Q175" s="117">
        <f t="shared" si="137"/>
        <v>113.87733781041364</v>
      </c>
      <c r="R175" s="130">
        <f t="shared" si="117"/>
        <v>2061.7791687780154</v>
      </c>
      <c r="S175" s="101">
        <f t="shared" si="138"/>
        <v>5.4028503481373891E-2</v>
      </c>
      <c r="U175" s="141">
        <f t="shared" si="118"/>
        <v>7</v>
      </c>
      <c r="V175" s="132">
        <f t="shared" si="119"/>
        <v>14432.454181446108</v>
      </c>
      <c r="W175" s="102">
        <f t="shared" si="120"/>
        <v>10488.702166748624</v>
      </c>
      <c r="X175" s="250">
        <f t="shared" si="149"/>
        <v>1573.3053250122928</v>
      </c>
      <c r="Y175" s="122">
        <f t="shared" si="139"/>
        <v>471.99159750368779</v>
      </c>
      <c r="Z175" s="100">
        <f t="shared" si="131"/>
        <v>2045.2969225159804</v>
      </c>
      <c r="AA175" s="221">
        <f t="shared" si="121"/>
        <v>7.6</v>
      </c>
      <c r="AB175" s="117">
        <f t="shared" si="140"/>
        <v>119.57120470093425</v>
      </c>
      <c r="AC175" s="130">
        <f t="shared" si="111"/>
        <v>2164.8681272169147</v>
      </c>
      <c r="AD175" s="101">
        <f t="shared" si="141"/>
        <v>4.9999999999999156E-2</v>
      </c>
      <c r="AF175" s="141">
        <f t="shared" si="122"/>
        <v>7</v>
      </c>
      <c r="AG175" s="132">
        <f t="shared" si="123"/>
        <v>15154.076890518403</v>
      </c>
      <c r="AH175" s="102">
        <f t="shared" si="124"/>
        <v>11013.13727508605</v>
      </c>
      <c r="AI175" s="250">
        <f t="shared" si="150"/>
        <v>1651.9705912629086</v>
      </c>
      <c r="AJ175" s="122">
        <f t="shared" si="142"/>
        <v>495.59117737887254</v>
      </c>
      <c r="AK175" s="100">
        <f t="shared" si="132"/>
        <v>2147.5617686417809</v>
      </c>
      <c r="AL175" s="192">
        <f t="shared" si="125"/>
        <v>7.6</v>
      </c>
      <c r="AM175" s="117">
        <f t="shared" si="143"/>
        <v>125.54976493598105</v>
      </c>
      <c r="AN175" s="130">
        <f t="shared" si="134"/>
        <v>2273.1115335777617</v>
      </c>
      <c r="AO175" s="101">
        <f t="shared" si="144"/>
        <v>5.0000000000000711E-2</v>
      </c>
      <c r="AQ175" s="141">
        <f t="shared" si="126"/>
        <v>7</v>
      </c>
      <c r="AR175" s="132">
        <f t="shared" si="127"/>
        <v>15911.780735044333</v>
      </c>
      <c r="AS175" s="102">
        <f t="shared" si="128"/>
        <v>11563.79413884036</v>
      </c>
      <c r="AT175" s="100">
        <f t="shared" si="145"/>
        <v>317.01721357776182</v>
      </c>
      <c r="AU175" s="101">
        <f t="shared" si="146"/>
        <v>0.16206642508821445</v>
      </c>
      <c r="AW175" s="246">
        <f t="shared" si="129"/>
        <v>0.19875666059264674</v>
      </c>
    </row>
    <row r="176" spans="1:49" s="93" customFormat="1" ht="15" customHeight="1" x14ac:dyDescent="0.25">
      <c r="A176" s="95" t="s">
        <v>308</v>
      </c>
      <c r="B176" s="100">
        <f t="shared" si="147"/>
        <v>1351.05</v>
      </c>
      <c r="C176" s="100">
        <f t="shared" si="135"/>
        <v>405.315</v>
      </c>
      <c r="D176" s="100">
        <v>59.87</v>
      </c>
      <c r="E176" s="100">
        <f t="shared" si="112"/>
        <v>1816.2349999999999</v>
      </c>
      <c r="F176" s="216">
        <v>4.0999999999999996</v>
      </c>
      <c r="G176" s="117">
        <f t="shared" ref="G176:G201" si="151">B176*F176%</f>
        <v>55.393049999999988</v>
      </c>
      <c r="H176" s="130">
        <f>E176+G176</f>
        <v>1871.6280499999998</v>
      </c>
      <c r="J176" s="141">
        <v>8</v>
      </c>
      <c r="K176" s="132">
        <f t="shared" si="114"/>
        <v>14973.024399999998</v>
      </c>
      <c r="L176" s="102">
        <f t="shared" si="115"/>
        <v>10808.4</v>
      </c>
      <c r="M176" s="250">
        <f t="shared" si="148"/>
        <v>1469.4898142180177</v>
      </c>
      <c r="N176" s="122">
        <f t="shared" si="136"/>
        <v>440.84694426540528</v>
      </c>
      <c r="O176" s="100">
        <f t="shared" si="130"/>
        <v>1910.336758483423</v>
      </c>
      <c r="P176" s="221">
        <f t="shared" si="116"/>
        <v>4.0999999999999996</v>
      </c>
      <c r="Q176" s="117">
        <f t="shared" si="137"/>
        <v>60.249082382938717</v>
      </c>
      <c r="R176" s="130">
        <f t="shared" si="117"/>
        <v>1970.5858408663617</v>
      </c>
      <c r="S176" s="101">
        <f t="shared" si="138"/>
        <v>5.2872573087564989E-2</v>
      </c>
      <c r="U176" s="141">
        <f t="shared" si="118"/>
        <v>8</v>
      </c>
      <c r="V176" s="132">
        <f t="shared" si="119"/>
        <v>15764.686726930893</v>
      </c>
      <c r="W176" s="102">
        <f t="shared" si="120"/>
        <v>11755.918513744142</v>
      </c>
      <c r="X176" s="250">
        <f t="shared" si="149"/>
        <v>1542.9643049289175</v>
      </c>
      <c r="Y176" s="122">
        <f t="shared" si="139"/>
        <v>462.8892914786752</v>
      </c>
      <c r="Z176" s="100">
        <f t="shared" si="131"/>
        <v>2005.8535964075927</v>
      </c>
      <c r="AA176" s="221">
        <f t="shared" si="121"/>
        <v>4.0999999999999996</v>
      </c>
      <c r="AB176" s="117">
        <f t="shared" si="140"/>
        <v>63.261536502085612</v>
      </c>
      <c r="AC176" s="130">
        <f t="shared" si="111"/>
        <v>2069.1151329096783</v>
      </c>
      <c r="AD176" s="101">
        <f t="shared" si="141"/>
        <v>4.9999999999999378E-2</v>
      </c>
      <c r="AF176" s="141">
        <f t="shared" si="122"/>
        <v>8</v>
      </c>
      <c r="AG176" s="132">
        <f t="shared" si="123"/>
        <v>16552.921063277427</v>
      </c>
      <c r="AH176" s="102">
        <f t="shared" si="124"/>
        <v>12343.71443943134</v>
      </c>
      <c r="AI176" s="250">
        <f t="shared" si="150"/>
        <v>1620.1125201753646</v>
      </c>
      <c r="AJ176" s="122">
        <f t="shared" si="142"/>
        <v>486.03375605260936</v>
      </c>
      <c r="AK176" s="100">
        <f t="shared" si="132"/>
        <v>2106.1462762279739</v>
      </c>
      <c r="AL176" s="192">
        <f t="shared" si="125"/>
        <v>4.0999999999999996</v>
      </c>
      <c r="AM176" s="117">
        <f t="shared" si="143"/>
        <v>66.424613327189945</v>
      </c>
      <c r="AN176" s="130">
        <f t="shared" si="134"/>
        <v>2172.5708895551638</v>
      </c>
      <c r="AO176" s="101">
        <f t="shared" si="144"/>
        <v>5.0000000000000711E-2</v>
      </c>
      <c r="AQ176" s="141">
        <f t="shared" si="126"/>
        <v>8</v>
      </c>
      <c r="AR176" s="132">
        <f t="shared" si="127"/>
        <v>17380.567116441311</v>
      </c>
      <c r="AS176" s="102">
        <f t="shared" si="128"/>
        <v>12960.900161402917</v>
      </c>
      <c r="AT176" s="100">
        <f t="shared" si="145"/>
        <v>300.94283955516403</v>
      </c>
      <c r="AU176" s="101">
        <f t="shared" si="146"/>
        <v>0.16079201182904046</v>
      </c>
      <c r="AW176" s="246">
        <f t="shared" si="129"/>
        <v>0.1991506755304131</v>
      </c>
    </row>
    <row r="177" spans="1:49" s="93" customFormat="1" ht="15" customHeight="1" x14ac:dyDescent="0.25">
      <c r="A177" s="96" t="s">
        <v>309</v>
      </c>
      <c r="B177" s="97"/>
      <c r="C177" s="97"/>
      <c r="D177" s="97"/>
      <c r="E177" s="97"/>
      <c r="F177" s="218"/>
      <c r="G177" s="116">
        <f t="shared" si="151"/>
        <v>0</v>
      </c>
      <c r="H177" s="130"/>
      <c r="I177" s="99"/>
      <c r="J177" s="143"/>
      <c r="K177" s="134">
        <f t="shared" si="114"/>
        <v>0</v>
      </c>
      <c r="L177" s="102">
        <f t="shared" si="115"/>
        <v>0</v>
      </c>
      <c r="M177" s="251">
        <f t="shared" si="148"/>
        <v>0</v>
      </c>
      <c r="N177" s="118"/>
      <c r="O177" s="97"/>
      <c r="P177" s="221">
        <f t="shared" si="116"/>
        <v>0</v>
      </c>
      <c r="Q177" s="116"/>
      <c r="R177" s="130"/>
      <c r="S177" s="98"/>
      <c r="T177" s="99"/>
      <c r="U177" s="141">
        <f t="shared" si="118"/>
        <v>0</v>
      </c>
      <c r="V177" s="132">
        <f t="shared" si="119"/>
        <v>0</v>
      </c>
      <c r="W177" s="102">
        <f t="shared" si="120"/>
        <v>0</v>
      </c>
      <c r="X177" s="251">
        <f t="shared" si="149"/>
        <v>0</v>
      </c>
      <c r="Y177" s="118"/>
      <c r="Z177" s="97"/>
      <c r="AA177" s="221">
        <f t="shared" si="121"/>
        <v>0</v>
      </c>
      <c r="AB177" s="116"/>
      <c r="AC177" s="130"/>
      <c r="AD177" s="98"/>
      <c r="AE177" s="99"/>
      <c r="AF177" s="142">
        <f t="shared" si="122"/>
        <v>0</v>
      </c>
      <c r="AG177" s="133">
        <f t="shared" si="123"/>
        <v>0</v>
      </c>
      <c r="AH177" s="102">
        <f t="shared" si="124"/>
        <v>0</v>
      </c>
      <c r="AI177" s="251">
        <f t="shared" si="150"/>
        <v>0</v>
      </c>
      <c r="AJ177" s="118"/>
      <c r="AK177" s="97"/>
      <c r="AL177" s="192">
        <f t="shared" si="125"/>
        <v>0</v>
      </c>
      <c r="AM177" s="116"/>
      <c r="AN177" s="130"/>
      <c r="AO177" s="98"/>
      <c r="AP177" s="99"/>
      <c r="AQ177" s="142">
        <f t="shared" si="126"/>
        <v>0</v>
      </c>
      <c r="AR177" s="133">
        <f t="shared" si="127"/>
        <v>0</v>
      </c>
      <c r="AS177" s="102">
        <f t="shared" si="128"/>
        <v>0</v>
      </c>
      <c r="AT177" s="97"/>
      <c r="AU177" s="98"/>
      <c r="AW177" s="246"/>
    </row>
    <row r="178" spans="1:49" s="93" customFormat="1" ht="15" customHeight="1" x14ac:dyDescent="0.25">
      <c r="A178" s="96" t="s">
        <v>310</v>
      </c>
      <c r="B178" s="97"/>
      <c r="C178" s="97"/>
      <c r="D178" s="97"/>
      <c r="E178" s="97"/>
      <c r="F178" s="218"/>
      <c r="G178" s="116">
        <f t="shared" si="151"/>
        <v>0</v>
      </c>
      <c r="H178" s="130"/>
      <c r="I178" s="99"/>
      <c r="J178" s="143"/>
      <c r="K178" s="134">
        <f t="shared" si="114"/>
        <v>0</v>
      </c>
      <c r="L178" s="102">
        <f t="shared" si="115"/>
        <v>0</v>
      </c>
      <c r="M178" s="251">
        <f t="shared" si="148"/>
        <v>0</v>
      </c>
      <c r="N178" s="118"/>
      <c r="O178" s="97"/>
      <c r="P178" s="221">
        <f t="shared" si="116"/>
        <v>0</v>
      </c>
      <c r="Q178" s="116"/>
      <c r="R178" s="130"/>
      <c r="S178" s="98"/>
      <c r="T178" s="99"/>
      <c r="U178" s="141">
        <f t="shared" si="118"/>
        <v>0</v>
      </c>
      <c r="V178" s="132">
        <f t="shared" si="119"/>
        <v>0</v>
      </c>
      <c r="W178" s="102">
        <f t="shared" si="120"/>
        <v>0</v>
      </c>
      <c r="X178" s="251">
        <f t="shared" si="149"/>
        <v>0</v>
      </c>
      <c r="Y178" s="118"/>
      <c r="Z178" s="97"/>
      <c r="AA178" s="221">
        <f t="shared" si="121"/>
        <v>0</v>
      </c>
      <c r="AB178" s="116"/>
      <c r="AC178" s="130"/>
      <c r="AD178" s="98"/>
      <c r="AE178" s="99"/>
      <c r="AF178" s="142">
        <f t="shared" si="122"/>
        <v>0</v>
      </c>
      <c r="AG178" s="133">
        <f t="shared" si="123"/>
        <v>0</v>
      </c>
      <c r="AH178" s="102">
        <f t="shared" si="124"/>
        <v>0</v>
      </c>
      <c r="AI178" s="251">
        <f t="shared" si="150"/>
        <v>0</v>
      </c>
      <c r="AJ178" s="118"/>
      <c r="AK178" s="97"/>
      <c r="AL178" s="192">
        <f t="shared" si="125"/>
        <v>0</v>
      </c>
      <c r="AM178" s="116"/>
      <c r="AN178" s="130"/>
      <c r="AO178" s="98"/>
      <c r="AP178" s="99"/>
      <c r="AQ178" s="142">
        <f t="shared" si="126"/>
        <v>0</v>
      </c>
      <c r="AR178" s="133">
        <f t="shared" si="127"/>
        <v>0</v>
      </c>
      <c r="AS178" s="102">
        <f t="shared" si="128"/>
        <v>0</v>
      </c>
      <c r="AT178" s="97"/>
      <c r="AU178" s="98"/>
      <c r="AW178" s="246"/>
    </row>
    <row r="179" spans="1:49" s="93" customFormat="1" ht="15" customHeight="1" x14ac:dyDescent="0.25">
      <c r="A179" s="96" t="s">
        <v>311</v>
      </c>
      <c r="B179" s="97">
        <v>1157.3900000000001</v>
      </c>
      <c r="C179" s="97">
        <f>B179*C$4</f>
        <v>347.21700000000004</v>
      </c>
      <c r="D179" s="97">
        <v>59.87</v>
      </c>
      <c r="E179" s="97">
        <f>SUM(B179:D179)</f>
        <v>1564.4770000000001</v>
      </c>
      <c r="F179" s="218">
        <v>4.5</v>
      </c>
      <c r="G179" s="116">
        <f t="shared" si="151"/>
        <v>52.082550000000005</v>
      </c>
      <c r="H179" s="130">
        <f>E179+G179</f>
        <v>1616.5595500000002</v>
      </c>
      <c r="I179" s="99"/>
      <c r="J179" s="143">
        <v>4</v>
      </c>
      <c r="K179" s="134">
        <f>H179*J179</f>
        <v>6466.2382000000007</v>
      </c>
      <c r="L179" s="102">
        <f t="shared" si="115"/>
        <v>4629.5600000000004</v>
      </c>
      <c r="M179" s="251">
        <f t="shared" si="148"/>
        <v>1262.3824880981613</v>
      </c>
      <c r="N179" s="118"/>
      <c r="O179" s="97"/>
      <c r="P179" s="221">
        <f t="shared" si="116"/>
        <v>4.5</v>
      </c>
      <c r="Q179" s="116"/>
      <c r="R179" s="130"/>
      <c r="S179" s="98"/>
      <c r="T179" s="99"/>
      <c r="U179" s="141">
        <f t="shared" si="118"/>
        <v>4</v>
      </c>
      <c r="V179" s="132">
        <f t="shared" si="119"/>
        <v>0</v>
      </c>
      <c r="W179" s="102">
        <f t="shared" si="120"/>
        <v>5049.5299523926451</v>
      </c>
      <c r="X179" s="251">
        <f t="shared" si="149"/>
        <v>1325.5016125030684</v>
      </c>
      <c r="Y179" s="118"/>
      <c r="Z179" s="97"/>
      <c r="AA179" s="221">
        <f t="shared" si="121"/>
        <v>4.5</v>
      </c>
      <c r="AB179" s="116"/>
      <c r="AC179" s="130"/>
      <c r="AD179" s="98"/>
      <c r="AE179" s="99"/>
      <c r="AF179" s="142">
        <f t="shared" si="122"/>
        <v>4</v>
      </c>
      <c r="AG179" s="133">
        <f t="shared" si="123"/>
        <v>0</v>
      </c>
      <c r="AH179" s="102">
        <f t="shared" si="124"/>
        <v>5302.0064500122735</v>
      </c>
      <c r="AI179" s="251">
        <f t="shared" si="150"/>
        <v>1391.7766931282229</v>
      </c>
      <c r="AJ179" s="118"/>
      <c r="AK179" s="97"/>
      <c r="AL179" s="192">
        <f t="shared" si="125"/>
        <v>4.5</v>
      </c>
      <c r="AM179" s="116"/>
      <c r="AN179" s="130"/>
      <c r="AO179" s="98"/>
      <c r="AP179" s="99"/>
      <c r="AQ179" s="142">
        <f t="shared" si="126"/>
        <v>4</v>
      </c>
      <c r="AR179" s="133">
        <f t="shared" si="127"/>
        <v>0</v>
      </c>
      <c r="AS179" s="102">
        <f t="shared" si="128"/>
        <v>5567.1067725128914</v>
      </c>
      <c r="AT179" s="97"/>
      <c r="AU179" s="98"/>
      <c r="AW179" s="246">
        <f t="shared" si="129"/>
        <v>0.20251314866054027</v>
      </c>
    </row>
    <row r="180" spans="1:49" s="93" customFormat="1" ht="15" customHeight="1" x14ac:dyDescent="0.25">
      <c r="A180" s="95" t="s">
        <v>312</v>
      </c>
      <c r="B180" s="100">
        <f t="shared" si="147"/>
        <v>2140.8249999999998</v>
      </c>
      <c r="C180" s="100">
        <f t="shared" ref="C180:C201" si="152">B180*C$4</f>
        <v>642.24749999999995</v>
      </c>
      <c r="D180" s="100">
        <v>59.87</v>
      </c>
      <c r="E180" s="100">
        <f t="shared" si="112"/>
        <v>2842.9424999999997</v>
      </c>
      <c r="F180" s="216">
        <v>35</v>
      </c>
      <c r="G180" s="117">
        <f t="shared" si="151"/>
        <v>749.28874999999994</v>
      </c>
      <c r="H180" s="130">
        <f t="shared" si="113"/>
        <v>3592.2312499999998</v>
      </c>
      <c r="J180" s="141">
        <v>4</v>
      </c>
      <c r="K180" s="132">
        <f t="shared" si="114"/>
        <v>14368.924999999999</v>
      </c>
      <c r="L180" s="102">
        <f t="shared" si="115"/>
        <v>8563.2999999999993</v>
      </c>
      <c r="M180" s="250">
        <f t="shared" si="148"/>
        <v>2314.1050599389182</v>
      </c>
      <c r="N180" s="122">
        <f t="shared" ref="N180:N201" si="153">M180*N$4</f>
        <v>694.23151798167544</v>
      </c>
      <c r="O180" s="100">
        <f t="shared" si="130"/>
        <v>3008.3365779205938</v>
      </c>
      <c r="P180" s="221">
        <f t="shared" si="116"/>
        <v>35</v>
      </c>
      <c r="Q180" s="117">
        <f t="shared" ref="Q180:Q201" si="154">M180*P180%</f>
        <v>809.93677097862133</v>
      </c>
      <c r="R180" s="130">
        <f t="shared" si="117"/>
        <v>3818.2733488992153</v>
      </c>
      <c r="S180" s="101">
        <f t="shared" ref="S180:S201" si="155">R180/H180-1</f>
        <v>6.2925263761684391E-2</v>
      </c>
      <c r="U180" s="141">
        <f t="shared" si="118"/>
        <v>4</v>
      </c>
      <c r="V180" s="132">
        <f t="shared" si="119"/>
        <v>15273.093395596861</v>
      </c>
      <c r="W180" s="102">
        <f t="shared" si="120"/>
        <v>9256.4202397556728</v>
      </c>
      <c r="X180" s="250">
        <f t="shared" si="149"/>
        <v>2429.8103129358628</v>
      </c>
      <c r="Y180" s="122">
        <f t="shared" ref="Y180:Y201" si="156">X180*Y$4</f>
        <v>728.94309388075885</v>
      </c>
      <c r="Z180" s="100">
        <f t="shared" si="131"/>
        <v>3158.7534068166215</v>
      </c>
      <c r="AA180" s="221">
        <f t="shared" si="121"/>
        <v>35</v>
      </c>
      <c r="AB180" s="117">
        <f t="shared" ref="AB180:AB201" si="157">X180*AA180%</f>
        <v>850.43360952755199</v>
      </c>
      <c r="AC180" s="130">
        <f t="shared" si="111"/>
        <v>4009.1870163441736</v>
      </c>
      <c r="AD180" s="101">
        <f t="shared" ref="AD180:AD201" si="158">AC180/R180-1</f>
        <v>4.9999999999999378E-2</v>
      </c>
      <c r="AF180" s="141">
        <f t="shared" si="122"/>
        <v>4</v>
      </c>
      <c r="AG180" s="132">
        <f t="shared" si="123"/>
        <v>16036.748065376694</v>
      </c>
      <c r="AH180" s="102">
        <f t="shared" si="124"/>
        <v>9719.2412517434514</v>
      </c>
      <c r="AI180" s="250">
        <f t="shared" si="150"/>
        <v>2551.3008285826577</v>
      </c>
      <c r="AJ180" s="122">
        <f t="shared" ref="AJ180:AJ201" si="159">AI180*AJ$4</f>
        <v>765.39024857479728</v>
      </c>
      <c r="AK180" s="100">
        <f t="shared" si="132"/>
        <v>3316.6910771574549</v>
      </c>
      <c r="AL180" s="192">
        <f t="shared" si="125"/>
        <v>35</v>
      </c>
      <c r="AM180" s="117">
        <f t="shared" ref="AM180:AM201" si="160">AI180*AL180%</f>
        <v>892.95529000393014</v>
      </c>
      <c r="AN180" s="130">
        <f t="shared" si="134"/>
        <v>4209.6463671613847</v>
      </c>
      <c r="AO180" s="101">
        <f t="shared" ref="AO180:AO201" si="161">AN180/AC180-1</f>
        <v>5.0000000000000711E-2</v>
      </c>
      <c r="AQ180" s="141">
        <f t="shared" si="126"/>
        <v>4</v>
      </c>
      <c r="AR180" s="132">
        <f t="shared" si="127"/>
        <v>16838.585468645539</v>
      </c>
      <c r="AS180" s="102">
        <f t="shared" si="128"/>
        <v>10205.203314330631</v>
      </c>
      <c r="AT180" s="100">
        <f t="shared" ref="AT180:AT201" si="162">AN180-H180</f>
        <v>617.41511716138484</v>
      </c>
      <c r="AU180" s="101">
        <f t="shared" ref="AU180:AU201" si="163">AN180/H180-1</f>
        <v>0.17187510329725697</v>
      </c>
      <c r="AW180" s="246">
        <f t="shared" si="129"/>
        <v>0.1917372174664711</v>
      </c>
    </row>
    <row r="181" spans="1:49" s="93" customFormat="1" ht="15" customHeight="1" x14ac:dyDescent="0.25">
      <c r="A181" s="95" t="s">
        <v>313</v>
      </c>
      <c r="B181" s="100">
        <f t="shared" si="147"/>
        <v>2098.8449999999998</v>
      </c>
      <c r="C181" s="100">
        <f t="shared" si="152"/>
        <v>629.65349999999989</v>
      </c>
      <c r="D181" s="100">
        <v>59.87</v>
      </c>
      <c r="E181" s="100">
        <f t="shared" si="112"/>
        <v>2788.3684999999996</v>
      </c>
      <c r="F181" s="216"/>
      <c r="G181" s="117">
        <f t="shared" si="151"/>
        <v>0</v>
      </c>
      <c r="H181" s="130">
        <f t="shared" si="113"/>
        <v>2788.3684999999996</v>
      </c>
      <c r="J181" s="141"/>
      <c r="K181" s="132">
        <f t="shared" si="114"/>
        <v>0</v>
      </c>
      <c r="L181" s="102">
        <f t="shared" si="115"/>
        <v>0</v>
      </c>
      <c r="M181" s="250">
        <f t="shared" si="148"/>
        <v>2269.21006071083</v>
      </c>
      <c r="N181" s="122">
        <f t="shared" si="153"/>
        <v>680.76301821324898</v>
      </c>
      <c r="O181" s="100">
        <f t="shared" si="130"/>
        <v>2949.9730789240789</v>
      </c>
      <c r="P181" s="221">
        <f t="shared" si="116"/>
        <v>0</v>
      </c>
      <c r="Q181" s="117">
        <f t="shared" si="154"/>
        <v>0</v>
      </c>
      <c r="R181" s="130">
        <f t="shared" si="117"/>
        <v>2949.9730789240789</v>
      </c>
      <c r="S181" s="101">
        <f t="shared" si="155"/>
        <v>5.7956679299769442E-2</v>
      </c>
      <c r="U181" s="141">
        <f t="shared" si="118"/>
        <v>0</v>
      </c>
      <c r="V181" s="132">
        <f t="shared" si="119"/>
        <v>0</v>
      </c>
      <c r="W181" s="102">
        <f t="shared" si="120"/>
        <v>0</v>
      </c>
      <c r="X181" s="250">
        <f t="shared" si="149"/>
        <v>2382.6705637463701</v>
      </c>
      <c r="Y181" s="122">
        <f t="shared" si="156"/>
        <v>714.801169123911</v>
      </c>
      <c r="Z181" s="100">
        <f t="shared" si="131"/>
        <v>3097.4717328702809</v>
      </c>
      <c r="AA181" s="221">
        <f t="shared" si="121"/>
        <v>0</v>
      </c>
      <c r="AB181" s="117">
        <f t="shared" si="157"/>
        <v>0</v>
      </c>
      <c r="AC181" s="130">
        <f t="shared" si="111"/>
        <v>3097.4717328702809</v>
      </c>
      <c r="AD181" s="101">
        <f t="shared" si="158"/>
        <v>4.9999999999999378E-2</v>
      </c>
      <c r="AF181" s="141">
        <f t="shared" si="122"/>
        <v>0</v>
      </c>
      <c r="AG181" s="132">
        <f t="shared" si="123"/>
        <v>0</v>
      </c>
      <c r="AH181" s="102">
        <f t="shared" si="124"/>
        <v>0</v>
      </c>
      <c r="AI181" s="250">
        <f t="shared" si="150"/>
        <v>2501.8040919336904</v>
      </c>
      <c r="AJ181" s="122">
        <f t="shared" si="159"/>
        <v>750.54122758010715</v>
      </c>
      <c r="AK181" s="100">
        <f t="shared" si="132"/>
        <v>3252.3453195137977</v>
      </c>
      <c r="AL181" s="192">
        <f t="shared" si="125"/>
        <v>0</v>
      </c>
      <c r="AM181" s="117">
        <f t="shared" si="160"/>
        <v>0</v>
      </c>
      <c r="AN181" s="130">
        <f t="shared" si="134"/>
        <v>3252.3453195137977</v>
      </c>
      <c r="AO181" s="101">
        <f t="shared" si="161"/>
        <v>5.0000000000000933E-2</v>
      </c>
      <c r="AQ181" s="141">
        <f t="shared" si="126"/>
        <v>0</v>
      </c>
      <c r="AR181" s="132">
        <f t="shared" si="127"/>
        <v>0</v>
      </c>
      <c r="AS181" s="102">
        <f t="shared" si="128"/>
        <v>0</v>
      </c>
      <c r="AT181" s="100">
        <f t="shared" si="162"/>
        <v>463.97681951379809</v>
      </c>
      <c r="AU181" s="101">
        <f t="shared" si="163"/>
        <v>0.16639723892799618</v>
      </c>
      <c r="AW181" s="246">
        <f t="shared" si="129"/>
        <v>0.19199087685545657</v>
      </c>
    </row>
    <row r="182" spans="1:49" s="93" customFormat="1" ht="15" customHeight="1" x14ac:dyDescent="0.25">
      <c r="A182" s="95" t="s">
        <v>314</v>
      </c>
      <c r="B182" s="100">
        <f t="shared" si="147"/>
        <v>2057.69</v>
      </c>
      <c r="C182" s="100">
        <f t="shared" si="152"/>
        <v>617.30700000000002</v>
      </c>
      <c r="D182" s="100">
        <v>59.87</v>
      </c>
      <c r="E182" s="100">
        <f t="shared" si="112"/>
        <v>2734.8670000000002</v>
      </c>
      <c r="F182" s="216"/>
      <c r="G182" s="117">
        <f t="shared" si="151"/>
        <v>0</v>
      </c>
      <c r="H182" s="130">
        <f t="shared" si="113"/>
        <v>2734.8670000000002</v>
      </c>
      <c r="J182" s="141"/>
      <c r="K182" s="132">
        <f t="shared" si="114"/>
        <v>0</v>
      </c>
      <c r="L182" s="102">
        <f t="shared" si="115"/>
        <v>0</v>
      </c>
      <c r="M182" s="250">
        <f t="shared" si="148"/>
        <v>2225.1973476752905</v>
      </c>
      <c r="N182" s="122">
        <f t="shared" si="153"/>
        <v>667.55920430258709</v>
      </c>
      <c r="O182" s="100">
        <f t="shared" si="130"/>
        <v>2892.7565519778777</v>
      </c>
      <c r="P182" s="221">
        <f t="shared" si="116"/>
        <v>0</v>
      </c>
      <c r="Q182" s="117">
        <f t="shared" si="154"/>
        <v>0</v>
      </c>
      <c r="R182" s="130">
        <f t="shared" si="117"/>
        <v>2892.7565519778777</v>
      </c>
      <c r="S182" s="101">
        <f t="shared" si="155"/>
        <v>5.773207690826565E-2</v>
      </c>
      <c r="U182" s="141">
        <f t="shared" si="118"/>
        <v>0</v>
      </c>
      <c r="V182" s="132">
        <f t="shared" si="119"/>
        <v>0</v>
      </c>
      <c r="W182" s="102">
        <f t="shared" si="120"/>
        <v>0</v>
      </c>
      <c r="X182" s="250">
        <f t="shared" si="149"/>
        <v>2336.4572150590534</v>
      </c>
      <c r="Y182" s="122">
        <f t="shared" si="156"/>
        <v>700.93716451771604</v>
      </c>
      <c r="Z182" s="100">
        <f t="shared" si="131"/>
        <v>3037.3943795767696</v>
      </c>
      <c r="AA182" s="221">
        <f t="shared" si="121"/>
        <v>0</v>
      </c>
      <c r="AB182" s="117">
        <f t="shared" si="157"/>
        <v>0</v>
      </c>
      <c r="AC182" s="130">
        <f t="shared" si="111"/>
        <v>3037.3943795767696</v>
      </c>
      <c r="AD182" s="101">
        <f t="shared" si="158"/>
        <v>4.9999999999999378E-2</v>
      </c>
      <c r="AF182" s="141">
        <f t="shared" si="122"/>
        <v>0</v>
      </c>
      <c r="AG182" s="132">
        <f t="shared" si="123"/>
        <v>0</v>
      </c>
      <c r="AH182" s="102">
        <f t="shared" si="124"/>
        <v>0</v>
      </c>
      <c r="AI182" s="250">
        <f t="shared" si="150"/>
        <v>2453.2800758120079</v>
      </c>
      <c r="AJ182" s="122">
        <f t="shared" si="159"/>
        <v>735.9840227436024</v>
      </c>
      <c r="AK182" s="100">
        <f t="shared" si="132"/>
        <v>3189.2640985556104</v>
      </c>
      <c r="AL182" s="192">
        <f t="shared" si="125"/>
        <v>0</v>
      </c>
      <c r="AM182" s="117">
        <f t="shared" si="160"/>
        <v>0</v>
      </c>
      <c r="AN182" s="130">
        <f t="shared" si="134"/>
        <v>3189.2640985556104</v>
      </c>
      <c r="AO182" s="101">
        <f t="shared" si="161"/>
        <v>5.0000000000000711E-2</v>
      </c>
      <c r="AQ182" s="141">
        <f t="shared" si="126"/>
        <v>0</v>
      </c>
      <c r="AR182" s="132">
        <f t="shared" si="127"/>
        <v>0</v>
      </c>
      <c r="AS182" s="102">
        <f t="shared" si="128"/>
        <v>0</v>
      </c>
      <c r="AT182" s="100">
        <f t="shared" si="162"/>
        <v>454.39709855561023</v>
      </c>
      <c r="AU182" s="101">
        <f t="shared" si="163"/>
        <v>0.16614961479136281</v>
      </c>
      <c r="AW182" s="246">
        <f t="shared" si="129"/>
        <v>0.19224959824463728</v>
      </c>
    </row>
    <row r="183" spans="1:49" s="93" customFormat="1" ht="15" customHeight="1" x14ac:dyDescent="0.25">
      <c r="A183" s="95" t="s">
        <v>315</v>
      </c>
      <c r="B183" s="100">
        <f t="shared" si="147"/>
        <v>2017.345</v>
      </c>
      <c r="C183" s="100">
        <f t="shared" si="152"/>
        <v>605.20349999999996</v>
      </c>
      <c r="D183" s="100">
        <v>59.87</v>
      </c>
      <c r="E183" s="100">
        <f t="shared" si="112"/>
        <v>2682.4184999999998</v>
      </c>
      <c r="F183" s="216"/>
      <c r="G183" s="117">
        <f t="shared" si="151"/>
        <v>0</v>
      </c>
      <c r="H183" s="130">
        <f t="shared" si="113"/>
        <v>2682.4184999999998</v>
      </c>
      <c r="J183" s="141"/>
      <c r="K183" s="132">
        <f t="shared" si="114"/>
        <v>0</v>
      </c>
      <c r="L183" s="102">
        <f t="shared" si="115"/>
        <v>0</v>
      </c>
      <c r="M183" s="250">
        <f t="shared" si="148"/>
        <v>2182.0508792651608</v>
      </c>
      <c r="N183" s="122">
        <f t="shared" si="153"/>
        <v>654.61526377954817</v>
      </c>
      <c r="O183" s="100">
        <f t="shared" si="130"/>
        <v>2836.6661430447089</v>
      </c>
      <c r="P183" s="221">
        <f t="shared" si="116"/>
        <v>0</v>
      </c>
      <c r="Q183" s="117">
        <f t="shared" si="154"/>
        <v>0</v>
      </c>
      <c r="R183" s="130">
        <f t="shared" si="117"/>
        <v>2836.6661430447089</v>
      </c>
      <c r="S183" s="101">
        <f t="shared" si="155"/>
        <v>5.7503198343103135E-2</v>
      </c>
      <c r="U183" s="141">
        <f t="shared" si="118"/>
        <v>0</v>
      </c>
      <c r="V183" s="132">
        <f t="shared" si="119"/>
        <v>0</v>
      </c>
      <c r="W183" s="102">
        <f t="shared" si="120"/>
        <v>0</v>
      </c>
      <c r="X183" s="250">
        <f t="shared" si="149"/>
        <v>2291.1534232284175</v>
      </c>
      <c r="Y183" s="122">
        <f t="shared" si="156"/>
        <v>687.34602696852528</v>
      </c>
      <c r="Z183" s="100">
        <f t="shared" si="131"/>
        <v>2978.4994501969427</v>
      </c>
      <c r="AA183" s="221">
        <f t="shared" si="121"/>
        <v>0</v>
      </c>
      <c r="AB183" s="117">
        <f t="shared" si="157"/>
        <v>0</v>
      </c>
      <c r="AC183" s="130">
        <f t="shared" ref="AC183:AC246" si="164">Z183+AB183</f>
        <v>2978.4994501969427</v>
      </c>
      <c r="AD183" s="101">
        <f t="shared" si="158"/>
        <v>4.9999999999999378E-2</v>
      </c>
      <c r="AF183" s="141">
        <f t="shared" si="122"/>
        <v>0</v>
      </c>
      <c r="AG183" s="132">
        <f t="shared" si="123"/>
        <v>0</v>
      </c>
      <c r="AH183" s="102">
        <f t="shared" si="124"/>
        <v>0</v>
      </c>
      <c r="AI183" s="250">
        <f t="shared" si="150"/>
        <v>2405.7110943898401</v>
      </c>
      <c r="AJ183" s="122">
        <f t="shared" si="159"/>
        <v>721.71332831695202</v>
      </c>
      <c r="AK183" s="100">
        <f t="shared" si="132"/>
        <v>3127.424422706792</v>
      </c>
      <c r="AL183" s="192">
        <f t="shared" si="125"/>
        <v>0</v>
      </c>
      <c r="AM183" s="117">
        <f t="shared" si="160"/>
        <v>0</v>
      </c>
      <c r="AN183" s="130">
        <f t="shared" si="134"/>
        <v>3127.424422706792</v>
      </c>
      <c r="AO183" s="101">
        <f t="shared" si="161"/>
        <v>5.0000000000000711E-2</v>
      </c>
      <c r="AQ183" s="141">
        <f t="shared" si="126"/>
        <v>0</v>
      </c>
      <c r="AR183" s="132">
        <f t="shared" si="127"/>
        <v>0</v>
      </c>
      <c r="AS183" s="102">
        <f t="shared" si="128"/>
        <v>0</v>
      </c>
      <c r="AT183" s="100">
        <f t="shared" si="162"/>
        <v>445.00592270679226</v>
      </c>
      <c r="AU183" s="101">
        <f t="shared" si="163"/>
        <v>0.16589727617327132</v>
      </c>
      <c r="AW183" s="246">
        <f t="shared" si="129"/>
        <v>0.19251347409086694</v>
      </c>
    </row>
    <row r="184" spans="1:49" s="93" customFormat="1" ht="15" customHeight="1" x14ac:dyDescent="0.25">
      <c r="A184" s="95" t="s">
        <v>316</v>
      </c>
      <c r="B184" s="100">
        <f t="shared" si="147"/>
        <v>1977.79</v>
      </c>
      <c r="C184" s="100">
        <f t="shared" si="152"/>
        <v>593.33699999999999</v>
      </c>
      <c r="D184" s="100">
        <v>59.87</v>
      </c>
      <c r="E184" s="100">
        <f t="shared" si="112"/>
        <v>2630.9969999999998</v>
      </c>
      <c r="F184" s="216"/>
      <c r="G184" s="117">
        <f t="shared" si="151"/>
        <v>0</v>
      </c>
      <c r="H184" s="130">
        <f t="shared" si="113"/>
        <v>2630.9969999999998</v>
      </c>
      <c r="J184" s="141"/>
      <c r="K184" s="132">
        <f t="shared" si="114"/>
        <v>0</v>
      </c>
      <c r="L184" s="102">
        <f t="shared" si="115"/>
        <v>0</v>
      </c>
      <c r="M184" s="250">
        <f t="shared" si="148"/>
        <v>2139.74926672426</v>
      </c>
      <c r="N184" s="122">
        <f t="shared" si="153"/>
        <v>641.92478001727795</v>
      </c>
      <c r="O184" s="100">
        <f t="shared" si="130"/>
        <v>2781.6740467415379</v>
      </c>
      <c r="P184" s="221">
        <f t="shared" si="116"/>
        <v>0</v>
      </c>
      <c r="Q184" s="117">
        <f t="shared" si="154"/>
        <v>0</v>
      </c>
      <c r="R184" s="130">
        <f t="shared" si="117"/>
        <v>2781.6740467415379</v>
      </c>
      <c r="S184" s="101">
        <f t="shared" si="155"/>
        <v>5.7269942436855015E-2</v>
      </c>
      <c r="U184" s="141">
        <f t="shared" si="118"/>
        <v>0</v>
      </c>
      <c r="V184" s="132">
        <f t="shared" si="119"/>
        <v>0</v>
      </c>
      <c r="W184" s="102">
        <f t="shared" si="120"/>
        <v>0</v>
      </c>
      <c r="X184" s="250">
        <f t="shared" si="149"/>
        <v>2246.7367300604715</v>
      </c>
      <c r="Y184" s="122">
        <f t="shared" si="156"/>
        <v>674.02101901814137</v>
      </c>
      <c r="Z184" s="100">
        <f t="shared" si="131"/>
        <v>2920.757749078613</v>
      </c>
      <c r="AA184" s="221">
        <f t="shared" si="121"/>
        <v>0</v>
      </c>
      <c r="AB184" s="117">
        <f t="shared" si="157"/>
        <v>0</v>
      </c>
      <c r="AC184" s="130">
        <f t="shared" si="164"/>
        <v>2920.757749078613</v>
      </c>
      <c r="AD184" s="101">
        <f t="shared" si="158"/>
        <v>4.9999999999999378E-2</v>
      </c>
      <c r="AF184" s="141">
        <f t="shared" si="122"/>
        <v>0</v>
      </c>
      <c r="AG184" s="132">
        <f t="shared" si="123"/>
        <v>0</v>
      </c>
      <c r="AH184" s="102">
        <f t="shared" si="124"/>
        <v>0</v>
      </c>
      <c r="AI184" s="250">
        <f t="shared" si="150"/>
        <v>2359.0735665634966</v>
      </c>
      <c r="AJ184" s="122">
        <f t="shared" si="159"/>
        <v>707.7220699690489</v>
      </c>
      <c r="AK184" s="100">
        <f t="shared" si="132"/>
        <v>3066.7956365325454</v>
      </c>
      <c r="AL184" s="192">
        <f t="shared" si="125"/>
        <v>0</v>
      </c>
      <c r="AM184" s="117">
        <f t="shared" si="160"/>
        <v>0</v>
      </c>
      <c r="AN184" s="130">
        <f t="shared" si="134"/>
        <v>3066.7956365325454</v>
      </c>
      <c r="AO184" s="101">
        <f t="shared" si="161"/>
        <v>5.0000000000000488E-2</v>
      </c>
      <c r="AQ184" s="141">
        <f t="shared" si="126"/>
        <v>0</v>
      </c>
      <c r="AR184" s="132">
        <f t="shared" si="127"/>
        <v>0</v>
      </c>
      <c r="AS184" s="102">
        <f t="shared" si="128"/>
        <v>0</v>
      </c>
      <c r="AT184" s="100">
        <f t="shared" si="162"/>
        <v>435.79863653254552</v>
      </c>
      <c r="AU184" s="101">
        <f t="shared" si="163"/>
        <v>0.16564011153663261</v>
      </c>
      <c r="AW184" s="246">
        <f t="shared" si="129"/>
        <v>0.19278263443717303</v>
      </c>
    </row>
    <row r="185" spans="1:49" s="93" customFormat="1" ht="15" customHeight="1" x14ac:dyDescent="0.25">
      <c r="A185" s="95" t="s">
        <v>317</v>
      </c>
      <c r="B185" s="100">
        <f t="shared" si="147"/>
        <v>1939.01</v>
      </c>
      <c r="C185" s="100">
        <f t="shared" si="152"/>
        <v>581.70299999999997</v>
      </c>
      <c r="D185" s="100">
        <v>59.87</v>
      </c>
      <c r="E185" s="100">
        <f t="shared" si="112"/>
        <v>2580.5829999999996</v>
      </c>
      <c r="F185" s="216"/>
      <c r="G185" s="117">
        <f t="shared" si="151"/>
        <v>0</v>
      </c>
      <c r="H185" s="130">
        <f t="shared" si="113"/>
        <v>2580.5829999999996</v>
      </c>
      <c r="J185" s="141"/>
      <c r="K185" s="132">
        <f t="shared" si="114"/>
        <v>0</v>
      </c>
      <c r="L185" s="102">
        <f t="shared" si="115"/>
        <v>0</v>
      </c>
      <c r="M185" s="250">
        <f t="shared" si="148"/>
        <v>2098.2764684854492</v>
      </c>
      <c r="N185" s="122">
        <f t="shared" si="153"/>
        <v>629.48294054563473</v>
      </c>
      <c r="O185" s="100">
        <f t="shared" si="130"/>
        <v>2727.759409031084</v>
      </c>
      <c r="P185" s="221">
        <f t="shared" si="116"/>
        <v>0</v>
      </c>
      <c r="Q185" s="117">
        <f t="shared" si="154"/>
        <v>0</v>
      </c>
      <c r="R185" s="130">
        <f t="shared" si="117"/>
        <v>2727.759409031084</v>
      </c>
      <c r="S185" s="101">
        <f t="shared" si="155"/>
        <v>5.7032232263439786E-2</v>
      </c>
      <c r="U185" s="141">
        <f t="shared" si="118"/>
        <v>0</v>
      </c>
      <c r="V185" s="132">
        <f t="shared" si="119"/>
        <v>0</v>
      </c>
      <c r="W185" s="102">
        <f t="shared" si="120"/>
        <v>0</v>
      </c>
      <c r="X185" s="250">
        <f t="shared" si="149"/>
        <v>2203.1902919097201</v>
      </c>
      <c r="Y185" s="122">
        <f t="shared" si="156"/>
        <v>660.95708757291607</v>
      </c>
      <c r="Z185" s="100">
        <f t="shared" si="131"/>
        <v>2864.1473794826361</v>
      </c>
      <c r="AA185" s="221">
        <f t="shared" si="121"/>
        <v>0</v>
      </c>
      <c r="AB185" s="117">
        <f t="shared" si="157"/>
        <v>0</v>
      </c>
      <c r="AC185" s="130">
        <f t="shared" si="164"/>
        <v>2864.1473794826361</v>
      </c>
      <c r="AD185" s="101">
        <f t="shared" si="158"/>
        <v>4.9999999999999156E-2</v>
      </c>
      <c r="AF185" s="141">
        <f t="shared" si="122"/>
        <v>0</v>
      </c>
      <c r="AG185" s="132">
        <f t="shared" si="123"/>
        <v>0</v>
      </c>
      <c r="AH185" s="102">
        <f t="shared" si="124"/>
        <v>0</v>
      </c>
      <c r="AI185" s="250">
        <f t="shared" si="150"/>
        <v>2313.3498065052081</v>
      </c>
      <c r="AJ185" s="122">
        <f t="shared" si="159"/>
        <v>694.00494195156239</v>
      </c>
      <c r="AK185" s="100">
        <f t="shared" si="132"/>
        <v>3007.3547484567707</v>
      </c>
      <c r="AL185" s="192">
        <f t="shared" si="125"/>
        <v>0</v>
      </c>
      <c r="AM185" s="117">
        <f t="shared" si="160"/>
        <v>0</v>
      </c>
      <c r="AN185" s="130">
        <f t="shared" si="134"/>
        <v>3007.3547484567707</v>
      </c>
      <c r="AO185" s="101">
        <f t="shared" si="161"/>
        <v>5.0000000000000933E-2</v>
      </c>
      <c r="AQ185" s="141">
        <f t="shared" si="126"/>
        <v>0</v>
      </c>
      <c r="AR185" s="132">
        <f t="shared" si="127"/>
        <v>0</v>
      </c>
      <c r="AS185" s="102">
        <f t="shared" si="128"/>
        <v>0</v>
      </c>
      <c r="AT185" s="100">
        <f t="shared" si="162"/>
        <v>426.77174845677109</v>
      </c>
      <c r="AU185" s="101">
        <f t="shared" si="163"/>
        <v>0.16537803607044266</v>
      </c>
      <c r="AW185" s="246">
        <f t="shared" si="129"/>
        <v>0.19305718201825051</v>
      </c>
    </row>
    <row r="186" spans="1:49" s="93" customFormat="1" ht="15" customHeight="1" x14ac:dyDescent="0.25">
      <c r="A186" s="95" t="s">
        <v>318</v>
      </c>
      <c r="B186" s="100">
        <f t="shared" si="147"/>
        <v>1900.9849999999999</v>
      </c>
      <c r="C186" s="100">
        <f t="shared" si="152"/>
        <v>570.29549999999995</v>
      </c>
      <c r="D186" s="100">
        <v>59.87</v>
      </c>
      <c r="E186" s="100">
        <f t="shared" si="112"/>
        <v>2531.1504999999997</v>
      </c>
      <c r="F186" s="216"/>
      <c r="G186" s="117">
        <f t="shared" si="151"/>
        <v>0</v>
      </c>
      <c r="H186" s="130">
        <f t="shared" si="113"/>
        <v>2531.1504999999997</v>
      </c>
      <c r="J186" s="141"/>
      <c r="K186" s="132">
        <f t="shared" si="114"/>
        <v>0</v>
      </c>
      <c r="L186" s="102">
        <f t="shared" si="115"/>
        <v>0</v>
      </c>
      <c r="M186" s="250">
        <f t="shared" si="148"/>
        <v>2057.6110957925466</v>
      </c>
      <c r="N186" s="122">
        <f t="shared" si="153"/>
        <v>617.28332873776401</v>
      </c>
      <c r="O186" s="100">
        <f t="shared" si="130"/>
        <v>2674.8944245303105</v>
      </c>
      <c r="P186" s="221">
        <f t="shared" si="116"/>
        <v>0</v>
      </c>
      <c r="Q186" s="117">
        <f t="shared" si="154"/>
        <v>0</v>
      </c>
      <c r="R186" s="130">
        <f t="shared" si="117"/>
        <v>2674.8944245303105</v>
      </c>
      <c r="S186" s="101">
        <f t="shared" si="155"/>
        <v>5.6789955607266629E-2</v>
      </c>
      <c r="U186" s="141">
        <f t="shared" si="118"/>
        <v>0</v>
      </c>
      <c r="V186" s="132">
        <f t="shared" si="119"/>
        <v>0</v>
      </c>
      <c r="W186" s="102">
        <f t="shared" si="120"/>
        <v>0</v>
      </c>
      <c r="X186" s="250">
        <f t="shared" si="149"/>
        <v>2160.4916505821725</v>
      </c>
      <c r="Y186" s="122">
        <f t="shared" si="156"/>
        <v>648.14749517465168</v>
      </c>
      <c r="Z186" s="100">
        <f t="shared" si="131"/>
        <v>2808.6391457568243</v>
      </c>
      <c r="AA186" s="221">
        <f t="shared" si="121"/>
        <v>0</v>
      </c>
      <c r="AB186" s="117">
        <f t="shared" si="157"/>
        <v>0</v>
      </c>
      <c r="AC186" s="130">
        <f t="shared" si="164"/>
        <v>2808.6391457568243</v>
      </c>
      <c r="AD186" s="101">
        <f t="shared" si="158"/>
        <v>4.9999999999999378E-2</v>
      </c>
      <c r="AF186" s="141">
        <f t="shared" si="122"/>
        <v>0</v>
      </c>
      <c r="AG186" s="132">
        <f t="shared" si="123"/>
        <v>0</v>
      </c>
      <c r="AH186" s="102">
        <f t="shared" si="124"/>
        <v>0</v>
      </c>
      <c r="AI186" s="250">
        <f t="shared" si="150"/>
        <v>2268.5162331112829</v>
      </c>
      <c r="AJ186" s="122">
        <f t="shared" si="159"/>
        <v>680.55486993338479</v>
      </c>
      <c r="AK186" s="100">
        <f t="shared" si="132"/>
        <v>2949.0711030446678</v>
      </c>
      <c r="AL186" s="192">
        <f t="shared" si="125"/>
        <v>0</v>
      </c>
      <c r="AM186" s="117">
        <f t="shared" si="160"/>
        <v>0</v>
      </c>
      <c r="AN186" s="130">
        <f t="shared" si="134"/>
        <v>2949.0711030446678</v>
      </c>
      <c r="AO186" s="101">
        <f t="shared" si="161"/>
        <v>5.0000000000000711E-2</v>
      </c>
      <c r="AQ186" s="141">
        <f t="shared" si="126"/>
        <v>0</v>
      </c>
      <c r="AR186" s="132">
        <f t="shared" si="127"/>
        <v>0</v>
      </c>
      <c r="AS186" s="102">
        <f t="shared" si="128"/>
        <v>0</v>
      </c>
      <c r="AT186" s="100">
        <f t="shared" si="162"/>
        <v>417.92060304466804</v>
      </c>
      <c r="AU186" s="101">
        <f t="shared" si="163"/>
        <v>0.16511092605701161</v>
      </c>
      <c r="AW186" s="246">
        <f t="shared" si="129"/>
        <v>0.1933372610048385</v>
      </c>
    </row>
    <row r="187" spans="1:49" s="93" customFormat="1" ht="15" customHeight="1" x14ac:dyDescent="0.25">
      <c r="A187" s="95" t="s">
        <v>319</v>
      </c>
      <c r="B187" s="100">
        <f t="shared" si="147"/>
        <v>1863.7149999999999</v>
      </c>
      <c r="C187" s="100">
        <f t="shared" si="152"/>
        <v>559.11449999999991</v>
      </c>
      <c r="D187" s="100">
        <v>59.87</v>
      </c>
      <c r="E187" s="100">
        <f t="shared" si="112"/>
        <v>2482.6994999999997</v>
      </c>
      <c r="F187" s="216"/>
      <c r="G187" s="117">
        <f t="shared" si="151"/>
        <v>0</v>
      </c>
      <c r="H187" s="130">
        <f t="shared" si="113"/>
        <v>2482.6994999999997</v>
      </c>
      <c r="J187" s="141"/>
      <c r="K187" s="132">
        <f t="shared" si="114"/>
        <v>0</v>
      </c>
      <c r="L187" s="102">
        <f t="shared" si="115"/>
        <v>0</v>
      </c>
      <c r="M187" s="250">
        <f t="shared" si="148"/>
        <v>2017.7531486455516</v>
      </c>
      <c r="N187" s="122">
        <f t="shared" si="153"/>
        <v>605.32594459366544</v>
      </c>
      <c r="O187" s="100">
        <f t="shared" si="130"/>
        <v>2623.0790932392169</v>
      </c>
      <c r="P187" s="221">
        <f t="shared" si="116"/>
        <v>0</v>
      </c>
      <c r="Q187" s="117">
        <f t="shared" si="154"/>
        <v>0</v>
      </c>
      <c r="R187" s="130">
        <f t="shared" si="117"/>
        <v>2623.0790932392169</v>
      </c>
      <c r="S187" s="101">
        <f t="shared" si="155"/>
        <v>5.6543127043453101E-2</v>
      </c>
      <c r="U187" s="141">
        <f t="shared" si="118"/>
        <v>0</v>
      </c>
      <c r="V187" s="132">
        <f t="shared" si="119"/>
        <v>0</v>
      </c>
      <c r="W187" s="102">
        <f t="shared" si="120"/>
        <v>0</v>
      </c>
      <c r="X187" s="250">
        <f t="shared" si="149"/>
        <v>2118.6408060778276</v>
      </c>
      <c r="Y187" s="122">
        <f t="shared" si="156"/>
        <v>635.59224182334822</v>
      </c>
      <c r="Z187" s="100">
        <f t="shared" si="131"/>
        <v>2754.2330479011757</v>
      </c>
      <c r="AA187" s="221">
        <f t="shared" si="121"/>
        <v>0</v>
      </c>
      <c r="AB187" s="117">
        <f t="shared" si="157"/>
        <v>0</v>
      </c>
      <c r="AC187" s="130">
        <f t="shared" si="164"/>
        <v>2754.2330479011757</v>
      </c>
      <c r="AD187" s="101">
        <f t="shared" si="158"/>
        <v>4.9999999999999156E-2</v>
      </c>
      <c r="AF187" s="141">
        <f t="shared" si="122"/>
        <v>0</v>
      </c>
      <c r="AG187" s="132">
        <f t="shared" si="123"/>
        <v>0</v>
      </c>
      <c r="AH187" s="102">
        <f t="shared" si="124"/>
        <v>0</v>
      </c>
      <c r="AI187" s="250">
        <f t="shared" si="150"/>
        <v>2224.5728463817209</v>
      </c>
      <c r="AJ187" s="122">
        <f t="shared" si="159"/>
        <v>667.37185391451624</v>
      </c>
      <c r="AK187" s="100">
        <f t="shared" si="132"/>
        <v>2891.944700296237</v>
      </c>
      <c r="AL187" s="192">
        <f t="shared" si="125"/>
        <v>0</v>
      </c>
      <c r="AM187" s="117">
        <f t="shared" si="160"/>
        <v>0</v>
      </c>
      <c r="AN187" s="130">
        <f t="shared" si="134"/>
        <v>2891.944700296237</v>
      </c>
      <c r="AO187" s="101">
        <f t="shared" si="161"/>
        <v>5.0000000000000933E-2</v>
      </c>
      <c r="AQ187" s="141">
        <f t="shared" si="126"/>
        <v>0</v>
      </c>
      <c r="AR187" s="132">
        <f t="shared" si="127"/>
        <v>0</v>
      </c>
      <c r="AS187" s="102">
        <f t="shared" si="128"/>
        <v>0</v>
      </c>
      <c r="AT187" s="100">
        <f t="shared" si="162"/>
        <v>409.24520029623727</v>
      </c>
      <c r="AU187" s="101">
        <f t="shared" si="163"/>
        <v>0.16483879756540709</v>
      </c>
      <c r="AW187" s="246">
        <f t="shared" si="129"/>
        <v>0.19362286958130448</v>
      </c>
    </row>
    <row r="188" spans="1:49" s="93" customFormat="1" ht="15" customHeight="1" x14ac:dyDescent="0.25">
      <c r="A188" s="95" t="s">
        <v>320</v>
      </c>
      <c r="B188" s="100">
        <f t="shared" si="147"/>
        <v>1827.17</v>
      </c>
      <c r="C188" s="100">
        <f t="shared" si="152"/>
        <v>548.15099999999995</v>
      </c>
      <c r="D188" s="100">
        <v>59.87</v>
      </c>
      <c r="E188" s="100">
        <f t="shared" si="112"/>
        <v>2435.1909999999998</v>
      </c>
      <c r="F188" s="216">
        <v>15</v>
      </c>
      <c r="G188" s="117">
        <f t="shared" si="151"/>
        <v>274.07549999999998</v>
      </c>
      <c r="H188" s="130">
        <f t="shared" si="113"/>
        <v>2709.2664999999997</v>
      </c>
      <c r="J188" s="141">
        <v>1</v>
      </c>
      <c r="K188" s="132">
        <f t="shared" si="114"/>
        <v>2709.2664999999997</v>
      </c>
      <c r="L188" s="102">
        <f t="shared" si="115"/>
        <v>1827.17</v>
      </c>
      <c r="M188" s="250">
        <f t="shared" si="148"/>
        <v>1978.6705439101897</v>
      </c>
      <c r="N188" s="122">
        <f t="shared" si="153"/>
        <v>593.60116317305688</v>
      </c>
      <c r="O188" s="100">
        <f t="shared" si="130"/>
        <v>2572.2717070832468</v>
      </c>
      <c r="P188" s="221">
        <f t="shared" si="116"/>
        <v>15</v>
      </c>
      <c r="Q188" s="117">
        <f t="shared" si="154"/>
        <v>296.80058158652844</v>
      </c>
      <c r="R188" s="130">
        <f t="shared" si="117"/>
        <v>2869.0722886697754</v>
      </c>
      <c r="S188" s="101">
        <f t="shared" si="155"/>
        <v>5.8984890807078472E-2</v>
      </c>
      <c r="U188" s="141">
        <f t="shared" si="118"/>
        <v>1</v>
      </c>
      <c r="V188" s="132">
        <f t="shared" si="119"/>
        <v>2869.0722886697754</v>
      </c>
      <c r="W188" s="102">
        <f t="shared" si="120"/>
        <v>1978.6705439101897</v>
      </c>
      <c r="X188" s="250">
        <f t="shared" si="149"/>
        <v>2077.604071105698</v>
      </c>
      <c r="Y188" s="122">
        <f t="shared" si="156"/>
        <v>623.28122133170939</v>
      </c>
      <c r="Z188" s="100">
        <f t="shared" si="131"/>
        <v>2700.8852924374073</v>
      </c>
      <c r="AA188" s="221">
        <f t="shared" si="121"/>
        <v>15</v>
      </c>
      <c r="AB188" s="117">
        <f t="shared" si="157"/>
        <v>311.64061066585469</v>
      </c>
      <c r="AC188" s="130">
        <f t="shared" si="164"/>
        <v>3012.525903103262</v>
      </c>
      <c r="AD188" s="101">
        <f t="shared" si="158"/>
        <v>4.9999999999999156E-2</v>
      </c>
      <c r="AF188" s="141">
        <f t="shared" si="122"/>
        <v>1</v>
      </c>
      <c r="AG188" s="132">
        <f t="shared" si="123"/>
        <v>3012.525903103262</v>
      </c>
      <c r="AH188" s="102">
        <f t="shared" si="124"/>
        <v>2077.604071105698</v>
      </c>
      <c r="AI188" s="250">
        <f t="shared" si="150"/>
        <v>2181.4842746609843</v>
      </c>
      <c r="AJ188" s="122">
        <f t="shared" si="159"/>
        <v>654.44528239829526</v>
      </c>
      <c r="AK188" s="100">
        <f t="shared" si="132"/>
        <v>2835.9295570592794</v>
      </c>
      <c r="AL188" s="192">
        <f t="shared" si="125"/>
        <v>15</v>
      </c>
      <c r="AM188" s="117">
        <f t="shared" si="160"/>
        <v>327.22264119914763</v>
      </c>
      <c r="AN188" s="130">
        <f t="shared" si="134"/>
        <v>3163.1521982584272</v>
      </c>
      <c r="AO188" s="101">
        <f t="shared" si="161"/>
        <v>5.0000000000000711E-2</v>
      </c>
      <c r="AQ188" s="141">
        <f t="shared" si="126"/>
        <v>1</v>
      </c>
      <c r="AR188" s="132">
        <f t="shared" si="127"/>
        <v>3163.1521982584272</v>
      </c>
      <c r="AS188" s="102">
        <f t="shared" si="128"/>
        <v>2181.4842746609843</v>
      </c>
      <c r="AT188" s="100">
        <f t="shared" si="162"/>
        <v>453.88569825842751</v>
      </c>
      <c r="AU188" s="101">
        <f t="shared" si="163"/>
        <v>0.16753084211480407</v>
      </c>
      <c r="AW188" s="246">
        <f t="shared" si="129"/>
        <v>0.19391423603768909</v>
      </c>
    </row>
    <row r="189" spans="1:49" s="93" customFormat="1" ht="15" customHeight="1" x14ac:dyDescent="0.25">
      <c r="A189" s="95" t="s">
        <v>321</v>
      </c>
      <c r="B189" s="100">
        <f t="shared" si="147"/>
        <v>1791.345</v>
      </c>
      <c r="C189" s="100">
        <f t="shared" si="152"/>
        <v>537.40350000000001</v>
      </c>
      <c r="D189" s="100">
        <v>59.87</v>
      </c>
      <c r="E189" s="100">
        <f t="shared" si="112"/>
        <v>2388.6185</v>
      </c>
      <c r="F189" s="216"/>
      <c r="G189" s="117">
        <f t="shared" si="151"/>
        <v>0</v>
      </c>
      <c r="H189" s="130">
        <f t="shared" si="113"/>
        <v>2388.6185</v>
      </c>
      <c r="J189" s="141"/>
      <c r="K189" s="132">
        <f t="shared" si="114"/>
        <v>0</v>
      </c>
      <c r="L189" s="102">
        <f t="shared" si="115"/>
        <v>0</v>
      </c>
      <c r="M189" s="250">
        <f t="shared" si="148"/>
        <v>1940.3579343974159</v>
      </c>
      <c r="N189" s="122">
        <f t="shared" si="153"/>
        <v>582.10738031922472</v>
      </c>
      <c r="O189" s="100">
        <f t="shared" si="130"/>
        <v>2522.4653147166405</v>
      </c>
      <c r="P189" s="221">
        <f t="shared" si="116"/>
        <v>0</v>
      </c>
      <c r="Q189" s="117">
        <f t="shared" si="154"/>
        <v>0</v>
      </c>
      <c r="R189" s="130">
        <f t="shared" si="117"/>
        <v>2522.4653147166405</v>
      </c>
      <c r="S189" s="101">
        <f t="shared" si="155"/>
        <v>5.6035241591170903E-2</v>
      </c>
      <c r="U189" s="141">
        <f t="shared" si="118"/>
        <v>0</v>
      </c>
      <c r="V189" s="132">
        <f t="shared" si="119"/>
        <v>0</v>
      </c>
      <c r="W189" s="102">
        <f t="shared" si="120"/>
        <v>0</v>
      </c>
      <c r="X189" s="250">
        <f t="shared" si="149"/>
        <v>2037.3758311172853</v>
      </c>
      <c r="Y189" s="122">
        <f t="shared" si="156"/>
        <v>611.21274933518555</v>
      </c>
      <c r="Z189" s="100">
        <f t="shared" si="131"/>
        <v>2648.588580452471</v>
      </c>
      <c r="AA189" s="221">
        <f t="shared" si="121"/>
        <v>0</v>
      </c>
      <c r="AB189" s="117">
        <f t="shared" si="157"/>
        <v>0</v>
      </c>
      <c r="AC189" s="130">
        <f t="shared" si="164"/>
        <v>2648.588580452471</v>
      </c>
      <c r="AD189" s="101">
        <f t="shared" si="158"/>
        <v>4.9999999999999378E-2</v>
      </c>
      <c r="AF189" s="141">
        <f t="shared" si="122"/>
        <v>0</v>
      </c>
      <c r="AG189" s="132">
        <f t="shared" si="123"/>
        <v>0</v>
      </c>
      <c r="AH189" s="102">
        <f t="shared" si="124"/>
        <v>0</v>
      </c>
      <c r="AI189" s="250">
        <f t="shared" si="150"/>
        <v>2139.2446226731508</v>
      </c>
      <c r="AJ189" s="122">
        <f t="shared" si="159"/>
        <v>641.77338680194521</v>
      </c>
      <c r="AK189" s="100">
        <f t="shared" si="132"/>
        <v>2781.0180094750958</v>
      </c>
      <c r="AL189" s="192">
        <f t="shared" si="125"/>
        <v>0</v>
      </c>
      <c r="AM189" s="117">
        <f t="shared" si="160"/>
        <v>0</v>
      </c>
      <c r="AN189" s="130">
        <f t="shared" si="134"/>
        <v>2781.0180094750958</v>
      </c>
      <c r="AO189" s="101">
        <f t="shared" si="161"/>
        <v>5.0000000000000488E-2</v>
      </c>
      <c r="AQ189" s="141">
        <f t="shared" si="126"/>
        <v>0</v>
      </c>
      <c r="AR189" s="132">
        <f t="shared" si="127"/>
        <v>0</v>
      </c>
      <c r="AS189" s="102">
        <f t="shared" si="128"/>
        <v>0</v>
      </c>
      <c r="AT189" s="100">
        <f t="shared" si="162"/>
        <v>392.39950947509578</v>
      </c>
      <c r="AU189" s="101">
        <f t="shared" si="163"/>
        <v>0.16427885385426588</v>
      </c>
      <c r="AW189" s="246">
        <f t="shared" si="129"/>
        <v>0.19421140130636516</v>
      </c>
    </row>
    <row r="190" spans="1:49" s="93" customFormat="1" ht="15" customHeight="1" x14ac:dyDescent="0.25">
      <c r="A190" s="95" t="s">
        <v>322</v>
      </c>
      <c r="B190" s="100">
        <f t="shared" si="147"/>
        <v>1756.2249999999999</v>
      </c>
      <c r="C190" s="100">
        <f t="shared" si="152"/>
        <v>526.86749999999995</v>
      </c>
      <c r="D190" s="100">
        <v>59.87</v>
      </c>
      <c r="E190" s="100">
        <f t="shared" si="112"/>
        <v>2342.9624999999996</v>
      </c>
      <c r="F190" s="216">
        <v>25</v>
      </c>
      <c r="G190" s="117">
        <f t="shared" si="151"/>
        <v>439.05624999999998</v>
      </c>
      <c r="H190" s="130">
        <f t="shared" si="113"/>
        <v>2782.0187499999997</v>
      </c>
      <c r="J190" s="141">
        <v>1</v>
      </c>
      <c r="K190" s="132">
        <f t="shared" si="114"/>
        <v>2782.0187499999997</v>
      </c>
      <c r="L190" s="102">
        <f t="shared" si="115"/>
        <v>1756.2249999999999</v>
      </c>
      <c r="M190" s="250">
        <f t="shared" si="148"/>
        <v>1902.7992785400916</v>
      </c>
      <c r="N190" s="122">
        <f t="shared" si="153"/>
        <v>570.83978356202749</v>
      </c>
      <c r="O190" s="100">
        <f t="shared" si="130"/>
        <v>2473.6390621021192</v>
      </c>
      <c r="P190" s="221">
        <f t="shared" si="116"/>
        <v>25</v>
      </c>
      <c r="Q190" s="117">
        <f t="shared" si="154"/>
        <v>475.69981963502289</v>
      </c>
      <c r="R190" s="130">
        <f t="shared" si="117"/>
        <v>2949.3388817371419</v>
      </c>
      <c r="S190" s="101">
        <f t="shared" si="155"/>
        <v>6.0143423453613343E-2</v>
      </c>
      <c r="U190" s="141">
        <f t="shared" si="118"/>
        <v>1</v>
      </c>
      <c r="V190" s="132">
        <f t="shared" si="119"/>
        <v>2949.3388817371419</v>
      </c>
      <c r="W190" s="102">
        <f t="shared" si="120"/>
        <v>1902.7992785400916</v>
      </c>
      <c r="X190" s="250">
        <f t="shared" si="149"/>
        <v>1997.9392424670948</v>
      </c>
      <c r="Y190" s="122">
        <f t="shared" si="156"/>
        <v>599.38177274012844</v>
      </c>
      <c r="Z190" s="100">
        <f t="shared" si="131"/>
        <v>2597.3210152072234</v>
      </c>
      <c r="AA190" s="221">
        <f t="shared" si="121"/>
        <v>25</v>
      </c>
      <c r="AB190" s="117">
        <f t="shared" si="157"/>
        <v>499.4848106167737</v>
      </c>
      <c r="AC190" s="130">
        <f t="shared" si="164"/>
        <v>3096.8058258239971</v>
      </c>
      <c r="AD190" s="101">
        <f t="shared" si="158"/>
        <v>4.9999999999999378E-2</v>
      </c>
      <c r="AF190" s="141">
        <f t="shared" si="122"/>
        <v>1</v>
      </c>
      <c r="AG190" s="132">
        <f t="shared" si="123"/>
        <v>3096.8058258239971</v>
      </c>
      <c r="AH190" s="102">
        <f t="shared" si="124"/>
        <v>1997.9392424670948</v>
      </c>
      <c r="AI190" s="250">
        <f t="shared" si="150"/>
        <v>2097.836204590451</v>
      </c>
      <c r="AJ190" s="122">
        <f t="shared" si="159"/>
        <v>629.35086137713529</v>
      </c>
      <c r="AK190" s="100">
        <f t="shared" si="132"/>
        <v>2727.187065967586</v>
      </c>
      <c r="AL190" s="192">
        <f t="shared" si="125"/>
        <v>25</v>
      </c>
      <c r="AM190" s="117">
        <f t="shared" si="160"/>
        <v>524.45905114761274</v>
      </c>
      <c r="AN190" s="130">
        <f t="shared" si="134"/>
        <v>3251.6461171151986</v>
      </c>
      <c r="AO190" s="101">
        <f t="shared" si="161"/>
        <v>5.0000000000000488E-2</v>
      </c>
      <c r="AQ190" s="141">
        <f t="shared" si="126"/>
        <v>1</v>
      </c>
      <c r="AR190" s="132">
        <f t="shared" si="127"/>
        <v>3251.6461171151986</v>
      </c>
      <c r="AS190" s="102">
        <f t="shared" si="128"/>
        <v>2097.836204590451</v>
      </c>
      <c r="AT190" s="100">
        <f t="shared" si="162"/>
        <v>469.62736711519892</v>
      </c>
      <c r="AU190" s="101">
        <f t="shared" si="163"/>
        <v>0.16880812435760872</v>
      </c>
      <c r="AW190" s="246">
        <f t="shared" si="129"/>
        <v>0.19451448680576289</v>
      </c>
    </row>
    <row r="191" spans="1:49" s="93" customFormat="1" ht="15" customHeight="1" x14ac:dyDescent="0.25">
      <c r="A191" s="95" t="s">
        <v>323</v>
      </c>
      <c r="B191" s="100">
        <f t="shared" si="147"/>
        <v>1721.7850000000001</v>
      </c>
      <c r="C191" s="100">
        <f t="shared" si="152"/>
        <v>516.53549999999996</v>
      </c>
      <c r="D191" s="100">
        <v>59.87</v>
      </c>
      <c r="E191" s="100">
        <f t="shared" si="112"/>
        <v>2298.1904999999997</v>
      </c>
      <c r="F191" s="216"/>
      <c r="G191" s="117">
        <f t="shared" si="151"/>
        <v>0</v>
      </c>
      <c r="H191" s="130">
        <f t="shared" si="113"/>
        <v>2298.1904999999997</v>
      </c>
      <c r="J191" s="141"/>
      <c r="K191" s="132">
        <f t="shared" si="114"/>
        <v>0</v>
      </c>
      <c r="L191" s="102">
        <f t="shared" si="115"/>
        <v>0</v>
      </c>
      <c r="M191" s="250">
        <f t="shared" si="148"/>
        <v>1865.967840392989</v>
      </c>
      <c r="N191" s="122">
        <f t="shared" si="153"/>
        <v>559.79035211789665</v>
      </c>
      <c r="O191" s="100">
        <f t="shared" si="130"/>
        <v>2425.7581925108857</v>
      </c>
      <c r="P191" s="221">
        <f t="shared" si="116"/>
        <v>0</v>
      </c>
      <c r="Q191" s="117">
        <f t="shared" si="154"/>
        <v>0</v>
      </c>
      <c r="R191" s="130">
        <f t="shared" si="117"/>
        <v>2425.7581925108857</v>
      </c>
      <c r="S191" s="101">
        <f t="shared" si="155"/>
        <v>5.5507884359841331E-2</v>
      </c>
      <c r="U191" s="141">
        <f t="shared" si="118"/>
        <v>0</v>
      </c>
      <c r="V191" s="132">
        <f t="shared" si="119"/>
        <v>0</v>
      </c>
      <c r="W191" s="102">
        <f t="shared" si="120"/>
        <v>0</v>
      </c>
      <c r="X191" s="250">
        <f t="shared" si="149"/>
        <v>1959.2662324126372</v>
      </c>
      <c r="Y191" s="122">
        <f t="shared" si="156"/>
        <v>587.77986972379119</v>
      </c>
      <c r="Z191" s="100">
        <f t="shared" si="131"/>
        <v>2547.0461021364285</v>
      </c>
      <c r="AA191" s="221">
        <f t="shared" si="121"/>
        <v>0</v>
      </c>
      <c r="AB191" s="117">
        <f t="shared" si="157"/>
        <v>0</v>
      </c>
      <c r="AC191" s="130">
        <f t="shared" si="164"/>
        <v>2547.0461021364285</v>
      </c>
      <c r="AD191" s="101">
        <f t="shared" si="158"/>
        <v>4.9999999999999378E-2</v>
      </c>
      <c r="AF191" s="141">
        <f t="shared" si="122"/>
        <v>0</v>
      </c>
      <c r="AG191" s="132">
        <f t="shared" si="123"/>
        <v>0</v>
      </c>
      <c r="AH191" s="102">
        <f t="shared" si="124"/>
        <v>0</v>
      </c>
      <c r="AI191" s="250">
        <f t="shared" si="150"/>
        <v>2057.2295440332705</v>
      </c>
      <c r="AJ191" s="122">
        <f t="shared" si="159"/>
        <v>617.16886320998117</v>
      </c>
      <c r="AK191" s="100">
        <f t="shared" si="132"/>
        <v>2674.3984072432518</v>
      </c>
      <c r="AL191" s="192">
        <f t="shared" si="125"/>
        <v>0</v>
      </c>
      <c r="AM191" s="117">
        <f t="shared" si="160"/>
        <v>0</v>
      </c>
      <c r="AN191" s="130">
        <f t="shared" si="134"/>
        <v>2674.3984072432518</v>
      </c>
      <c r="AO191" s="101">
        <f t="shared" si="161"/>
        <v>5.0000000000000711E-2</v>
      </c>
      <c r="AQ191" s="141">
        <f t="shared" si="126"/>
        <v>0</v>
      </c>
      <c r="AR191" s="132">
        <f t="shared" si="127"/>
        <v>0</v>
      </c>
      <c r="AS191" s="102">
        <f t="shared" si="128"/>
        <v>0</v>
      </c>
      <c r="AT191" s="100">
        <f t="shared" si="162"/>
        <v>376.20790724325207</v>
      </c>
      <c r="AU191" s="101">
        <f t="shared" si="163"/>
        <v>0.16369744250672524</v>
      </c>
      <c r="AW191" s="246">
        <f t="shared" si="129"/>
        <v>0.194823711458324</v>
      </c>
    </row>
    <row r="192" spans="1:49" s="93" customFormat="1" ht="15" customHeight="1" x14ac:dyDescent="0.25">
      <c r="A192" s="95" t="s">
        <v>324</v>
      </c>
      <c r="B192" s="100">
        <f t="shared" si="147"/>
        <v>1688.02</v>
      </c>
      <c r="C192" s="100">
        <f t="shared" si="152"/>
        <v>506.40599999999995</v>
      </c>
      <c r="D192" s="100">
        <v>59.87</v>
      </c>
      <c r="E192" s="100">
        <f t="shared" si="112"/>
        <v>2254.2959999999998</v>
      </c>
      <c r="F192" s="216"/>
      <c r="G192" s="117">
        <f t="shared" si="151"/>
        <v>0</v>
      </c>
      <c r="H192" s="130">
        <f t="shared" si="113"/>
        <v>2254.2959999999998</v>
      </c>
      <c r="J192" s="141"/>
      <c r="K192" s="132">
        <f t="shared" si="114"/>
        <v>0</v>
      </c>
      <c r="L192" s="102">
        <f t="shared" si="115"/>
        <v>0</v>
      </c>
      <c r="M192" s="250">
        <f t="shared" si="148"/>
        <v>1829.8582727670625</v>
      </c>
      <c r="N192" s="122">
        <f t="shared" si="153"/>
        <v>548.9574818301187</v>
      </c>
      <c r="O192" s="100">
        <f t="shared" si="130"/>
        <v>2378.8157545971812</v>
      </c>
      <c r="P192" s="221">
        <f t="shared" si="116"/>
        <v>0</v>
      </c>
      <c r="Q192" s="117">
        <f t="shared" si="154"/>
        <v>0</v>
      </c>
      <c r="R192" s="130">
        <f t="shared" si="117"/>
        <v>2378.8157545971812</v>
      </c>
      <c r="S192" s="101">
        <f t="shared" si="155"/>
        <v>5.5236647981091069E-2</v>
      </c>
      <c r="U192" s="141">
        <f t="shared" si="118"/>
        <v>0</v>
      </c>
      <c r="V192" s="132">
        <f t="shared" si="119"/>
        <v>0</v>
      </c>
      <c r="W192" s="102">
        <f t="shared" si="120"/>
        <v>0</v>
      </c>
      <c r="X192" s="250">
        <f t="shared" si="149"/>
        <v>1921.3511864054144</v>
      </c>
      <c r="Y192" s="122">
        <f t="shared" si="156"/>
        <v>576.40535592162428</v>
      </c>
      <c r="Z192" s="100">
        <f t="shared" si="131"/>
        <v>2497.7565423270389</v>
      </c>
      <c r="AA192" s="221">
        <f t="shared" si="121"/>
        <v>0</v>
      </c>
      <c r="AB192" s="117">
        <f t="shared" si="157"/>
        <v>0</v>
      </c>
      <c r="AC192" s="130">
        <f t="shared" si="164"/>
        <v>2497.7565423270389</v>
      </c>
      <c r="AD192" s="101">
        <f t="shared" si="158"/>
        <v>4.9999999999999378E-2</v>
      </c>
      <c r="AF192" s="141">
        <f t="shared" si="122"/>
        <v>0</v>
      </c>
      <c r="AG192" s="132">
        <f t="shared" si="123"/>
        <v>0</v>
      </c>
      <c r="AH192" s="102">
        <f t="shared" si="124"/>
        <v>0</v>
      </c>
      <c r="AI192" s="250">
        <f t="shared" si="150"/>
        <v>2017.4187457256867</v>
      </c>
      <c r="AJ192" s="122">
        <f t="shared" si="159"/>
        <v>605.22562371770596</v>
      </c>
      <c r="AK192" s="100">
        <f t="shared" si="132"/>
        <v>2622.6443694433929</v>
      </c>
      <c r="AL192" s="192">
        <f t="shared" si="125"/>
        <v>0</v>
      </c>
      <c r="AM192" s="117">
        <f t="shared" si="160"/>
        <v>0</v>
      </c>
      <c r="AN192" s="130">
        <f t="shared" si="134"/>
        <v>2622.6443694433929</v>
      </c>
      <c r="AO192" s="101">
        <f t="shared" si="161"/>
        <v>5.0000000000000711E-2</v>
      </c>
      <c r="AQ192" s="141">
        <f t="shared" si="126"/>
        <v>0</v>
      </c>
      <c r="AR192" s="132">
        <f t="shared" si="127"/>
        <v>0</v>
      </c>
      <c r="AS192" s="102">
        <f t="shared" si="128"/>
        <v>0</v>
      </c>
      <c r="AT192" s="100">
        <f t="shared" si="162"/>
        <v>368.34836944339304</v>
      </c>
      <c r="AU192" s="101">
        <f t="shared" si="163"/>
        <v>0.16339840439915299</v>
      </c>
      <c r="AW192" s="246">
        <f t="shared" si="129"/>
        <v>0.19513912496634322</v>
      </c>
    </row>
    <row r="193" spans="1:49" s="93" customFormat="1" ht="15" customHeight="1" x14ac:dyDescent="0.25">
      <c r="A193" s="95" t="s">
        <v>325</v>
      </c>
      <c r="B193" s="100">
        <f t="shared" si="147"/>
        <v>1654.92</v>
      </c>
      <c r="C193" s="100">
        <f t="shared" si="152"/>
        <v>496.476</v>
      </c>
      <c r="D193" s="100">
        <v>59.87</v>
      </c>
      <c r="E193" s="100">
        <f t="shared" si="112"/>
        <v>2211.2660000000001</v>
      </c>
      <c r="F193" s="216"/>
      <c r="G193" s="117">
        <f t="shared" si="151"/>
        <v>0</v>
      </c>
      <c r="H193" s="130">
        <f t="shared" si="113"/>
        <v>2211.2660000000001</v>
      </c>
      <c r="J193" s="141"/>
      <c r="K193" s="132">
        <f t="shared" si="114"/>
        <v>0</v>
      </c>
      <c r="L193" s="102">
        <f t="shared" si="115"/>
        <v>0</v>
      </c>
      <c r="M193" s="250">
        <f t="shared" si="148"/>
        <v>1794.4598812842205</v>
      </c>
      <c r="N193" s="122">
        <f t="shared" si="153"/>
        <v>538.3379643852661</v>
      </c>
      <c r="O193" s="100">
        <f t="shared" si="130"/>
        <v>2332.7978456694864</v>
      </c>
      <c r="P193" s="221">
        <f t="shared" si="116"/>
        <v>0</v>
      </c>
      <c r="Q193" s="117">
        <f t="shared" si="154"/>
        <v>0</v>
      </c>
      <c r="R193" s="130">
        <f t="shared" si="117"/>
        <v>2332.7978456694864</v>
      </c>
      <c r="S193" s="101">
        <f t="shared" si="155"/>
        <v>5.4960301324890937E-2</v>
      </c>
      <c r="U193" s="141">
        <f t="shared" si="118"/>
        <v>0</v>
      </c>
      <c r="V193" s="132">
        <f t="shared" si="119"/>
        <v>0</v>
      </c>
      <c r="W193" s="102">
        <f t="shared" si="120"/>
        <v>0</v>
      </c>
      <c r="X193" s="250">
        <f t="shared" si="149"/>
        <v>1884.1828753484301</v>
      </c>
      <c r="Y193" s="122">
        <f t="shared" si="156"/>
        <v>565.25486260452897</v>
      </c>
      <c r="Z193" s="100">
        <f t="shared" si="131"/>
        <v>2449.4377379529592</v>
      </c>
      <c r="AA193" s="221">
        <f t="shared" si="121"/>
        <v>0</v>
      </c>
      <c r="AB193" s="117">
        <f t="shared" si="157"/>
        <v>0</v>
      </c>
      <c r="AC193" s="130">
        <f t="shared" si="164"/>
        <v>2449.4377379529592</v>
      </c>
      <c r="AD193" s="101">
        <f t="shared" si="158"/>
        <v>4.9999999999999378E-2</v>
      </c>
      <c r="AF193" s="141">
        <f t="shared" si="122"/>
        <v>0</v>
      </c>
      <c r="AG193" s="132">
        <f t="shared" si="123"/>
        <v>0</v>
      </c>
      <c r="AH193" s="102">
        <f t="shared" si="124"/>
        <v>0</v>
      </c>
      <c r="AI193" s="250">
        <f t="shared" si="150"/>
        <v>1978.3920191158531</v>
      </c>
      <c r="AJ193" s="122">
        <f t="shared" si="159"/>
        <v>593.51760573475588</v>
      </c>
      <c r="AK193" s="100">
        <f t="shared" si="132"/>
        <v>2571.9096248506089</v>
      </c>
      <c r="AL193" s="192">
        <f t="shared" si="125"/>
        <v>0</v>
      </c>
      <c r="AM193" s="117">
        <f t="shared" si="160"/>
        <v>0</v>
      </c>
      <c r="AN193" s="130">
        <f t="shared" si="134"/>
        <v>2571.9096248506089</v>
      </c>
      <c r="AO193" s="101">
        <f t="shared" si="161"/>
        <v>5.0000000000000711E-2</v>
      </c>
      <c r="AQ193" s="141">
        <f t="shared" si="126"/>
        <v>0</v>
      </c>
      <c r="AR193" s="132">
        <f t="shared" si="127"/>
        <v>0</v>
      </c>
      <c r="AS193" s="102">
        <f t="shared" si="128"/>
        <v>0</v>
      </c>
      <c r="AT193" s="100">
        <f t="shared" si="162"/>
        <v>360.64362485060883</v>
      </c>
      <c r="AU193" s="101">
        <f t="shared" si="163"/>
        <v>0.16309373221069245</v>
      </c>
      <c r="AW193" s="246">
        <f t="shared" si="129"/>
        <v>0.19546081932410808</v>
      </c>
    </row>
    <row r="194" spans="1:49" s="93" customFormat="1" ht="15" customHeight="1" x14ac:dyDescent="0.25">
      <c r="A194" s="95" t="s">
        <v>326</v>
      </c>
      <c r="B194" s="100">
        <f t="shared" si="147"/>
        <v>1622.4749999999999</v>
      </c>
      <c r="C194" s="100">
        <f t="shared" si="152"/>
        <v>486.74249999999995</v>
      </c>
      <c r="D194" s="100">
        <v>59.87</v>
      </c>
      <c r="E194" s="100">
        <f t="shared" si="112"/>
        <v>2169.0874999999996</v>
      </c>
      <c r="F194" s="216">
        <v>9</v>
      </c>
      <c r="G194" s="117">
        <f t="shared" si="151"/>
        <v>146.02274999999997</v>
      </c>
      <c r="H194" s="130">
        <f t="shared" si="113"/>
        <v>2315.1102499999997</v>
      </c>
      <c r="J194" s="141">
        <v>1</v>
      </c>
      <c r="K194" s="132">
        <f t="shared" si="114"/>
        <v>2315.1102499999997</v>
      </c>
      <c r="L194" s="102">
        <f t="shared" si="115"/>
        <v>1622.4749999999999</v>
      </c>
      <c r="M194" s="250">
        <f t="shared" si="148"/>
        <v>1759.7619715663704</v>
      </c>
      <c r="N194" s="122">
        <f t="shared" si="153"/>
        <v>527.92859146991111</v>
      </c>
      <c r="O194" s="100">
        <f t="shared" si="130"/>
        <v>2287.6905630362817</v>
      </c>
      <c r="P194" s="221">
        <f t="shared" si="116"/>
        <v>9</v>
      </c>
      <c r="Q194" s="117">
        <f t="shared" si="154"/>
        <v>158.37857744097334</v>
      </c>
      <c r="R194" s="130">
        <f t="shared" si="117"/>
        <v>2446.0691404772551</v>
      </c>
      <c r="S194" s="101">
        <f t="shared" si="155"/>
        <v>5.6567021150399022E-2</v>
      </c>
      <c r="U194" s="141">
        <f t="shared" si="118"/>
        <v>1</v>
      </c>
      <c r="V194" s="132">
        <f t="shared" si="119"/>
        <v>2446.0691404772551</v>
      </c>
      <c r="W194" s="102">
        <f t="shared" si="120"/>
        <v>1759.7619715663704</v>
      </c>
      <c r="X194" s="250">
        <f t="shared" si="149"/>
        <v>1847.7500701446877</v>
      </c>
      <c r="Y194" s="122">
        <f t="shared" si="156"/>
        <v>554.32502104340631</v>
      </c>
      <c r="Z194" s="100">
        <f t="shared" si="131"/>
        <v>2402.0750911880941</v>
      </c>
      <c r="AA194" s="221">
        <f t="shared" si="121"/>
        <v>9</v>
      </c>
      <c r="AB194" s="117">
        <f t="shared" si="157"/>
        <v>166.2975063130219</v>
      </c>
      <c r="AC194" s="130">
        <f t="shared" si="164"/>
        <v>2568.3725975011162</v>
      </c>
      <c r="AD194" s="101">
        <f t="shared" si="158"/>
        <v>4.9999999999999378E-2</v>
      </c>
      <c r="AF194" s="141">
        <f t="shared" si="122"/>
        <v>1</v>
      </c>
      <c r="AG194" s="132">
        <f t="shared" si="123"/>
        <v>2568.3725975011162</v>
      </c>
      <c r="AH194" s="102">
        <f t="shared" si="124"/>
        <v>1847.7500701446877</v>
      </c>
      <c r="AI194" s="250">
        <f t="shared" si="150"/>
        <v>1940.1375736519235</v>
      </c>
      <c r="AJ194" s="122">
        <f t="shared" si="159"/>
        <v>582.04127209557703</v>
      </c>
      <c r="AK194" s="100">
        <f t="shared" si="132"/>
        <v>2522.1788457475004</v>
      </c>
      <c r="AL194" s="192">
        <f t="shared" si="125"/>
        <v>9</v>
      </c>
      <c r="AM194" s="117">
        <f t="shared" si="160"/>
        <v>174.61238162867312</v>
      </c>
      <c r="AN194" s="130">
        <f t="shared" si="134"/>
        <v>2696.7912273761735</v>
      </c>
      <c r="AO194" s="101">
        <f t="shared" si="161"/>
        <v>5.0000000000000711E-2</v>
      </c>
      <c r="AQ194" s="141">
        <f t="shared" si="126"/>
        <v>1</v>
      </c>
      <c r="AR194" s="132">
        <f t="shared" si="127"/>
        <v>2696.7912273761735</v>
      </c>
      <c r="AS194" s="102">
        <f t="shared" si="128"/>
        <v>1940.1375736519235</v>
      </c>
      <c r="AT194" s="100">
        <f t="shared" si="162"/>
        <v>381.68097737617381</v>
      </c>
      <c r="AU194" s="101">
        <f t="shared" si="163"/>
        <v>0.16486514081831483</v>
      </c>
      <c r="AW194" s="246">
        <f t="shared" si="129"/>
        <v>0.19578888651715665</v>
      </c>
    </row>
    <row r="195" spans="1:49" s="93" customFormat="1" ht="15" customHeight="1" x14ac:dyDescent="0.25">
      <c r="A195" s="95" t="s">
        <v>327</v>
      </c>
      <c r="B195" s="100">
        <f t="shared" si="147"/>
        <v>1590.665</v>
      </c>
      <c r="C195" s="100">
        <f t="shared" si="152"/>
        <v>477.19949999999994</v>
      </c>
      <c r="D195" s="100">
        <v>59.87</v>
      </c>
      <c r="E195" s="100">
        <f t="shared" si="112"/>
        <v>2127.7344999999996</v>
      </c>
      <c r="F195" s="216"/>
      <c r="G195" s="117">
        <f t="shared" si="151"/>
        <v>0</v>
      </c>
      <c r="H195" s="130">
        <f t="shared" si="113"/>
        <v>2127.7344999999996</v>
      </c>
      <c r="J195" s="141"/>
      <c r="K195" s="132">
        <f t="shared" si="114"/>
        <v>0</v>
      </c>
      <c r="L195" s="102">
        <f t="shared" si="115"/>
        <v>0</v>
      </c>
      <c r="M195" s="250">
        <f t="shared" si="148"/>
        <v>1725.7431548573306</v>
      </c>
      <c r="N195" s="122">
        <f t="shared" si="153"/>
        <v>517.72294645719921</v>
      </c>
      <c r="O195" s="100">
        <f t="shared" si="130"/>
        <v>2243.4661013145296</v>
      </c>
      <c r="P195" s="221">
        <f t="shared" si="116"/>
        <v>0</v>
      </c>
      <c r="Q195" s="117">
        <f t="shared" si="154"/>
        <v>0</v>
      </c>
      <c r="R195" s="130">
        <f t="shared" si="117"/>
        <v>2243.4661013145296</v>
      </c>
      <c r="S195" s="101">
        <f t="shared" si="155"/>
        <v>5.439193720576041E-2</v>
      </c>
      <c r="U195" s="141">
        <f t="shared" si="118"/>
        <v>0</v>
      </c>
      <c r="V195" s="132">
        <f t="shared" si="119"/>
        <v>0</v>
      </c>
      <c r="W195" s="102">
        <f t="shared" si="120"/>
        <v>0</v>
      </c>
      <c r="X195" s="250">
        <f t="shared" si="149"/>
        <v>1812.0303126001961</v>
      </c>
      <c r="Y195" s="122">
        <f t="shared" si="156"/>
        <v>543.60909378005886</v>
      </c>
      <c r="Z195" s="100">
        <f t="shared" si="131"/>
        <v>2355.639406380255</v>
      </c>
      <c r="AA195" s="221">
        <f t="shared" si="121"/>
        <v>0</v>
      </c>
      <c r="AB195" s="117">
        <f t="shared" si="157"/>
        <v>0</v>
      </c>
      <c r="AC195" s="130">
        <f t="shared" si="164"/>
        <v>2355.639406380255</v>
      </c>
      <c r="AD195" s="101">
        <f t="shared" si="158"/>
        <v>4.99999999999996E-2</v>
      </c>
      <c r="AF195" s="141">
        <f t="shared" si="122"/>
        <v>0</v>
      </c>
      <c r="AG195" s="132">
        <f t="shared" si="123"/>
        <v>0</v>
      </c>
      <c r="AH195" s="102">
        <f t="shared" si="124"/>
        <v>0</v>
      </c>
      <c r="AI195" s="250">
        <f t="shared" si="150"/>
        <v>1902.6318282302072</v>
      </c>
      <c r="AJ195" s="122">
        <f t="shared" si="159"/>
        <v>570.7895484690622</v>
      </c>
      <c r="AK195" s="100">
        <f t="shared" si="132"/>
        <v>2473.4213766992693</v>
      </c>
      <c r="AL195" s="192">
        <f t="shared" si="125"/>
        <v>0</v>
      </c>
      <c r="AM195" s="117">
        <f t="shared" si="160"/>
        <v>0</v>
      </c>
      <c r="AN195" s="130">
        <f t="shared" si="134"/>
        <v>2473.4213766992693</v>
      </c>
      <c r="AO195" s="101">
        <f t="shared" si="161"/>
        <v>5.0000000000000711E-2</v>
      </c>
      <c r="AQ195" s="141">
        <f t="shared" si="126"/>
        <v>0</v>
      </c>
      <c r="AR195" s="132">
        <f t="shared" si="127"/>
        <v>0</v>
      </c>
      <c r="AS195" s="102">
        <f t="shared" si="128"/>
        <v>0</v>
      </c>
      <c r="AT195" s="100">
        <f t="shared" si="162"/>
        <v>345.68687669926976</v>
      </c>
      <c r="AU195" s="101">
        <f t="shared" si="163"/>
        <v>0.16246711076935116</v>
      </c>
      <c r="AW195" s="246">
        <f t="shared" si="129"/>
        <v>0.19612352583995207</v>
      </c>
    </row>
    <row r="196" spans="1:49" s="93" customFormat="1" ht="15" customHeight="1" x14ac:dyDescent="0.25">
      <c r="A196" s="95" t="s">
        <v>328</v>
      </c>
      <c r="B196" s="100">
        <f t="shared" si="147"/>
        <v>1559.4749999999999</v>
      </c>
      <c r="C196" s="100">
        <f t="shared" si="152"/>
        <v>467.84249999999997</v>
      </c>
      <c r="D196" s="100">
        <v>59.87</v>
      </c>
      <c r="E196" s="100">
        <f t="shared" si="112"/>
        <v>2087.1875</v>
      </c>
      <c r="F196" s="216">
        <v>8</v>
      </c>
      <c r="G196" s="117">
        <f t="shared" si="151"/>
        <v>124.758</v>
      </c>
      <c r="H196" s="130">
        <f t="shared" si="113"/>
        <v>2211.9454999999998</v>
      </c>
      <c r="J196" s="141">
        <v>1</v>
      </c>
      <c r="K196" s="132">
        <f t="shared" si="114"/>
        <v>2211.9454999999998</v>
      </c>
      <c r="L196" s="102">
        <f t="shared" si="115"/>
        <v>1559.4749999999999</v>
      </c>
      <c r="M196" s="250">
        <f t="shared" si="148"/>
        <v>1692.387389589964</v>
      </c>
      <c r="N196" s="122">
        <f t="shared" si="153"/>
        <v>507.71621687698917</v>
      </c>
      <c r="O196" s="100">
        <f t="shared" si="130"/>
        <v>2200.1036064669534</v>
      </c>
      <c r="P196" s="221">
        <f t="shared" si="116"/>
        <v>8</v>
      </c>
      <c r="Q196" s="117">
        <f t="shared" si="154"/>
        <v>135.39099116719711</v>
      </c>
      <c r="R196" s="130">
        <f t="shared" si="117"/>
        <v>2335.4945976341505</v>
      </c>
      <c r="S196" s="101">
        <f t="shared" si="155"/>
        <v>5.5855398622683294E-2</v>
      </c>
      <c r="U196" s="141">
        <f t="shared" si="118"/>
        <v>1</v>
      </c>
      <c r="V196" s="132">
        <f t="shared" si="119"/>
        <v>2335.4945976341505</v>
      </c>
      <c r="W196" s="102">
        <f t="shared" si="120"/>
        <v>1692.387389589964</v>
      </c>
      <c r="X196" s="250">
        <f t="shared" si="149"/>
        <v>1777.0067590694609</v>
      </c>
      <c r="Y196" s="122">
        <f t="shared" si="156"/>
        <v>533.10202772083824</v>
      </c>
      <c r="Z196" s="100">
        <f t="shared" si="131"/>
        <v>2310.1087867902993</v>
      </c>
      <c r="AA196" s="221">
        <f t="shared" si="121"/>
        <v>8</v>
      </c>
      <c r="AB196" s="117">
        <f t="shared" si="157"/>
        <v>142.16054072555687</v>
      </c>
      <c r="AC196" s="130">
        <f t="shared" si="164"/>
        <v>2452.2693275158563</v>
      </c>
      <c r="AD196" s="101">
        <f t="shared" si="158"/>
        <v>4.9999999999999156E-2</v>
      </c>
      <c r="AF196" s="141">
        <f t="shared" si="122"/>
        <v>1</v>
      </c>
      <c r="AG196" s="132">
        <f t="shared" si="123"/>
        <v>2452.2693275158563</v>
      </c>
      <c r="AH196" s="102">
        <f t="shared" si="124"/>
        <v>1777.0067590694609</v>
      </c>
      <c r="AI196" s="250">
        <f t="shared" si="150"/>
        <v>1865.8570970229352</v>
      </c>
      <c r="AJ196" s="122">
        <f t="shared" si="159"/>
        <v>559.7571291068806</v>
      </c>
      <c r="AK196" s="100">
        <f t="shared" si="132"/>
        <v>2425.614226129816</v>
      </c>
      <c r="AL196" s="192">
        <f t="shared" si="125"/>
        <v>8</v>
      </c>
      <c r="AM196" s="117">
        <f t="shared" si="160"/>
        <v>149.26856776183482</v>
      </c>
      <c r="AN196" s="130">
        <f t="shared" si="134"/>
        <v>2574.8827938916506</v>
      </c>
      <c r="AO196" s="101">
        <f t="shared" si="161"/>
        <v>5.0000000000000711E-2</v>
      </c>
      <c r="AQ196" s="141">
        <f t="shared" si="126"/>
        <v>1</v>
      </c>
      <c r="AR196" s="132">
        <f t="shared" si="127"/>
        <v>2574.8827938916506</v>
      </c>
      <c r="AS196" s="102">
        <f t="shared" si="128"/>
        <v>1865.8570970229352</v>
      </c>
      <c r="AT196" s="100">
        <f t="shared" si="162"/>
        <v>362.93729389165082</v>
      </c>
      <c r="AU196" s="101">
        <f t="shared" si="163"/>
        <v>0.16408057698150835</v>
      </c>
      <c r="AW196" s="246">
        <f t="shared" si="129"/>
        <v>0.19646489813747281</v>
      </c>
    </row>
    <row r="197" spans="1:49" s="93" customFormat="1" ht="15" customHeight="1" x14ac:dyDescent="0.25">
      <c r="A197" s="95" t="s">
        <v>329</v>
      </c>
      <c r="B197" s="100">
        <f t="shared" si="147"/>
        <v>1528.895</v>
      </c>
      <c r="C197" s="100">
        <f t="shared" si="152"/>
        <v>458.66849999999999</v>
      </c>
      <c r="D197" s="100">
        <v>59.87</v>
      </c>
      <c r="E197" s="100">
        <f t="shared" si="112"/>
        <v>2047.4334999999999</v>
      </c>
      <c r="F197" s="216"/>
      <c r="G197" s="117">
        <f t="shared" si="151"/>
        <v>0</v>
      </c>
      <c r="H197" s="130">
        <f t="shared" si="113"/>
        <v>2047.4334999999999</v>
      </c>
      <c r="J197" s="141"/>
      <c r="K197" s="132">
        <f t="shared" si="114"/>
        <v>0</v>
      </c>
      <c r="L197" s="102">
        <f t="shared" si="115"/>
        <v>0</v>
      </c>
      <c r="M197" s="250">
        <f t="shared" si="148"/>
        <v>1659.6839813861777</v>
      </c>
      <c r="N197" s="122">
        <f t="shared" si="153"/>
        <v>497.90519441585332</v>
      </c>
      <c r="O197" s="100">
        <f t="shared" si="130"/>
        <v>2157.5891758020311</v>
      </c>
      <c r="P197" s="221">
        <f t="shared" si="116"/>
        <v>0</v>
      </c>
      <c r="Q197" s="117">
        <f t="shared" si="154"/>
        <v>0</v>
      </c>
      <c r="R197" s="130">
        <f t="shared" si="117"/>
        <v>2157.5891758020311</v>
      </c>
      <c r="S197" s="101">
        <f t="shared" si="155"/>
        <v>5.3801833271767352E-2</v>
      </c>
      <c r="U197" s="141">
        <f t="shared" si="118"/>
        <v>0</v>
      </c>
      <c r="V197" s="132">
        <f t="shared" si="119"/>
        <v>0</v>
      </c>
      <c r="W197" s="102">
        <f t="shared" si="120"/>
        <v>0</v>
      </c>
      <c r="X197" s="250">
        <f t="shared" si="149"/>
        <v>1742.6681804554855</v>
      </c>
      <c r="Y197" s="122">
        <f t="shared" si="156"/>
        <v>522.80045413664561</v>
      </c>
      <c r="Z197" s="100">
        <f t="shared" si="131"/>
        <v>2265.4686345921309</v>
      </c>
      <c r="AA197" s="221">
        <f t="shared" si="121"/>
        <v>0</v>
      </c>
      <c r="AB197" s="117">
        <f t="shared" si="157"/>
        <v>0</v>
      </c>
      <c r="AC197" s="130">
        <f t="shared" si="164"/>
        <v>2265.4686345921309</v>
      </c>
      <c r="AD197" s="101">
        <f t="shared" si="158"/>
        <v>4.9999999999999156E-2</v>
      </c>
      <c r="AF197" s="141">
        <f t="shared" si="122"/>
        <v>0</v>
      </c>
      <c r="AG197" s="132">
        <f t="shared" si="123"/>
        <v>0</v>
      </c>
      <c r="AH197" s="102">
        <f t="shared" si="124"/>
        <v>0</v>
      </c>
      <c r="AI197" s="250">
        <f t="shared" si="150"/>
        <v>1829.8015894782611</v>
      </c>
      <c r="AJ197" s="122">
        <f t="shared" si="159"/>
        <v>548.94047684347834</v>
      </c>
      <c r="AK197" s="100">
        <f t="shared" si="132"/>
        <v>2378.7420663217395</v>
      </c>
      <c r="AL197" s="192">
        <f t="shared" si="125"/>
        <v>0</v>
      </c>
      <c r="AM197" s="117">
        <f t="shared" si="160"/>
        <v>0</v>
      </c>
      <c r="AN197" s="130">
        <f t="shared" si="134"/>
        <v>2378.7420663217395</v>
      </c>
      <c r="AO197" s="101">
        <f t="shared" si="161"/>
        <v>5.0000000000000933E-2</v>
      </c>
      <c r="AQ197" s="141">
        <f t="shared" si="126"/>
        <v>0</v>
      </c>
      <c r="AR197" s="132">
        <f t="shared" si="127"/>
        <v>0</v>
      </c>
      <c r="AS197" s="102">
        <f t="shared" si="128"/>
        <v>0</v>
      </c>
      <c r="AT197" s="100">
        <f t="shared" si="162"/>
        <v>331.30856632173959</v>
      </c>
      <c r="AU197" s="101">
        <f t="shared" si="163"/>
        <v>0.16181652118212364</v>
      </c>
      <c r="AW197" s="246">
        <f t="shared" si="129"/>
        <v>0.1968131163214355</v>
      </c>
    </row>
    <row r="198" spans="1:49" s="93" customFormat="1" ht="15" customHeight="1" x14ac:dyDescent="0.25">
      <c r="A198" s="95" t="s">
        <v>330</v>
      </c>
      <c r="B198" s="100">
        <f t="shared" si="147"/>
        <v>1498.91</v>
      </c>
      <c r="C198" s="100">
        <f t="shared" si="152"/>
        <v>449.673</v>
      </c>
      <c r="D198" s="100">
        <v>59.87</v>
      </c>
      <c r="E198" s="100">
        <f t="shared" ref="E198:E261" si="165">SUM(B198:D198)</f>
        <v>2008.453</v>
      </c>
      <c r="F198" s="216"/>
      <c r="G198" s="117">
        <f t="shared" si="151"/>
        <v>0</v>
      </c>
      <c r="H198" s="130">
        <f t="shared" ref="H198:H261" si="166">E198+G198</f>
        <v>2008.453</v>
      </c>
      <c r="J198" s="141"/>
      <c r="K198" s="132">
        <f t="shared" ref="K198:K208" si="167">H198*J198</f>
        <v>0</v>
      </c>
      <c r="L198" s="102">
        <f t="shared" ref="L198:L261" si="168">B198*J198</f>
        <v>0</v>
      </c>
      <c r="M198" s="250">
        <f t="shared" si="148"/>
        <v>1627.6168886788355</v>
      </c>
      <c r="N198" s="122">
        <f t="shared" si="153"/>
        <v>488.28506660365065</v>
      </c>
      <c r="O198" s="100">
        <f t="shared" si="130"/>
        <v>2115.9019552824861</v>
      </c>
      <c r="P198" s="221">
        <f t="shared" ref="P198:P261" si="169">F198</f>
        <v>0</v>
      </c>
      <c r="Q198" s="117">
        <f t="shared" si="154"/>
        <v>0</v>
      </c>
      <c r="R198" s="130">
        <f t="shared" ref="R198:R261" si="170">O198+Q198</f>
        <v>2115.9019552824861</v>
      </c>
      <c r="S198" s="101">
        <f t="shared" si="155"/>
        <v>5.3498366793988339E-2</v>
      </c>
      <c r="U198" s="141">
        <f t="shared" ref="U198:U261" si="171">J198</f>
        <v>0</v>
      </c>
      <c r="V198" s="132">
        <f t="shared" ref="V198:V261" si="172">R198*U198</f>
        <v>0</v>
      </c>
      <c r="W198" s="102">
        <f t="shared" ref="W198:W261" si="173">M198*U198</f>
        <v>0</v>
      </c>
      <c r="X198" s="250">
        <f t="shared" si="149"/>
        <v>1708.9977331127761</v>
      </c>
      <c r="Y198" s="122">
        <f t="shared" si="156"/>
        <v>512.69931993383284</v>
      </c>
      <c r="Z198" s="100">
        <f t="shared" si="131"/>
        <v>2221.6970530466087</v>
      </c>
      <c r="AA198" s="221">
        <f t="shared" ref="AA198:AA261" si="174">F198</f>
        <v>0</v>
      </c>
      <c r="AB198" s="117">
        <f t="shared" si="157"/>
        <v>0</v>
      </c>
      <c r="AC198" s="130">
        <f t="shared" si="164"/>
        <v>2221.6970530466087</v>
      </c>
      <c r="AD198" s="101">
        <f t="shared" si="158"/>
        <v>4.9999999999999156E-2</v>
      </c>
      <c r="AF198" s="141">
        <f t="shared" ref="AF198:AF261" si="175">U198</f>
        <v>0</v>
      </c>
      <c r="AG198" s="132">
        <f t="shared" ref="AG198:AG261" si="176">AC198*AF198</f>
        <v>0</v>
      </c>
      <c r="AH198" s="102">
        <f t="shared" ref="AH198:AH261" si="177">X198*AF198</f>
        <v>0</v>
      </c>
      <c r="AI198" s="250">
        <f t="shared" si="150"/>
        <v>1794.4476197684164</v>
      </c>
      <c r="AJ198" s="122">
        <f t="shared" si="159"/>
        <v>538.33428593052486</v>
      </c>
      <c r="AK198" s="100">
        <f t="shared" si="132"/>
        <v>2332.781905698941</v>
      </c>
      <c r="AL198" s="192">
        <f t="shared" ref="AL198:AL261" si="178">F198</f>
        <v>0</v>
      </c>
      <c r="AM198" s="117">
        <f t="shared" si="160"/>
        <v>0</v>
      </c>
      <c r="AN198" s="130">
        <f t="shared" si="134"/>
        <v>2332.781905698941</v>
      </c>
      <c r="AO198" s="101">
        <f t="shared" si="161"/>
        <v>5.0000000000000933E-2</v>
      </c>
      <c r="AQ198" s="141">
        <f t="shared" ref="AQ198:AQ261" si="179">AF198</f>
        <v>0</v>
      </c>
      <c r="AR198" s="132">
        <f t="shared" ref="AR198:AR261" si="180">AN198*AQ198</f>
        <v>0</v>
      </c>
      <c r="AS198" s="102">
        <f t="shared" ref="AS198:AS261" si="181">AI198*AQ198</f>
        <v>0</v>
      </c>
      <c r="AT198" s="100">
        <f t="shared" si="162"/>
        <v>324.32890569894107</v>
      </c>
      <c r="AU198" s="101">
        <f t="shared" si="163"/>
        <v>0.16148194939037208</v>
      </c>
      <c r="AW198" s="246">
        <f t="shared" ref="AW198:AW261" si="182">AI198/B198-1</f>
        <v>0.19716835551728673</v>
      </c>
    </row>
    <row r="199" spans="1:49" s="93" customFormat="1" ht="15" customHeight="1" x14ac:dyDescent="0.25">
      <c r="A199" s="95" t="s">
        <v>331</v>
      </c>
      <c r="B199" s="100">
        <f t="shared" si="147"/>
        <v>1469.5250000000001</v>
      </c>
      <c r="C199" s="100">
        <f t="shared" si="152"/>
        <v>440.85750000000002</v>
      </c>
      <c r="D199" s="100">
        <v>59.87</v>
      </c>
      <c r="E199" s="100">
        <f t="shared" si="165"/>
        <v>1970.2525000000001</v>
      </c>
      <c r="F199" s="216">
        <v>11</v>
      </c>
      <c r="G199" s="117">
        <f t="shared" si="151"/>
        <v>161.64775</v>
      </c>
      <c r="H199" s="130">
        <f t="shared" si="166"/>
        <v>2131.9002500000001</v>
      </c>
      <c r="J199" s="141">
        <v>1</v>
      </c>
      <c r="K199" s="132">
        <f t="shared" si="167"/>
        <v>2131.9002500000001</v>
      </c>
      <c r="L199" s="102">
        <f t="shared" si="168"/>
        <v>1469.5250000000001</v>
      </c>
      <c r="M199" s="250">
        <f t="shared" si="148"/>
        <v>1596.1914586569831</v>
      </c>
      <c r="N199" s="122">
        <f t="shared" si="153"/>
        <v>478.85743759709487</v>
      </c>
      <c r="O199" s="100">
        <f t="shared" ref="O199:O262" si="183">SUM(M199:N199)</f>
        <v>2075.048896254078</v>
      </c>
      <c r="P199" s="221">
        <f t="shared" si="169"/>
        <v>11</v>
      </c>
      <c r="Q199" s="117">
        <f t="shared" si="154"/>
        <v>175.58106045226813</v>
      </c>
      <c r="R199" s="130">
        <f t="shared" si="170"/>
        <v>2250.6299567063461</v>
      </c>
      <c r="S199" s="101">
        <f t="shared" si="155"/>
        <v>5.5691961528850031E-2</v>
      </c>
      <c r="U199" s="141">
        <f t="shared" si="171"/>
        <v>1</v>
      </c>
      <c r="V199" s="132">
        <f t="shared" si="172"/>
        <v>2250.6299567063461</v>
      </c>
      <c r="W199" s="102">
        <f t="shared" si="173"/>
        <v>1596.1914586569831</v>
      </c>
      <c r="X199" s="250">
        <f t="shared" si="149"/>
        <v>1676.001031589831</v>
      </c>
      <c r="Y199" s="122">
        <f t="shared" si="156"/>
        <v>502.80030947694928</v>
      </c>
      <c r="Z199" s="100">
        <f t="shared" ref="Z199:Z262" si="184">SUM(X199:Y199)</f>
        <v>2178.8013410667804</v>
      </c>
      <c r="AA199" s="221">
        <f t="shared" si="174"/>
        <v>11</v>
      </c>
      <c r="AB199" s="117">
        <f t="shared" si="157"/>
        <v>184.36011347488142</v>
      </c>
      <c r="AC199" s="130">
        <f t="shared" si="164"/>
        <v>2363.1614545416619</v>
      </c>
      <c r="AD199" s="101">
        <f t="shared" si="158"/>
        <v>4.9999999999999378E-2</v>
      </c>
      <c r="AF199" s="141">
        <f t="shared" si="175"/>
        <v>1</v>
      </c>
      <c r="AG199" s="132">
        <f t="shared" si="176"/>
        <v>2363.1614545416619</v>
      </c>
      <c r="AH199" s="102">
        <f t="shared" si="177"/>
        <v>1676.001031589831</v>
      </c>
      <c r="AI199" s="250">
        <f t="shared" si="150"/>
        <v>1759.8010831693239</v>
      </c>
      <c r="AJ199" s="122">
        <f t="shared" si="159"/>
        <v>527.94032495079716</v>
      </c>
      <c r="AK199" s="100">
        <f t="shared" ref="AK199:AK262" si="185">SUM(AI199:AJ199)</f>
        <v>2287.7414081201209</v>
      </c>
      <c r="AL199" s="192">
        <f t="shared" si="178"/>
        <v>11</v>
      </c>
      <c r="AM199" s="117">
        <f t="shared" si="160"/>
        <v>193.57811914862563</v>
      </c>
      <c r="AN199" s="130">
        <f t="shared" si="134"/>
        <v>2481.3195272687467</v>
      </c>
      <c r="AO199" s="101">
        <f t="shared" si="161"/>
        <v>5.0000000000000711E-2</v>
      </c>
      <c r="AQ199" s="141">
        <f t="shared" si="179"/>
        <v>1</v>
      </c>
      <c r="AR199" s="132">
        <f t="shared" si="180"/>
        <v>2481.3195272687467</v>
      </c>
      <c r="AS199" s="102">
        <f t="shared" si="181"/>
        <v>1759.8010831693239</v>
      </c>
      <c r="AT199" s="100">
        <f t="shared" si="162"/>
        <v>349.41927726874655</v>
      </c>
      <c r="AU199" s="101">
        <f t="shared" si="163"/>
        <v>0.16390038758555736</v>
      </c>
      <c r="AW199" s="246">
        <f t="shared" si="182"/>
        <v>0.19753055114361695</v>
      </c>
    </row>
    <row r="200" spans="1:49" s="93" customFormat="1" ht="15" customHeight="1" x14ac:dyDescent="0.25">
      <c r="A200" s="95" t="s">
        <v>332</v>
      </c>
      <c r="B200" s="100">
        <f t="shared" si="147"/>
        <v>1440.71</v>
      </c>
      <c r="C200" s="100">
        <f t="shared" si="152"/>
        <v>432.21300000000002</v>
      </c>
      <c r="D200" s="100">
        <v>59.87</v>
      </c>
      <c r="E200" s="100">
        <f t="shared" si="165"/>
        <v>1932.7929999999999</v>
      </c>
      <c r="F200" s="216"/>
      <c r="G200" s="117">
        <f t="shared" si="151"/>
        <v>0</v>
      </c>
      <c r="H200" s="130">
        <f t="shared" si="166"/>
        <v>1932.7929999999999</v>
      </c>
      <c r="J200" s="141"/>
      <c r="K200" s="132">
        <f t="shared" si="167"/>
        <v>0</v>
      </c>
      <c r="L200" s="102">
        <f t="shared" si="168"/>
        <v>0</v>
      </c>
      <c r="M200" s="250">
        <f t="shared" si="148"/>
        <v>1565.3756081863453</v>
      </c>
      <c r="N200" s="122">
        <f t="shared" si="153"/>
        <v>469.61268245590355</v>
      </c>
      <c r="O200" s="100">
        <f t="shared" si="183"/>
        <v>2034.9882906422488</v>
      </c>
      <c r="P200" s="221">
        <f t="shared" si="169"/>
        <v>0</v>
      </c>
      <c r="Q200" s="117">
        <f t="shared" si="154"/>
        <v>0</v>
      </c>
      <c r="R200" s="130">
        <f t="shared" si="170"/>
        <v>2034.9882906422488</v>
      </c>
      <c r="S200" s="101">
        <f t="shared" si="155"/>
        <v>5.2874410576946973E-2</v>
      </c>
      <c r="U200" s="141">
        <f t="shared" si="171"/>
        <v>0</v>
      </c>
      <c r="V200" s="132">
        <f t="shared" si="172"/>
        <v>0</v>
      </c>
      <c r="W200" s="102">
        <f t="shared" si="173"/>
        <v>0</v>
      </c>
      <c r="X200" s="250">
        <f t="shared" si="149"/>
        <v>1643.6443885956614</v>
      </c>
      <c r="Y200" s="122">
        <f t="shared" si="156"/>
        <v>493.09331657869842</v>
      </c>
      <c r="Z200" s="100">
        <f t="shared" si="184"/>
        <v>2136.7377051743597</v>
      </c>
      <c r="AA200" s="221">
        <f t="shared" si="174"/>
        <v>0</v>
      </c>
      <c r="AB200" s="117">
        <f t="shared" si="157"/>
        <v>0</v>
      </c>
      <c r="AC200" s="130">
        <f t="shared" si="164"/>
        <v>2136.7377051743597</v>
      </c>
      <c r="AD200" s="101">
        <f t="shared" si="158"/>
        <v>4.9999999999999156E-2</v>
      </c>
      <c r="AF200" s="141">
        <f t="shared" si="175"/>
        <v>0</v>
      </c>
      <c r="AG200" s="132">
        <f t="shared" si="176"/>
        <v>0</v>
      </c>
      <c r="AH200" s="102">
        <f t="shared" si="177"/>
        <v>0</v>
      </c>
      <c r="AI200" s="250">
        <f t="shared" si="150"/>
        <v>1725.8266080254457</v>
      </c>
      <c r="AJ200" s="122">
        <f t="shared" si="159"/>
        <v>517.74798240763369</v>
      </c>
      <c r="AK200" s="100">
        <f t="shared" si="185"/>
        <v>2243.5745904330793</v>
      </c>
      <c r="AL200" s="192">
        <f t="shared" si="178"/>
        <v>0</v>
      </c>
      <c r="AM200" s="117">
        <f t="shared" si="160"/>
        <v>0</v>
      </c>
      <c r="AN200" s="130">
        <f t="shared" si="134"/>
        <v>2243.5745904330793</v>
      </c>
      <c r="AO200" s="101">
        <f t="shared" si="161"/>
        <v>5.0000000000000711E-2</v>
      </c>
      <c r="AQ200" s="141">
        <f t="shared" si="179"/>
        <v>0</v>
      </c>
      <c r="AR200" s="132">
        <f t="shared" si="180"/>
        <v>0</v>
      </c>
      <c r="AS200" s="102">
        <f t="shared" si="181"/>
        <v>0</v>
      </c>
      <c r="AT200" s="100">
        <f t="shared" si="162"/>
        <v>310.78159043307937</v>
      </c>
      <c r="AU200" s="101">
        <f t="shared" si="163"/>
        <v>0.16079403766108391</v>
      </c>
      <c r="AW200" s="246">
        <f t="shared" si="182"/>
        <v>0.19790006873378108</v>
      </c>
    </row>
    <row r="201" spans="1:49" s="93" customFormat="1" ht="15" customHeight="1" x14ac:dyDescent="0.25">
      <c r="A201" s="95" t="s">
        <v>333</v>
      </c>
      <c r="B201" s="100">
        <f t="shared" si="147"/>
        <v>1412.46</v>
      </c>
      <c r="C201" s="100">
        <f t="shared" si="152"/>
        <v>423.738</v>
      </c>
      <c r="D201" s="100">
        <v>59.87</v>
      </c>
      <c r="E201" s="100">
        <f t="shared" si="165"/>
        <v>1896.068</v>
      </c>
      <c r="F201" s="216">
        <v>3</v>
      </c>
      <c r="G201" s="117">
        <f t="shared" si="151"/>
        <v>42.373800000000003</v>
      </c>
      <c r="H201" s="130">
        <f t="shared" si="166"/>
        <v>1938.4418000000001</v>
      </c>
      <c r="J201" s="141">
        <v>1</v>
      </c>
      <c r="K201" s="132">
        <f t="shared" si="167"/>
        <v>1938.4418000000001</v>
      </c>
      <c r="L201" s="102">
        <f t="shared" si="168"/>
        <v>1412.46</v>
      </c>
      <c r="M201" s="250">
        <f t="shared" si="148"/>
        <v>1535.1639900778771</v>
      </c>
      <c r="N201" s="122">
        <f t="shared" si="153"/>
        <v>460.54919702336309</v>
      </c>
      <c r="O201" s="100">
        <f t="shared" si="183"/>
        <v>1995.7131871012402</v>
      </c>
      <c r="P201" s="221">
        <f t="shared" si="169"/>
        <v>3</v>
      </c>
      <c r="Q201" s="117">
        <f t="shared" si="154"/>
        <v>46.054919702336313</v>
      </c>
      <c r="R201" s="130">
        <f t="shared" si="170"/>
        <v>2041.7681068035765</v>
      </c>
      <c r="S201" s="101">
        <f t="shared" si="155"/>
        <v>5.330379627780224E-2</v>
      </c>
      <c r="U201" s="141">
        <f t="shared" si="171"/>
        <v>1</v>
      </c>
      <c r="V201" s="132">
        <f t="shared" si="172"/>
        <v>2041.7681068035765</v>
      </c>
      <c r="W201" s="102">
        <f t="shared" si="173"/>
        <v>1535.1639900778771</v>
      </c>
      <c r="X201" s="250">
        <f t="shared" si="149"/>
        <v>1611.92218958177</v>
      </c>
      <c r="Y201" s="122">
        <f t="shared" si="156"/>
        <v>483.57665687453095</v>
      </c>
      <c r="Z201" s="100">
        <f t="shared" si="184"/>
        <v>2095.4988464563012</v>
      </c>
      <c r="AA201" s="221">
        <f t="shared" si="174"/>
        <v>3</v>
      </c>
      <c r="AB201" s="117">
        <f t="shared" si="157"/>
        <v>48.3576656874531</v>
      </c>
      <c r="AC201" s="130">
        <f t="shared" si="164"/>
        <v>2143.8565121437541</v>
      </c>
      <c r="AD201" s="101">
        <f t="shared" si="158"/>
        <v>4.9999999999999378E-2</v>
      </c>
      <c r="AF201" s="141">
        <f t="shared" si="175"/>
        <v>1</v>
      </c>
      <c r="AG201" s="132">
        <f t="shared" si="176"/>
        <v>2143.8565121437541</v>
      </c>
      <c r="AH201" s="102">
        <f t="shared" si="177"/>
        <v>1611.92218958177</v>
      </c>
      <c r="AI201" s="250">
        <f t="shared" si="150"/>
        <v>1692.5182990608598</v>
      </c>
      <c r="AJ201" s="122">
        <f t="shared" si="159"/>
        <v>507.75548971825793</v>
      </c>
      <c r="AK201" s="100">
        <f t="shared" si="185"/>
        <v>2200.2737887791177</v>
      </c>
      <c r="AL201" s="192">
        <f t="shared" si="178"/>
        <v>3</v>
      </c>
      <c r="AM201" s="117">
        <f t="shared" si="160"/>
        <v>50.775548971825792</v>
      </c>
      <c r="AN201" s="130">
        <f t="shared" si="134"/>
        <v>2251.0493377509433</v>
      </c>
      <c r="AO201" s="101">
        <f t="shared" si="161"/>
        <v>5.0000000000000711E-2</v>
      </c>
      <c r="AQ201" s="141">
        <f t="shared" si="179"/>
        <v>1</v>
      </c>
      <c r="AR201" s="132">
        <f t="shared" si="180"/>
        <v>2251.0493377509433</v>
      </c>
      <c r="AS201" s="102">
        <f t="shared" si="181"/>
        <v>1692.5182990608598</v>
      </c>
      <c r="AT201" s="100">
        <f t="shared" si="162"/>
        <v>312.60753775094327</v>
      </c>
      <c r="AU201" s="101">
        <f t="shared" si="163"/>
        <v>0.16126743539627708</v>
      </c>
      <c r="AW201" s="246">
        <f t="shared" si="182"/>
        <v>0.19827697709022551</v>
      </c>
    </row>
    <row r="202" spans="1:49" s="93" customFormat="1" ht="15" customHeight="1" x14ac:dyDescent="0.25">
      <c r="A202" s="96" t="s">
        <v>334</v>
      </c>
      <c r="B202" s="97"/>
      <c r="C202" s="97"/>
      <c r="D202" s="97"/>
      <c r="E202" s="97"/>
      <c r="F202" s="218"/>
      <c r="G202" s="116"/>
      <c r="H202" s="130"/>
      <c r="I202" s="99"/>
      <c r="J202" s="143"/>
      <c r="K202" s="134">
        <f t="shared" si="167"/>
        <v>0</v>
      </c>
      <c r="L202" s="102">
        <f t="shared" si="168"/>
        <v>0</v>
      </c>
      <c r="M202" s="251">
        <f t="shared" si="148"/>
        <v>0</v>
      </c>
      <c r="N202" s="118"/>
      <c r="O202" s="97"/>
      <c r="P202" s="221">
        <f t="shared" si="169"/>
        <v>0</v>
      </c>
      <c r="Q202" s="116"/>
      <c r="R202" s="130"/>
      <c r="S202" s="98"/>
      <c r="T202" s="99"/>
      <c r="U202" s="141">
        <f t="shared" si="171"/>
        <v>0</v>
      </c>
      <c r="V202" s="132">
        <f t="shared" si="172"/>
        <v>0</v>
      </c>
      <c r="W202" s="102">
        <f t="shared" si="173"/>
        <v>0</v>
      </c>
      <c r="X202" s="251">
        <f t="shared" si="149"/>
        <v>0</v>
      </c>
      <c r="Y202" s="118"/>
      <c r="Z202" s="97"/>
      <c r="AA202" s="221">
        <f t="shared" si="174"/>
        <v>0</v>
      </c>
      <c r="AB202" s="116"/>
      <c r="AC202" s="130"/>
      <c r="AD202" s="98"/>
      <c r="AE202" s="99"/>
      <c r="AF202" s="142">
        <f t="shared" si="175"/>
        <v>0</v>
      </c>
      <c r="AG202" s="133">
        <f t="shared" si="176"/>
        <v>0</v>
      </c>
      <c r="AH202" s="102">
        <f t="shared" si="177"/>
        <v>0</v>
      </c>
      <c r="AI202" s="251">
        <f t="shared" si="150"/>
        <v>0</v>
      </c>
      <c r="AJ202" s="118"/>
      <c r="AK202" s="97"/>
      <c r="AL202" s="192">
        <f t="shared" si="178"/>
        <v>0</v>
      </c>
      <c r="AM202" s="116"/>
      <c r="AN202" s="130"/>
      <c r="AO202" s="98"/>
      <c r="AP202" s="99"/>
      <c r="AQ202" s="142">
        <f t="shared" si="179"/>
        <v>0</v>
      </c>
      <c r="AR202" s="133">
        <f t="shared" si="180"/>
        <v>0</v>
      </c>
      <c r="AS202" s="102">
        <f t="shared" si="181"/>
        <v>0</v>
      </c>
      <c r="AT202" s="97"/>
      <c r="AU202" s="98"/>
      <c r="AW202" s="246"/>
    </row>
    <row r="203" spans="1:49" s="93" customFormat="1" ht="15" customHeight="1" x14ac:dyDescent="0.25">
      <c r="A203" s="96" t="s">
        <v>335</v>
      </c>
      <c r="B203" s="97"/>
      <c r="C203" s="97"/>
      <c r="D203" s="97"/>
      <c r="E203" s="97"/>
      <c r="F203" s="218"/>
      <c r="G203" s="116"/>
      <c r="H203" s="130"/>
      <c r="I203" s="99"/>
      <c r="J203" s="143"/>
      <c r="K203" s="134">
        <f t="shared" si="167"/>
        <v>0</v>
      </c>
      <c r="L203" s="102">
        <f t="shared" si="168"/>
        <v>0</v>
      </c>
      <c r="M203" s="251">
        <f t="shared" si="148"/>
        <v>0</v>
      </c>
      <c r="N203" s="118"/>
      <c r="O203" s="97"/>
      <c r="P203" s="221">
        <f t="shared" si="169"/>
        <v>0</v>
      </c>
      <c r="Q203" s="116"/>
      <c r="R203" s="130"/>
      <c r="S203" s="98"/>
      <c r="T203" s="99"/>
      <c r="U203" s="141">
        <f t="shared" si="171"/>
        <v>0</v>
      </c>
      <c r="V203" s="132">
        <f t="shared" si="172"/>
        <v>0</v>
      </c>
      <c r="W203" s="102">
        <f t="shared" si="173"/>
        <v>0</v>
      </c>
      <c r="X203" s="251">
        <f t="shared" si="149"/>
        <v>0</v>
      </c>
      <c r="Y203" s="118"/>
      <c r="Z203" s="97"/>
      <c r="AA203" s="221">
        <f t="shared" si="174"/>
        <v>0</v>
      </c>
      <c r="AB203" s="116"/>
      <c r="AC203" s="130"/>
      <c r="AD203" s="98"/>
      <c r="AE203" s="99"/>
      <c r="AF203" s="142">
        <f t="shared" si="175"/>
        <v>0</v>
      </c>
      <c r="AG203" s="133">
        <f t="shared" si="176"/>
        <v>0</v>
      </c>
      <c r="AH203" s="102">
        <f t="shared" si="177"/>
        <v>0</v>
      </c>
      <c r="AI203" s="251">
        <f t="shared" si="150"/>
        <v>0</v>
      </c>
      <c r="AJ203" s="118"/>
      <c r="AK203" s="97"/>
      <c r="AL203" s="192">
        <f t="shared" si="178"/>
        <v>0</v>
      </c>
      <c r="AM203" s="116"/>
      <c r="AN203" s="130"/>
      <c r="AO203" s="98"/>
      <c r="AP203" s="99"/>
      <c r="AQ203" s="142">
        <f t="shared" si="179"/>
        <v>0</v>
      </c>
      <c r="AR203" s="133">
        <f t="shared" si="180"/>
        <v>0</v>
      </c>
      <c r="AS203" s="102">
        <f t="shared" si="181"/>
        <v>0</v>
      </c>
      <c r="AT203" s="97"/>
      <c r="AU203" s="98"/>
      <c r="AW203" s="246"/>
    </row>
    <row r="204" spans="1:49" s="93" customFormat="1" ht="15" customHeight="1" x14ac:dyDescent="0.25">
      <c r="A204" s="96" t="s">
        <v>336</v>
      </c>
      <c r="B204" s="97"/>
      <c r="C204" s="97"/>
      <c r="D204" s="97"/>
      <c r="E204" s="97"/>
      <c r="F204" s="218"/>
      <c r="G204" s="116"/>
      <c r="H204" s="130"/>
      <c r="I204" s="99"/>
      <c r="J204" s="143"/>
      <c r="K204" s="134">
        <f t="shared" si="167"/>
        <v>0</v>
      </c>
      <c r="L204" s="102">
        <f t="shared" si="168"/>
        <v>0</v>
      </c>
      <c r="M204" s="251">
        <f t="shared" si="148"/>
        <v>0</v>
      </c>
      <c r="N204" s="118"/>
      <c r="O204" s="97"/>
      <c r="P204" s="221">
        <f t="shared" si="169"/>
        <v>0</v>
      </c>
      <c r="Q204" s="116"/>
      <c r="R204" s="130"/>
      <c r="S204" s="98"/>
      <c r="T204" s="99"/>
      <c r="U204" s="141">
        <f t="shared" si="171"/>
        <v>0</v>
      </c>
      <c r="V204" s="132">
        <f t="shared" si="172"/>
        <v>0</v>
      </c>
      <c r="W204" s="102">
        <f t="shared" si="173"/>
        <v>0</v>
      </c>
      <c r="X204" s="251">
        <f t="shared" si="149"/>
        <v>0</v>
      </c>
      <c r="Y204" s="118"/>
      <c r="Z204" s="97"/>
      <c r="AA204" s="221">
        <f t="shared" si="174"/>
        <v>0</v>
      </c>
      <c r="AB204" s="116"/>
      <c r="AC204" s="130"/>
      <c r="AD204" s="98"/>
      <c r="AE204" s="99"/>
      <c r="AF204" s="142">
        <f t="shared" si="175"/>
        <v>0</v>
      </c>
      <c r="AG204" s="133">
        <f t="shared" si="176"/>
        <v>0</v>
      </c>
      <c r="AH204" s="102">
        <f t="shared" si="177"/>
        <v>0</v>
      </c>
      <c r="AI204" s="251">
        <f t="shared" si="150"/>
        <v>0</v>
      </c>
      <c r="AJ204" s="118"/>
      <c r="AK204" s="97"/>
      <c r="AL204" s="192">
        <f t="shared" si="178"/>
        <v>0</v>
      </c>
      <c r="AM204" s="116"/>
      <c r="AN204" s="130"/>
      <c r="AO204" s="98"/>
      <c r="AP204" s="99"/>
      <c r="AQ204" s="142">
        <f t="shared" si="179"/>
        <v>0</v>
      </c>
      <c r="AR204" s="133">
        <f t="shared" si="180"/>
        <v>0</v>
      </c>
      <c r="AS204" s="102">
        <f t="shared" si="181"/>
        <v>0</v>
      </c>
      <c r="AT204" s="97"/>
      <c r="AU204" s="98"/>
      <c r="AW204" s="246"/>
    </row>
    <row r="205" spans="1:49" s="93" customFormat="1" ht="15" customHeight="1" x14ac:dyDescent="0.25">
      <c r="A205" s="95" t="s">
        <v>337</v>
      </c>
      <c r="B205" s="100">
        <v>3342.46</v>
      </c>
      <c r="C205" s="100">
        <f t="shared" ref="C205:C251" si="186">B205*C$4</f>
        <v>1002.7379999999999</v>
      </c>
      <c r="D205" s="100">
        <v>59.87</v>
      </c>
      <c r="E205" s="100">
        <f t="shared" si="165"/>
        <v>4405.0680000000002</v>
      </c>
      <c r="F205" s="216"/>
      <c r="G205" s="117">
        <f t="shared" ref="G205:G236" si="187">B205*F205%</f>
        <v>0</v>
      </c>
      <c r="H205" s="130">
        <f t="shared" si="166"/>
        <v>4405.0680000000002</v>
      </c>
      <c r="J205" s="141"/>
      <c r="K205" s="132">
        <f t="shared" si="167"/>
        <v>0</v>
      </c>
      <c r="L205" s="102">
        <f t="shared" si="168"/>
        <v>0</v>
      </c>
      <c r="M205" s="100">
        <f t="shared" ref="M205:M261" si="188">E205*M$1</f>
        <v>3623.8048239028913</v>
      </c>
      <c r="N205" s="122">
        <f t="shared" ref="N205:N251" si="189">M205*N$4</f>
        <v>1087.1414471708674</v>
      </c>
      <c r="O205" s="100">
        <f t="shared" si="183"/>
        <v>4710.9462710737589</v>
      </c>
      <c r="P205" s="221">
        <f t="shared" si="169"/>
        <v>0</v>
      </c>
      <c r="Q205" s="117">
        <f t="shared" ref="Q205:Q251" si="190">M205*P205%</f>
        <v>0</v>
      </c>
      <c r="R205" s="130">
        <f t="shared" si="170"/>
        <v>4710.9462710737589</v>
      </c>
      <c r="S205" s="101">
        <f t="shared" ref="S205:S251" si="191">R205/H205-1</f>
        <v>6.9437809149315965E-2</v>
      </c>
      <c r="U205" s="141">
        <f t="shared" si="171"/>
        <v>0</v>
      </c>
      <c r="V205" s="132">
        <f t="shared" si="172"/>
        <v>0</v>
      </c>
      <c r="W205" s="102">
        <f t="shared" si="173"/>
        <v>0</v>
      </c>
      <c r="X205" s="100">
        <f t="shared" ref="X205:X261" si="192">E205*X$1</f>
        <v>3804.9950650980336</v>
      </c>
      <c r="Y205" s="122">
        <f t="shared" ref="Y205:Y251" si="193">X205*Y$4</f>
        <v>1141.49851952941</v>
      </c>
      <c r="Z205" s="100">
        <f t="shared" si="184"/>
        <v>4946.4935846274439</v>
      </c>
      <c r="AA205" s="221">
        <f t="shared" si="174"/>
        <v>0</v>
      </c>
      <c r="AB205" s="117">
        <f t="shared" ref="AB205:AB251" si="194">X205*AA205%</f>
        <v>0</v>
      </c>
      <c r="AC205" s="130">
        <f t="shared" si="164"/>
        <v>4946.4935846274439</v>
      </c>
      <c r="AD205" s="101">
        <f t="shared" ref="AD205:AD251" si="195">AC205/R205-1</f>
        <v>4.9999999999999378E-2</v>
      </c>
      <c r="AF205" s="141">
        <f t="shared" si="175"/>
        <v>0</v>
      </c>
      <c r="AG205" s="132">
        <f t="shared" si="176"/>
        <v>0</v>
      </c>
      <c r="AH205" s="102">
        <f t="shared" si="177"/>
        <v>0</v>
      </c>
      <c r="AI205" s="100">
        <f t="shared" ref="AI205:AI261" si="196">E205*AI$1</f>
        <v>3995.2448183529382</v>
      </c>
      <c r="AJ205" s="122">
        <f t="shared" ref="AJ205:AJ251" si="197">AI205*AJ$4</f>
        <v>1198.5734455058814</v>
      </c>
      <c r="AK205" s="100">
        <f t="shared" si="185"/>
        <v>5193.8182638588196</v>
      </c>
      <c r="AL205" s="192">
        <f t="shared" si="178"/>
        <v>0</v>
      </c>
      <c r="AM205" s="117">
        <f t="shared" ref="AM205:AM251" si="198">AI205*AL205%</f>
        <v>0</v>
      </c>
      <c r="AN205" s="130">
        <f t="shared" si="134"/>
        <v>5193.8182638588196</v>
      </c>
      <c r="AO205" s="101">
        <f t="shared" ref="AO205:AO251" si="199">AN205/AC205-1</f>
        <v>5.0000000000000711E-2</v>
      </c>
      <c r="AQ205" s="141">
        <f t="shared" si="179"/>
        <v>0</v>
      </c>
      <c r="AR205" s="132">
        <f t="shared" si="180"/>
        <v>0</v>
      </c>
      <c r="AS205" s="102">
        <f t="shared" si="181"/>
        <v>0</v>
      </c>
      <c r="AT205" s="100">
        <f t="shared" ref="AT205:AT251" si="200">AN205-H205</f>
        <v>788.75026385881938</v>
      </c>
      <c r="AU205" s="101">
        <f t="shared" ref="AU205:AU251" si="201">AN205/H205-1</f>
        <v>0.17905518458712089</v>
      </c>
      <c r="AW205" s="246">
        <f t="shared" si="182"/>
        <v>0.19530071215599842</v>
      </c>
    </row>
    <row r="206" spans="1:49" s="93" customFormat="1" ht="15" customHeight="1" x14ac:dyDescent="0.25">
      <c r="A206" s="95" t="s">
        <v>338</v>
      </c>
      <c r="B206" s="100">
        <v>3276.91</v>
      </c>
      <c r="C206" s="100">
        <f t="shared" si="186"/>
        <v>983.07299999999987</v>
      </c>
      <c r="D206" s="100">
        <v>59.87</v>
      </c>
      <c r="E206" s="100">
        <f t="shared" si="165"/>
        <v>4319.8530000000001</v>
      </c>
      <c r="F206" s="216"/>
      <c r="G206" s="117">
        <f t="shared" si="187"/>
        <v>0</v>
      </c>
      <c r="H206" s="130">
        <f t="shared" si="166"/>
        <v>4319.8530000000001</v>
      </c>
      <c r="J206" s="141"/>
      <c r="K206" s="132">
        <f t="shared" si="167"/>
        <v>0</v>
      </c>
      <c r="L206" s="102">
        <f t="shared" si="168"/>
        <v>0</v>
      </c>
      <c r="M206" s="100">
        <f t="shared" si="188"/>
        <v>3553.7031755131538</v>
      </c>
      <c r="N206" s="122">
        <f t="shared" si="189"/>
        <v>1066.110952653946</v>
      </c>
      <c r="O206" s="100">
        <f t="shared" si="183"/>
        <v>4619.8141281670996</v>
      </c>
      <c r="P206" s="221">
        <f t="shared" si="169"/>
        <v>0</v>
      </c>
      <c r="Q206" s="117">
        <f t="shared" si="190"/>
        <v>0</v>
      </c>
      <c r="R206" s="130">
        <f t="shared" si="170"/>
        <v>4619.8141281670996</v>
      </c>
      <c r="S206" s="101">
        <f t="shared" si="191"/>
        <v>6.9437809149315965E-2</v>
      </c>
      <c r="U206" s="141">
        <f t="shared" si="171"/>
        <v>0</v>
      </c>
      <c r="V206" s="132">
        <f t="shared" si="172"/>
        <v>0</v>
      </c>
      <c r="W206" s="102">
        <f t="shared" si="173"/>
        <v>0</v>
      </c>
      <c r="X206" s="100">
        <f t="shared" si="192"/>
        <v>3731.3883342888089</v>
      </c>
      <c r="Y206" s="122">
        <f t="shared" si="193"/>
        <v>1119.4165002866425</v>
      </c>
      <c r="Z206" s="100">
        <f t="shared" si="184"/>
        <v>4850.8048345754514</v>
      </c>
      <c r="AA206" s="221">
        <f t="shared" si="174"/>
        <v>0</v>
      </c>
      <c r="AB206" s="117">
        <f t="shared" si="194"/>
        <v>0</v>
      </c>
      <c r="AC206" s="130">
        <f t="shared" si="164"/>
        <v>4850.8048345754514</v>
      </c>
      <c r="AD206" s="101">
        <f t="shared" si="195"/>
        <v>4.9999999999999378E-2</v>
      </c>
      <c r="AF206" s="141">
        <f t="shared" si="175"/>
        <v>0</v>
      </c>
      <c r="AG206" s="132">
        <f t="shared" si="176"/>
        <v>0</v>
      </c>
      <c r="AH206" s="102">
        <f t="shared" si="177"/>
        <v>0</v>
      </c>
      <c r="AI206" s="100">
        <f t="shared" si="196"/>
        <v>3917.9577510032523</v>
      </c>
      <c r="AJ206" s="122">
        <f t="shared" si="197"/>
        <v>1175.3873253009756</v>
      </c>
      <c r="AK206" s="100">
        <f t="shared" si="185"/>
        <v>5093.3450763042274</v>
      </c>
      <c r="AL206" s="192">
        <f t="shared" si="178"/>
        <v>0</v>
      </c>
      <c r="AM206" s="117">
        <f t="shared" si="198"/>
        <v>0</v>
      </c>
      <c r="AN206" s="130">
        <f t="shared" si="134"/>
        <v>5093.3450763042274</v>
      </c>
      <c r="AO206" s="101">
        <f t="shared" si="199"/>
        <v>5.0000000000000711E-2</v>
      </c>
      <c r="AQ206" s="141">
        <f t="shared" si="179"/>
        <v>0</v>
      </c>
      <c r="AR206" s="132">
        <f t="shared" si="180"/>
        <v>0</v>
      </c>
      <c r="AS206" s="102">
        <f t="shared" si="181"/>
        <v>0</v>
      </c>
      <c r="AT206" s="100">
        <f t="shared" si="200"/>
        <v>773.49207630422734</v>
      </c>
      <c r="AU206" s="101">
        <f t="shared" si="201"/>
        <v>0.17905518458712066</v>
      </c>
      <c r="AW206" s="246">
        <f t="shared" si="182"/>
        <v>0.19562568120676271</v>
      </c>
    </row>
    <row r="207" spans="1:49" s="93" customFormat="1" ht="15" customHeight="1" x14ac:dyDescent="0.25">
      <c r="A207" s="95" t="s">
        <v>339</v>
      </c>
      <c r="B207" s="100">
        <v>3212.67</v>
      </c>
      <c r="C207" s="100">
        <f t="shared" si="186"/>
        <v>963.80099999999993</v>
      </c>
      <c r="D207" s="100">
        <v>59.87</v>
      </c>
      <c r="E207" s="100">
        <f t="shared" si="165"/>
        <v>4236.3409999999994</v>
      </c>
      <c r="F207" s="216"/>
      <c r="G207" s="117">
        <f t="shared" si="187"/>
        <v>0</v>
      </c>
      <c r="H207" s="130">
        <f t="shared" si="166"/>
        <v>4236.3409999999994</v>
      </c>
      <c r="J207" s="141"/>
      <c r="K207" s="132">
        <f t="shared" si="167"/>
        <v>0</v>
      </c>
      <c r="L207" s="102">
        <f t="shared" si="168"/>
        <v>0</v>
      </c>
      <c r="M207" s="100">
        <f t="shared" si="188"/>
        <v>3485.0024906534013</v>
      </c>
      <c r="N207" s="122">
        <f t="shared" si="189"/>
        <v>1045.5007471960203</v>
      </c>
      <c r="O207" s="100">
        <f t="shared" si="183"/>
        <v>4530.5032378494216</v>
      </c>
      <c r="P207" s="221">
        <f t="shared" si="169"/>
        <v>0</v>
      </c>
      <c r="Q207" s="117">
        <f t="shared" si="190"/>
        <v>0</v>
      </c>
      <c r="R207" s="130">
        <f t="shared" si="170"/>
        <v>4530.5032378494216</v>
      </c>
      <c r="S207" s="101">
        <f t="shared" si="191"/>
        <v>6.9437809149315965E-2</v>
      </c>
      <c r="U207" s="141">
        <f t="shared" si="171"/>
        <v>0</v>
      </c>
      <c r="V207" s="132">
        <f t="shared" si="172"/>
        <v>0</v>
      </c>
      <c r="W207" s="102">
        <f t="shared" si="173"/>
        <v>0</v>
      </c>
      <c r="X207" s="100">
        <f t="shared" si="192"/>
        <v>3659.2526151860689</v>
      </c>
      <c r="Y207" s="122">
        <f t="shared" si="193"/>
        <v>1097.7757845558206</v>
      </c>
      <c r="Z207" s="100">
        <f t="shared" si="184"/>
        <v>4757.0283997418892</v>
      </c>
      <c r="AA207" s="221">
        <f t="shared" si="174"/>
        <v>0</v>
      </c>
      <c r="AB207" s="117">
        <f t="shared" si="194"/>
        <v>0</v>
      </c>
      <c r="AC207" s="130">
        <f t="shared" si="164"/>
        <v>4757.0283997418892</v>
      </c>
      <c r="AD207" s="101">
        <f t="shared" si="195"/>
        <v>4.9999999999999156E-2</v>
      </c>
      <c r="AF207" s="141">
        <f t="shared" si="175"/>
        <v>0</v>
      </c>
      <c r="AG207" s="132">
        <f t="shared" si="176"/>
        <v>0</v>
      </c>
      <c r="AH207" s="102">
        <f t="shared" si="177"/>
        <v>0</v>
      </c>
      <c r="AI207" s="100">
        <f t="shared" si="196"/>
        <v>3842.215245945375</v>
      </c>
      <c r="AJ207" s="122">
        <f t="shared" si="197"/>
        <v>1152.6645737836125</v>
      </c>
      <c r="AK207" s="100">
        <f t="shared" si="185"/>
        <v>4994.8798197289871</v>
      </c>
      <c r="AL207" s="192">
        <f t="shared" si="178"/>
        <v>0</v>
      </c>
      <c r="AM207" s="117">
        <f t="shared" si="198"/>
        <v>0</v>
      </c>
      <c r="AN207" s="130">
        <f t="shared" si="134"/>
        <v>4994.8798197289871</v>
      </c>
      <c r="AO207" s="101">
        <f t="shared" si="199"/>
        <v>5.0000000000000711E-2</v>
      </c>
      <c r="AQ207" s="141">
        <f t="shared" si="179"/>
        <v>0</v>
      </c>
      <c r="AR207" s="132">
        <f t="shared" si="180"/>
        <v>0</v>
      </c>
      <c r="AS207" s="102">
        <f t="shared" si="181"/>
        <v>0</v>
      </c>
      <c r="AT207" s="100">
        <f t="shared" si="200"/>
        <v>758.53881972898762</v>
      </c>
      <c r="AU207" s="101">
        <f t="shared" si="201"/>
        <v>0.17905518458712066</v>
      </c>
      <c r="AW207" s="246">
        <f t="shared" si="182"/>
        <v>0.19595702202385401</v>
      </c>
    </row>
    <row r="208" spans="1:49" s="93" customFormat="1" ht="15" customHeight="1" x14ac:dyDescent="0.25">
      <c r="A208" s="95" t="s">
        <v>340</v>
      </c>
      <c r="B208" s="100">
        <v>3149.68</v>
      </c>
      <c r="C208" s="100">
        <f t="shared" si="186"/>
        <v>944.90399999999988</v>
      </c>
      <c r="D208" s="100">
        <v>59.87</v>
      </c>
      <c r="E208" s="100">
        <f t="shared" si="165"/>
        <v>4154.4539999999997</v>
      </c>
      <c r="F208" s="216"/>
      <c r="G208" s="117">
        <f t="shared" si="187"/>
        <v>0</v>
      </c>
      <c r="H208" s="130">
        <f t="shared" si="166"/>
        <v>4154.4539999999997</v>
      </c>
      <c r="J208" s="141"/>
      <c r="K208" s="132">
        <f t="shared" si="167"/>
        <v>0</v>
      </c>
      <c r="L208" s="102">
        <f t="shared" si="168"/>
        <v>0</v>
      </c>
      <c r="M208" s="100">
        <f t="shared" si="188"/>
        <v>3417.6386030550857</v>
      </c>
      <c r="N208" s="122">
        <f t="shared" si="189"/>
        <v>1025.2915809165256</v>
      </c>
      <c r="O208" s="100">
        <f t="shared" si="183"/>
        <v>4442.9301839716118</v>
      </c>
      <c r="P208" s="221">
        <f t="shared" si="169"/>
        <v>0</v>
      </c>
      <c r="Q208" s="117">
        <f t="shared" si="190"/>
        <v>0</v>
      </c>
      <c r="R208" s="130">
        <f t="shared" si="170"/>
        <v>4442.9301839716118</v>
      </c>
      <c r="S208" s="101">
        <f t="shared" si="191"/>
        <v>6.9437809149315965E-2</v>
      </c>
      <c r="U208" s="141">
        <f t="shared" si="171"/>
        <v>0</v>
      </c>
      <c r="V208" s="132">
        <f t="shared" si="172"/>
        <v>0</v>
      </c>
      <c r="W208" s="102">
        <f t="shared" si="173"/>
        <v>0</v>
      </c>
      <c r="X208" s="100">
        <f t="shared" si="192"/>
        <v>3588.5205332078381</v>
      </c>
      <c r="Y208" s="122">
        <f t="shared" si="193"/>
        <v>1076.5561599623513</v>
      </c>
      <c r="Z208" s="100">
        <f t="shared" si="184"/>
        <v>4665.0766931701892</v>
      </c>
      <c r="AA208" s="221">
        <f t="shared" si="174"/>
        <v>0</v>
      </c>
      <c r="AB208" s="117">
        <f t="shared" si="194"/>
        <v>0</v>
      </c>
      <c r="AC208" s="130">
        <f t="shared" si="164"/>
        <v>4665.0766931701892</v>
      </c>
      <c r="AD208" s="101">
        <f t="shared" si="195"/>
        <v>4.9999999999999378E-2</v>
      </c>
      <c r="AF208" s="141">
        <f t="shared" si="175"/>
        <v>0</v>
      </c>
      <c r="AG208" s="132">
        <f t="shared" si="176"/>
        <v>0</v>
      </c>
      <c r="AH208" s="102">
        <f t="shared" si="177"/>
        <v>0</v>
      </c>
      <c r="AI208" s="100">
        <f t="shared" si="196"/>
        <v>3767.9465598682327</v>
      </c>
      <c r="AJ208" s="122">
        <f t="shared" si="197"/>
        <v>1130.3839679604698</v>
      </c>
      <c r="AK208" s="100">
        <f t="shared" si="185"/>
        <v>4898.3305278287025</v>
      </c>
      <c r="AL208" s="192">
        <f t="shared" si="178"/>
        <v>0</v>
      </c>
      <c r="AM208" s="117">
        <f t="shared" si="198"/>
        <v>0</v>
      </c>
      <c r="AN208" s="130">
        <f t="shared" si="134"/>
        <v>4898.3305278287025</v>
      </c>
      <c r="AO208" s="101">
        <f t="shared" si="199"/>
        <v>5.0000000000000933E-2</v>
      </c>
      <c r="AQ208" s="141">
        <f t="shared" si="179"/>
        <v>0</v>
      </c>
      <c r="AR208" s="132">
        <f t="shared" si="180"/>
        <v>0</v>
      </c>
      <c r="AS208" s="102">
        <f t="shared" si="181"/>
        <v>0</v>
      </c>
      <c r="AT208" s="100">
        <f t="shared" si="200"/>
        <v>743.87652782870282</v>
      </c>
      <c r="AU208" s="101">
        <f t="shared" si="201"/>
        <v>0.17905518458712089</v>
      </c>
      <c r="AW208" s="246">
        <f t="shared" si="182"/>
        <v>0.19629503945424065</v>
      </c>
    </row>
    <row r="209" spans="1:49" s="93" customFormat="1" ht="15" customHeight="1" x14ac:dyDescent="0.25">
      <c r="A209" s="95" t="s">
        <v>341</v>
      </c>
      <c r="B209" s="100">
        <v>3087.92</v>
      </c>
      <c r="C209" s="100">
        <f t="shared" si="186"/>
        <v>926.37599999999998</v>
      </c>
      <c r="D209" s="100">
        <v>59.87</v>
      </c>
      <c r="E209" s="100">
        <f t="shared" si="165"/>
        <v>4074.1660000000002</v>
      </c>
      <c r="F209" s="216"/>
      <c r="G209" s="117">
        <f t="shared" si="187"/>
        <v>0</v>
      </c>
      <c r="H209" s="130">
        <f t="shared" si="166"/>
        <v>4074.1660000000002</v>
      </c>
      <c r="J209" s="141"/>
      <c r="K209" s="132">
        <f t="shared" ref="K209:K272" si="202">H209*J209</f>
        <v>0</v>
      </c>
      <c r="L209" s="102">
        <f t="shared" si="168"/>
        <v>0</v>
      </c>
      <c r="M209" s="100">
        <f t="shared" si="188"/>
        <v>3351.5901239620243</v>
      </c>
      <c r="N209" s="122">
        <f t="shared" si="189"/>
        <v>1005.4770371886073</v>
      </c>
      <c r="O209" s="100">
        <f t="shared" si="183"/>
        <v>4357.0671611506314</v>
      </c>
      <c r="P209" s="221">
        <f t="shared" si="169"/>
        <v>0</v>
      </c>
      <c r="Q209" s="117">
        <f t="shared" si="190"/>
        <v>0</v>
      </c>
      <c r="R209" s="130">
        <f t="shared" si="170"/>
        <v>4357.0671611506314</v>
      </c>
      <c r="S209" s="101">
        <f t="shared" si="191"/>
        <v>6.9437809149315743E-2</v>
      </c>
      <c r="U209" s="141">
        <f t="shared" si="171"/>
        <v>0</v>
      </c>
      <c r="V209" s="132">
        <f t="shared" si="172"/>
        <v>0</v>
      </c>
      <c r="W209" s="102">
        <f t="shared" si="173"/>
        <v>0</v>
      </c>
      <c r="X209" s="100">
        <f t="shared" si="192"/>
        <v>3519.1696301601237</v>
      </c>
      <c r="Y209" s="122">
        <f t="shared" si="193"/>
        <v>1055.7508890480372</v>
      </c>
      <c r="Z209" s="100">
        <f t="shared" si="184"/>
        <v>4574.9205192081608</v>
      </c>
      <c r="AA209" s="221">
        <f t="shared" si="174"/>
        <v>0</v>
      </c>
      <c r="AB209" s="117">
        <f t="shared" si="194"/>
        <v>0</v>
      </c>
      <c r="AC209" s="130">
        <f t="shared" si="164"/>
        <v>4574.9205192081608</v>
      </c>
      <c r="AD209" s="101">
        <f t="shared" si="195"/>
        <v>4.99999999999996E-2</v>
      </c>
      <c r="AF209" s="141">
        <f t="shared" si="175"/>
        <v>0</v>
      </c>
      <c r="AG209" s="132">
        <f t="shared" si="176"/>
        <v>0</v>
      </c>
      <c r="AH209" s="102">
        <f t="shared" si="177"/>
        <v>0</v>
      </c>
      <c r="AI209" s="100">
        <f t="shared" si="196"/>
        <v>3695.1281116681325</v>
      </c>
      <c r="AJ209" s="122">
        <f t="shared" si="197"/>
        <v>1108.5384335004396</v>
      </c>
      <c r="AK209" s="100">
        <f t="shared" si="185"/>
        <v>4803.6665451685722</v>
      </c>
      <c r="AL209" s="192">
        <f t="shared" si="178"/>
        <v>0</v>
      </c>
      <c r="AM209" s="117">
        <f t="shared" si="198"/>
        <v>0</v>
      </c>
      <c r="AN209" s="130">
        <f t="shared" ref="AN209:AN272" si="203">AK209+AM209</f>
        <v>4803.6665451685722</v>
      </c>
      <c r="AO209" s="101">
        <f t="shared" si="199"/>
        <v>5.0000000000000711E-2</v>
      </c>
      <c r="AQ209" s="141">
        <f t="shared" si="179"/>
        <v>0</v>
      </c>
      <c r="AR209" s="132">
        <f t="shared" si="180"/>
        <v>0</v>
      </c>
      <c r="AS209" s="102">
        <f t="shared" si="181"/>
        <v>0</v>
      </c>
      <c r="AT209" s="100">
        <f t="shared" si="200"/>
        <v>729.50054516857199</v>
      </c>
      <c r="AU209" s="101">
        <f t="shared" si="201"/>
        <v>0.17905518458712089</v>
      </c>
      <c r="AW209" s="246">
        <f t="shared" si="182"/>
        <v>0.19663984548438185</v>
      </c>
    </row>
    <row r="210" spans="1:49" s="93" customFormat="1" ht="15" customHeight="1" x14ac:dyDescent="0.25">
      <c r="A210" s="95" t="s">
        <v>342</v>
      </c>
      <c r="B210" s="100">
        <v>3027.37</v>
      </c>
      <c r="C210" s="100">
        <f t="shared" si="186"/>
        <v>908.2109999999999</v>
      </c>
      <c r="D210" s="100">
        <v>59.87</v>
      </c>
      <c r="E210" s="100">
        <f t="shared" si="165"/>
        <v>3995.4509999999996</v>
      </c>
      <c r="F210" s="216"/>
      <c r="G210" s="117">
        <f t="shared" si="187"/>
        <v>0</v>
      </c>
      <c r="H210" s="130">
        <f t="shared" si="166"/>
        <v>3995.4509999999996</v>
      </c>
      <c r="J210" s="141"/>
      <c r="K210" s="132">
        <f t="shared" si="202"/>
        <v>0</v>
      </c>
      <c r="L210" s="102">
        <f t="shared" si="168"/>
        <v>0</v>
      </c>
      <c r="M210" s="100">
        <f t="shared" si="188"/>
        <v>3286.8356646180328</v>
      </c>
      <c r="N210" s="122">
        <f t="shared" si="189"/>
        <v>986.05069938540976</v>
      </c>
      <c r="O210" s="100">
        <f t="shared" si="183"/>
        <v>4272.8863640034424</v>
      </c>
      <c r="P210" s="221">
        <f t="shared" si="169"/>
        <v>0</v>
      </c>
      <c r="Q210" s="117">
        <f t="shared" si="190"/>
        <v>0</v>
      </c>
      <c r="R210" s="130">
        <f t="shared" si="170"/>
        <v>4272.8863640034424</v>
      </c>
      <c r="S210" s="101">
        <f t="shared" si="191"/>
        <v>6.9437809149315743E-2</v>
      </c>
      <c r="U210" s="141">
        <f t="shared" si="171"/>
        <v>0</v>
      </c>
      <c r="V210" s="132">
        <f t="shared" si="172"/>
        <v>0</v>
      </c>
      <c r="W210" s="102">
        <f t="shared" si="173"/>
        <v>0</v>
      </c>
      <c r="X210" s="100">
        <f t="shared" si="192"/>
        <v>3451.1774478489324</v>
      </c>
      <c r="Y210" s="122">
        <f t="shared" si="193"/>
        <v>1035.3532343546797</v>
      </c>
      <c r="Z210" s="100">
        <f t="shared" si="184"/>
        <v>4486.5306822036118</v>
      </c>
      <c r="AA210" s="221">
        <f t="shared" si="174"/>
        <v>0</v>
      </c>
      <c r="AB210" s="117">
        <f t="shared" si="194"/>
        <v>0</v>
      </c>
      <c r="AC210" s="130">
        <f t="shared" si="164"/>
        <v>4486.5306822036118</v>
      </c>
      <c r="AD210" s="101">
        <f t="shared" si="195"/>
        <v>4.9999999999999378E-2</v>
      </c>
      <c r="AF210" s="141">
        <f t="shared" si="175"/>
        <v>0</v>
      </c>
      <c r="AG210" s="132">
        <f t="shared" si="176"/>
        <v>0</v>
      </c>
      <c r="AH210" s="102">
        <f t="shared" si="177"/>
        <v>0</v>
      </c>
      <c r="AI210" s="100">
        <f t="shared" si="196"/>
        <v>3623.7363202413817</v>
      </c>
      <c r="AJ210" s="122">
        <f t="shared" si="197"/>
        <v>1087.1208960724146</v>
      </c>
      <c r="AK210" s="100">
        <f t="shared" si="185"/>
        <v>4710.857216313796</v>
      </c>
      <c r="AL210" s="192">
        <f t="shared" si="178"/>
        <v>0</v>
      </c>
      <c r="AM210" s="117">
        <f t="shared" si="198"/>
        <v>0</v>
      </c>
      <c r="AN210" s="130">
        <f t="shared" si="203"/>
        <v>4710.857216313796</v>
      </c>
      <c r="AO210" s="101">
        <f t="shared" si="199"/>
        <v>5.0000000000000711E-2</v>
      </c>
      <c r="AQ210" s="141">
        <f t="shared" si="179"/>
        <v>0</v>
      </c>
      <c r="AR210" s="132">
        <f t="shared" si="180"/>
        <v>0</v>
      </c>
      <c r="AS210" s="102">
        <f t="shared" si="181"/>
        <v>0</v>
      </c>
      <c r="AT210" s="100">
        <f t="shared" si="200"/>
        <v>715.40621631379645</v>
      </c>
      <c r="AU210" s="101">
        <f t="shared" si="201"/>
        <v>0.17905518458712089</v>
      </c>
      <c r="AW210" s="246">
        <f t="shared" si="182"/>
        <v>0.19699155380458344</v>
      </c>
    </row>
    <row r="211" spans="1:49" s="93" customFormat="1" ht="15" customHeight="1" x14ac:dyDescent="0.25">
      <c r="A211" s="95" t="s">
        <v>343</v>
      </c>
      <c r="B211" s="100">
        <v>2968.01</v>
      </c>
      <c r="C211" s="100">
        <f t="shared" si="186"/>
        <v>890.40300000000002</v>
      </c>
      <c r="D211" s="100">
        <v>59.87</v>
      </c>
      <c r="E211" s="100">
        <f t="shared" si="165"/>
        <v>3918.2830000000004</v>
      </c>
      <c r="F211" s="216"/>
      <c r="G211" s="117">
        <f t="shared" si="187"/>
        <v>0</v>
      </c>
      <c r="H211" s="130">
        <f t="shared" si="166"/>
        <v>3918.2830000000004</v>
      </c>
      <c r="J211" s="141"/>
      <c r="K211" s="132">
        <f t="shared" si="202"/>
        <v>0</v>
      </c>
      <c r="L211" s="102">
        <f t="shared" si="168"/>
        <v>0</v>
      </c>
      <c r="M211" s="100">
        <f t="shared" si="188"/>
        <v>3223.3538362669301</v>
      </c>
      <c r="N211" s="122">
        <f t="shared" si="189"/>
        <v>967.00615088007896</v>
      </c>
      <c r="O211" s="100">
        <f t="shared" si="183"/>
        <v>4190.3599871470087</v>
      </c>
      <c r="P211" s="221">
        <f t="shared" si="169"/>
        <v>0</v>
      </c>
      <c r="Q211" s="117">
        <f t="shared" si="190"/>
        <v>0</v>
      </c>
      <c r="R211" s="130">
        <f t="shared" si="170"/>
        <v>4190.3599871470087</v>
      </c>
      <c r="S211" s="101">
        <f t="shared" si="191"/>
        <v>6.9437809149315743E-2</v>
      </c>
      <c r="U211" s="141">
        <f t="shared" si="171"/>
        <v>0</v>
      </c>
      <c r="V211" s="132">
        <f t="shared" si="172"/>
        <v>0</v>
      </c>
      <c r="W211" s="102">
        <f t="shared" si="173"/>
        <v>0</v>
      </c>
      <c r="X211" s="100">
        <f t="shared" si="192"/>
        <v>3384.5215280802745</v>
      </c>
      <c r="Y211" s="122">
        <f t="shared" si="193"/>
        <v>1015.3564584240823</v>
      </c>
      <c r="Z211" s="100">
        <f t="shared" si="184"/>
        <v>4399.8779865043571</v>
      </c>
      <c r="AA211" s="221">
        <f t="shared" si="174"/>
        <v>0</v>
      </c>
      <c r="AB211" s="117">
        <f t="shared" si="194"/>
        <v>0</v>
      </c>
      <c r="AC211" s="130">
        <f t="shared" si="164"/>
        <v>4399.8779865043571</v>
      </c>
      <c r="AD211" s="101">
        <f t="shared" si="195"/>
        <v>4.99999999999996E-2</v>
      </c>
      <c r="AF211" s="141">
        <f t="shared" si="175"/>
        <v>0</v>
      </c>
      <c r="AG211" s="132">
        <f t="shared" si="176"/>
        <v>0</v>
      </c>
      <c r="AH211" s="102">
        <f t="shared" si="177"/>
        <v>0</v>
      </c>
      <c r="AI211" s="100">
        <f t="shared" si="196"/>
        <v>3553.7476044842906</v>
      </c>
      <c r="AJ211" s="122">
        <f t="shared" si="197"/>
        <v>1066.124281345287</v>
      </c>
      <c r="AK211" s="100">
        <f t="shared" si="185"/>
        <v>4619.8718858295779</v>
      </c>
      <c r="AL211" s="192">
        <f t="shared" si="178"/>
        <v>0</v>
      </c>
      <c r="AM211" s="117">
        <f t="shared" si="198"/>
        <v>0</v>
      </c>
      <c r="AN211" s="130">
        <f t="shared" si="203"/>
        <v>4619.8718858295779</v>
      </c>
      <c r="AO211" s="101">
        <f t="shared" si="199"/>
        <v>5.0000000000000711E-2</v>
      </c>
      <c r="AQ211" s="141">
        <f t="shared" si="179"/>
        <v>0</v>
      </c>
      <c r="AR211" s="132">
        <f t="shared" si="180"/>
        <v>0</v>
      </c>
      <c r="AS211" s="102">
        <f t="shared" si="181"/>
        <v>0</v>
      </c>
      <c r="AT211" s="100">
        <f t="shared" si="200"/>
        <v>701.58888582957752</v>
      </c>
      <c r="AU211" s="101">
        <f t="shared" si="201"/>
        <v>0.17905518458712089</v>
      </c>
      <c r="AW211" s="246">
        <f t="shared" si="182"/>
        <v>0.19735027998028665</v>
      </c>
    </row>
    <row r="212" spans="1:49" s="93" customFormat="1" ht="15" customHeight="1" x14ac:dyDescent="0.25">
      <c r="A212" s="95" t="s">
        <v>344</v>
      </c>
      <c r="B212" s="100">
        <v>2909.82</v>
      </c>
      <c r="C212" s="100">
        <f t="shared" si="186"/>
        <v>872.94600000000003</v>
      </c>
      <c r="D212" s="100">
        <v>59.87</v>
      </c>
      <c r="E212" s="100">
        <f t="shared" si="165"/>
        <v>3842.636</v>
      </c>
      <c r="F212" s="216"/>
      <c r="G212" s="117">
        <f t="shared" si="187"/>
        <v>0</v>
      </c>
      <c r="H212" s="130">
        <f t="shared" si="166"/>
        <v>3842.636</v>
      </c>
      <c r="J212" s="141"/>
      <c r="K212" s="132">
        <f t="shared" si="202"/>
        <v>0</v>
      </c>
      <c r="L212" s="102">
        <f t="shared" si="168"/>
        <v>0</v>
      </c>
      <c r="M212" s="100">
        <f t="shared" si="188"/>
        <v>3161.123250152531</v>
      </c>
      <c r="N212" s="122">
        <f t="shared" si="189"/>
        <v>948.33697504575923</v>
      </c>
      <c r="O212" s="100">
        <f t="shared" si="183"/>
        <v>4109.4602251982906</v>
      </c>
      <c r="P212" s="221">
        <f t="shared" si="169"/>
        <v>0</v>
      </c>
      <c r="Q212" s="117">
        <f t="shared" si="190"/>
        <v>0</v>
      </c>
      <c r="R212" s="130">
        <f t="shared" si="170"/>
        <v>4109.4602251982906</v>
      </c>
      <c r="S212" s="101">
        <f t="shared" si="191"/>
        <v>6.9437809149315965E-2</v>
      </c>
      <c r="U212" s="141">
        <f t="shared" si="171"/>
        <v>0</v>
      </c>
      <c r="V212" s="132">
        <f t="shared" si="172"/>
        <v>0</v>
      </c>
      <c r="W212" s="102">
        <f t="shared" si="173"/>
        <v>0</v>
      </c>
      <c r="X212" s="100">
        <f t="shared" si="192"/>
        <v>3319.1794126601558</v>
      </c>
      <c r="Y212" s="122">
        <f t="shared" si="193"/>
        <v>995.75382379804671</v>
      </c>
      <c r="Z212" s="100">
        <f t="shared" si="184"/>
        <v>4314.9332364582024</v>
      </c>
      <c r="AA212" s="221">
        <f t="shared" si="174"/>
        <v>0</v>
      </c>
      <c r="AB212" s="117">
        <f t="shared" si="194"/>
        <v>0</v>
      </c>
      <c r="AC212" s="130">
        <f t="shared" si="164"/>
        <v>4314.9332364582024</v>
      </c>
      <c r="AD212" s="101">
        <f t="shared" si="195"/>
        <v>4.9999999999999378E-2</v>
      </c>
      <c r="AF212" s="141">
        <f t="shared" si="175"/>
        <v>0</v>
      </c>
      <c r="AG212" s="132">
        <f t="shared" si="176"/>
        <v>0</v>
      </c>
      <c r="AH212" s="102">
        <f t="shared" si="177"/>
        <v>0</v>
      </c>
      <c r="AI212" s="100">
        <f t="shared" si="196"/>
        <v>3485.138383293166</v>
      </c>
      <c r="AJ212" s="122">
        <f t="shared" si="197"/>
        <v>1045.5415149879498</v>
      </c>
      <c r="AK212" s="100">
        <f t="shared" si="185"/>
        <v>4530.679898281116</v>
      </c>
      <c r="AL212" s="192">
        <f t="shared" si="178"/>
        <v>0</v>
      </c>
      <c r="AM212" s="117">
        <f t="shared" si="198"/>
        <v>0</v>
      </c>
      <c r="AN212" s="130">
        <f t="shared" si="203"/>
        <v>4530.679898281116</v>
      </c>
      <c r="AO212" s="101">
        <f t="shared" si="199"/>
        <v>5.0000000000000933E-2</v>
      </c>
      <c r="AQ212" s="141">
        <f t="shared" si="179"/>
        <v>0</v>
      </c>
      <c r="AR212" s="132">
        <f t="shared" si="180"/>
        <v>0</v>
      </c>
      <c r="AS212" s="102">
        <f t="shared" si="181"/>
        <v>0</v>
      </c>
      <c r="AT212" s="100">
        <f t="shared" si="200"/>
        <v>688.04389828111607</v>
      </c>
      <c r="AU212" s="101">
        <f t="shared" si="201"/>
        <v>0.17905518458712089</v>
      </c>
      <c r="AW212" s="246">
        <f t="shared" si="182"/>
        <v>0.19771614164902496</v>
      </c>
    </row>
    <row r="213" spans="1:49" s="93" customFormat="1" ht="15" customHeight="1" x14ac:dyDescent="0.25">
      <c r="A213" s="95" t="s">
        <v>345</v>
      </c>
      <c r="B213" s="100">
        <v>2852.76</v>
      </c>
      <c r="C213" s="100">
        <f t="shared" si="186"/>
        <v>855.82800000000009</v>
      </c>
      <c r="D213" s="100">
        <v>59.87</v>
      </c>
      <c r="E213" s="100">
        <f t="shared" si="165"/>
        <v>3768.4580000000001</v>
      </c>
      <c r="F213" s="216"/>
      <c r="G213" s="117">
        <f t="shared" si="187"/>
        <v>0</v>
      </c>
      <c r="H213" s="130">
        <f t="shared" si="166"/>
        <v>3768.4580000000001</v>
      </c>
      <c r="J213" s="141"/>
      <c r="K213" s="132">
        <f t="shared" si="202"/>
        <v>0</v>
      </c>
      <c r="L213" s="102">
        <f t="shared" si="168"/>
        <v>0</v>
      </c>
      <c r="M213" s="100">
        <f t="shared" si="188"/>
        <v>3100.1011287624715</v>
      </c>
      <c r="N213" s="122">
        <f t="shared" si="189"/>
        <v>930.03033862874145</v>
      </c>
      <c r="O213" s="100">
        <f t="shared" si="183"/>
        <v>4030.1314673912129</v>
      </c>
      <c r="P213" s="221">
        <f t="shared" si="169"/>
        <v>0</v>
      </c>
      <c r="Q213" s="117">
        <f t="shared" si="190"/>
        <v>0</v>
      </c>
      <c r="R213" s="130">
        <f t="shared" si="170"/>
        <v>4030.1314673912129</v>
      </c>
      <c r="S213" s="101">
        <f t="shared" si="191"/>
        <v>6.9437809149315965E-2</v>
      </c>
      <c r="U213" s="141">
        <f t="shared" si="171"/>
        <v>0</v>
      </c>
      <c r="V213" s="132">
        <f t="shared" si="172"/>
        <v>0</v>
      </c>
      <c r="W213" s="102">
        <f t="shared" si="173"/>
        <v>0</v>
      </c>
      <c r="X213" s="100">
        <f t="shared" si="192"/>
        <v>3255.1061852005928</v>
      </c>
      <c r="Y213" s="122">
        <f t="shared" si="193"/>
        <v>976.53185556017775</v>
      </c>
      <c r="Z213" s="100">
        <f t="shared" si="184"/>
        <v>4231.6380407607703</v>
      </c>
      <c r="AA213" s="221">
        <f t="shared" si="174"/>
        <v>0</v>
      </c>
      <c r="AB213" s="117">
        <f t="shared" si="194"/>
        <v>0</v>
      </c>
      <c r="AC213" s="130">
        <f t="shared" si="164"/>
        <v>4231.6380407607703</v>
      </c>
      <c r="AD213" s="101">
        <f t="shared" si="195"/>
        <v>4.9999999999999156E-2</v>
      </c>
      <c r="AF213" s="141">
        <f t="shared" si="175"/>
        <v>0</v>
      </c>
      <c r="AG213" s="132">
        <f t="shared" si="176"/>
        <v>0</v>
      </c>
      <c r="AH213" s="102">
        <f t="shared" si="177"/>
        <v>0</v>
      </c>
      <c r="AI213" s="100">
        <f t="shared" si="196"/>
        <v>3417.8614944606247</v>
      </c>
      <c r="AJ213" s="122">
        <f t="shared" si="197"/>
        <v>1025.3584483381874</v>
      </c>
      <c r="AK213" s="100">
        <f t="shared" si="185"/>
        <v>4443.2199427988126</v>
      </c>
      <c r="AL213" s="192">
        <f t="shared" si="178"/>
        <v>0</v>
      </c>
      <c r="AM213" s="117">
        <f t="shared" si="198"/>
        <v>0</v>
      </c>
      <c r="AN213" s="130">
        <f t="shared" si="203"/>
        <v>4443.2199427988126</v>
      </c>
      <c r="AO213" s="101">
        <f t="shared" si="199"/>
        <v>5.0000000000000933E-2</v>
      </c>
      <c r="AQ213" s="141">
        <f t="shared" si="179"/>
        <v>0</v>
      </c>
      <c r="AR213" s="132">
        <f t="shared" si="180"/>
        <v>0</v>
      </c>
      <c r="AS213" s="102">
        <f t="shared" si="181"/>
        <v>0</v>
      </c>
      <c r="AT213" s="100">
        <f t="shared" si="200"/>
        <v>674.76194279881247</v>
      </c>
      <c r="AU213" s="101">
        <f t="shared" si="201"/>
        <v>0.17905518458712089</v>
      </c>
      <c r="AW213" s="246">
        <f t="shared" si="182"/>
        <v>0.19808939218883626</v>
      </c>
    </row>
    <row r="214" spans="1:49" s="93" customFormat="1" ht="15" customHeight="1" x14ac:dyDescent="0.25">
      <c r="A214" s="95" t="s">
        <v>346</v>
      </c>
      <c r="B214" s="100">
        <v>2796.82</v>
      </c>
      <c r="C214" s="100">
        <f t="shared" si="186"/>
        <v>839.04600000000005</v>
      </c>
      <c r="D214" s="100">
        <v>59.87</v>
      </c>
      <c r="E214" s="100">
        <f t="shared" si="165"/>
        <v>3695.7359999999999</v>
      </c>
      <c r="F214" s="216"/>
      <c r="G214" s="117">
        <f t="shared" si="187"/>
        <v>0</v>
      </c>
      <c r="H214" s="130">
        <f t="shared" si="166"/>
        <v>3695.7359999999999</v>
      </c>
      <c r="J214" s="141"/>
      <c r="K214" s="132">
        <f t="shared" si="202"/>
        <v>0</v>
      </c>
      <c r="L214" s="102">
        <f t="shared" si="168"/>
        <v>0</v>
      </c>
      <c r="M214" s="100">
        <f t="shared" si="188"/>
        <v>3040.2767777186586</v>
      </c>
      <c r="N214" s="122">
        <f t="shared" si="189"/>
        <v>912.08303331559762</v>
      </c>
      <c r="O214" s="100">
        <f t="shared" si="183"/>
        <v>3952.3598110342564</v>
      </c>
      <c r="P214" s="221">
        <f t="shared" si="169"/>
        <v>0</v>
      </c>
      <c r="Q214" s="117">
        <f t="shared" si="190"/>
        <v>0</v>
      </c>
      <c r="R214" s="130">
        <f t="shared" si="170"/>
        <v>3952.3598110342564</v>
      </c>
      <c r="S214" s="101">
        <f t="shared" si="191"/>
        <v>6.9437809149315965E-2</v>
      </c>
      <c r="U214" s="141">
        <f t="shared" si="171"/>
        <v>0</v>
      </c>
      <c r="V214" s="132">
        <f t="shared" si="172"/>
        <v>0</v>
      </c>
      <c r="W214" s="102">
        <f t="shared" si="173"/>
        <v>0</v>
      </c>
      <c r="X214" s="100">
        <f t="shared" si="192"/>
        <v>3192.2906166045891</v>
      </c>
      <c r="Y214" s="122">
        <f t="shared" si="193"/>
        <v>957.68718498137673</v>
      </c>
      <c r="Z214" s="100">
        <f t="shared" si="184"/>
        <v>4149.9778015859656</v>
      </c>
      <c r="AA214" s="221">
        <f t="shared" si="174"/>
        <v>0</v>
      </c>
      <c r="AB214" s="117">
        <f t="shared" si="194"/>
        <v>0</v>
      </c>
      <c r="AC214" s="130">
        <f t="shared" si="164"/>
        <v>4149.9778015859656</v>
      </c>
      <c r="AD214" s="101">
        <f t="shared" si="195"/>
        <v>4.9999999999999156E-2</v>
      </c>
      <c r="AF214" s="141">
        <f t="shared" si="175"/>
        <v>0</v>
      </c>
      <c r="AG214" s="132">
        <f t="shared" si="176"/>
        <v>0</v>
      </c>
      <c r="AH214" s="102">
        <f t="shared" si="177"/>
        <v>0</v>
      </c>
      <c r="AI214" s="100">
        <f t="shared" si="196"/>
        <v>3351.9051474348212</v>
      </c>
      <c r="AJ214" s="122">
        <f t="shared" si="197"/>
        <v>1005.5715442304463</v>
      </c>
      <c r="AK214" s="100">
        <f t="shared" si="185"/>
        <v>4357.4766916652679</v>
      </c>
      <c r="AL214" s="192">
        <f t="shared" si="178"/>
        <v>0</v>
      </c>
      <c r="AM214" s="117">
        <f t="shared" si="198"/>
        <v>0</v>
      </c>
      <c r="AN214" s="130">
        <f t="shared" si="203"/>
        <v>4357.4766916652679</v>
      </c>
      <c r="AO214" s="101">
        <f t="shared" si="199"/>
        <v>5.0000000000000933E-2</v>
      </c>
      <c r="AQ214" s="141">
        <f t="shared" si="179"/>
        <v>0</v>
      </c>
      <c r="AR214" s="132">
        <f t="shared" si="180"/>
        <v>0</v>
      </c>
      <c r="AS214" s="102">
        <f t="shared" si="181"/>
        <v>0</v>
      </c>
      <c r="AT214" s="100">
        <f t="shared" si="200"/>
        <v>661.74069166526806</v>
      </c>
      <c r="AU214" s="101">
        <f t="shared" si="201"/>
        <v>0.17905518458712089</v>
      </c>
      <c r="AW214" s="246">
        <f t="shared" si="182"/>
        <v>0.19847010084124861</v>
      </c>
    </row>
    <row r="215" spans="1:49" s="93" customFormat="1" ht="15" customHeight="1" x14ac:dyDescent="0.25">
      <c r="A215" s="95" t="s">
        <v>347</v>
      </c>
      <c r="B215" s="100">
        <v>2741.98</v>
      </c>
      <c r="C215" s="100">
        <f t="shared" si="186"/>
        <v>822.59399999999994</v>
      </c>
      <c r="D215" s="100">
        <v>59.87</v>
      </c>
      <c r="E215" s="100">
        <f t="shared" si="165"/>
        <v>3624.444</v>
      </c>
      <c r="F215" s="216"/>
      <c r="G215" s="117">
        <f t="shared" si="187"/>
        <v>0</v>
      </c>
      <c r="H215" s="130">
        <f t="shared" si="166"/>
        <v>3624.444</v>
      </c>
      <c r="J215" s="141"/>
      <c r="K215" s="132">
        <f t="shared" si="202"/>
        <v>0</v>
      </c>
      <c r="L215" s="102">
        <f t="shared" si="168"/>
        <v>0</v>
      </c>
      <c r="M215" s="100">
        <f t="shared" si="188"/>
        <v>2981.6288082649098</v>
      </c>
      <c r="N215" s="122">
        <f t="shared" si="189"/>
        <v>894.4886424794729</v>
      </c>
      <c r="O215" s="100">
        <f t="shared" si="183"/>
        <v>3876.1174507443829</v>
      </c>
      <c r="P215" s="221">
        <f t="shared" si="169"/>
        <v>0</v>
      </c>
      <c r="Q215" s="117">
        <f t="shared" si="190"/>
        <v>0</v>
      </c>
      <c r="R215" s="130">
        <f t="shared" si="170"/>
        <v>3876.1174507443829</v>
      </c>
      <c r="S215" s="101">
        <f t="shared" si="191"/>
        <v>6.9437809149315965E-2</v>
      </c>
      <c r="U215" s="141">
        <f t="shared" si="171"/>
        <v>0</v>
      </c>
      <c r="V215" s="132">
        <f t="shared" si="172"/>
        <v>0</v>
      </c>
      <c r="W215" s="102">
        <f t="shared" si="173"/>
        <v>0</v>
      </c>
      <c r="X215" s="100">
        <f t="shared" si="192"/>
        <v>3130.7102486781537</v>
      </c>
      <c r="Y215" s="122">
        <f t="shared" si="193"/>
        <v>939.2130746034461</v>
      </c>
      <c r="Z215" s="100">
        <f t="shared" si="184"/>
        <v>4069.9233232815996</v>
      </c>
      <c r="AA215" s="221">
        <f t="shared" si="174"/>
        <v>0</v>
      </c>
      <c r="AB215" s="117">
        <f t="shared" si="194"/>
        <v>0</v>
      </c>
      <c r="AC215" s="130">
        <f t="shared" si="164"/>
        <v>4069.9233232815996</v>
      </c>
      <c r="AD215" s="101">
        <f t="shared" si="195"/>
        <v>4.9999999999999378E-2</v>
      </c>
      <c r="AF215" s="141">
        <f t="shared" si="175"/>
        <v>0</v>
      </c>
      <c r="AG215" s="132">
        <f t="shared" si="176"/>
        <v>0</v>
      </c>
      <c r="AH215" s="102">
        <f t="shared" si="177"/>
        <v>0</v>
      </c>
      <c r="AI215" s="100">
        <f t="shared" si="196"/>
        <v>3287.2457611120635</v>
      </c>
      <c r="AJ215" s="122">
        <f t="shared" si="197"/>
        <v>986.17372833361901</v>
      </c>
      <c r="AK215" s="100">
        <f t="shared" si="185"/>
        <v>4273.4194894456823</v>
      </c>
      <c r="AL215" s="192">
        <f t="shared" si="178"/>
        <v>0</v>
      </c>
      <c r="AM215" s="117">
        <f t="shared" si="198"/>
        <v>0</v>
      </c>
      <c r="AN215" s="130">
        <f t="shared" si="203"/>
        <v>4273.4194894456823</v>
      </c>
      <c r="AO215" s="101">
        <f t="shared" si="199"/>
        <v>5.0000000000000711E-2</v>
      </c>
      <c r="AQ215" s="141">
        <f t="shared" si="179"/>
        <v>0</v>
      </c>
      <c r="AR215" s="132">
        <f t="shared" si="180"/>
        <v>0</v>
      </c>
      <c r="AS215" s="102">
        <f t="shared" si="181"/>
        <v>0</v>
      </c>
      <c r="AT215" s="100">
        <f t="shared" si="200"/>
        <v>648.97548944568234</v>
      </c>
      <c r="AU215" s="101">
        <f t="shared" si="201"/>
        <v>0.17905518458712066</v>
      </c>
      <c r="AW215" s="246">
        <f t="shared" si="182"/>
        <v>0.19885840199857885</v>
      </c>
    </row>
    <row r="216" spans="1:49" s="93" customFormat="1" ht="15" customHeight="1" x14ac:dyDescent="0.25">
      <c r="A216" s="95" t="s">
        <v>348</v>
      </c>
      <c r="B216" s="100">
        <v>2688.21</v>
      </c>
      <c r="C216" s="100">
        <f t="shared" si="186"/>
        <v>806.46299999999997</v>
      </c>
      <c r="D216" s="100">
        <v>59.87</v>
      </c>
      <c r="E216" s="100">
        <f t="shared" si="165"/>
        <v>3554.5429999999997</v>
      </c>
      <c r="F216" s="216"/>
      <c r="G216" s="117">
        <f t="shared" si="187"/>
        <v>0</v>
      </c>
      <c r="H216" s="130">
        <f t="shared" si="166"/>
        <v>3554.5429999999997</v>
      </c>
      <c r="J216" s="141"/>
      <c r="K216" s="132">
        <f t="shared" si="202"/>
        <v>0</v>
      </c>
      <c r="L216" s="102">
        <f t="shared" si="168"/>
        <v>0</v>
      </c>
      <c r="M216" s="100">
        <f t="shared" si="188"/>
        <v>2924.1251372669512</v>
      </c>
      <c r="N216" s="122">
        <f t="shared" si="189"/>
        <v>877.23754118008537</v>
      </c>
      <c r="O216" s="100">
        <f t="shared" si="183"/>
        <v>3801.3626784470366</v>
      </c>
      <c r="P216" s="221">
        <f t="shared" si="169"/>
        <v>0</v>
      </c>
      <c r="Q216" s="117">
        <f t="shared" si="190"/>
        <v>0</v>
      </c>
      <c r="R216" s="130">
        <f t="shared" si="170"/>
        <v>3801.3626784470366</v>
      </c>
      <c r="S216" s="101">
        <f t="shared" si="191"/>
        <v>6.9437809149315965E-2</v>
      </c>
      <c r="U216" s="141">
        <f t="shared" si="171"/>
        <v>0</v>
      </c>
      <c r="V216" s="132">
        <f t="shared" si="172"/>
        <v>0</v>
      </c>
      <c r="W216" s="102">
        <f t="shared" si="173"/>
        <v>0</v>
      </c>
      <c r="X216" s="100">
        <f t="shared" si="192"/>
        <v>3070.3313941302968</v>
      </c>
      <c r="Y216" s="122">
        <f t="shared" si="193"/>
        <v>921.099418239089</v>
      </c>
      <c r="Z216" s="100">
        <f t="shared" si="184"/>
        <v>3991.4308123693859</v>
      </c>
      <c r="AA216" s="221">
        <f t="shared" si="174"/>
        <v>0</v>
      </c>
      <c r="AB216" s="117">
        <f t="shared" si="194"/>
        <v>0</v>
      </c>
      <c r="AC216" s="130">
        <f t="shared" si="164"/>
        <v>3991.4308123693859</v>
      </c>
      <c r="AD216" s="101">
        <f t="shared" si="195"/>
        <v>4.9999999999999378E-2</v>
      </c>
      <c r="AF216" s="141">
        <f t="shared" si="175"/>
        <v>0</v>
      </c>
      <c r="AG216" s="132">
        <f t="shared" si="176"/>
        <v>0</v>
      </c>
      <c r="AH216" s="102">
        <f t="shared" si="177"/>
        <v>0</v>
      </c>
      <c r="AI216" s="100">
        <f t="shared" si="196"/>
        <v>3223.847963836814</v>
      </c>
      <c r="AJ216" s="122">
        <f t="shared" si="197"/>
        <v>967.15438915104414</v>
      </c>
      <c r="AK216" s="100">
        <f t="shared" si="185"/>
        <v>4191.0023529878581</v>
      </c>
      <c r="AL216" s="192">
        <f t="shared" si="178"/>
        <v>0</v>
      </c>
      <c r="AM216" s="117">
        <f t="shared" si="198"/>
        <v>0</v>
      </c>
      <c r="AN216" s="130">
        <f t="shared" si="203"/>
        <v>4191.0023529878581</v>
      </c>
      <c r="AO216" s="101">
        <f t="shared" si="199"/>
        <v>5.0000000000000711E-2</v>
      </c>
      <c r="AQ216" s="141">
        <f t="shared" si="179"/>
        <v>0</v>
      </c>
      <c r="AR216" s="132">
        <f t="shared" si="180"/>
        <v>0</v>
      </c>
      <c r="AS216" s="102">
        <f t="shared" si="181"/>
        <v>0</v>
      </c>
      <c r="AT216" s="100">
        <f t="shared" si="200"/>
        <v>636.45935298785844</v>
      </c>
      <c r="AU216" s="101">
        <f t="shared" si="201"/>
        <v>0.17905518458712089</v>
      </c>
      <c r="AW216" s="246">
        <f t="shared" si="182"/>
        <v>0.19925450907362663</v>
      </c>
    </row>
    <row r="217" spans="1:49" s="93" customFormat="1" ht="15" customHeight="1" x14ac:dyDescent="0.25">
      <c r="A217" s="95" t="s">
        <v>349</v>
      </c>
      <c r="B217" s="100">
        <v>2635.51</v>
      </c>
      <c r="C217" s="100">
        <f t="shared" si="186"/>
        <v>790.65300000000002</v>
      </c>
      <c r="D217" s="100">
        <v>59.87</v>
      </c>
      <c r="E217" s="100">
        <f t="shared" si="165"/>
        <v>3486.0330000000004</v>
      </c>
      <c r="F217" s="216"/>
      <c r="G217" s="117">
        <f t="shared" si="187"/>
        <v>0</v>
      </c>
      <c r="H217" s="130">
        <f t="shared" si="166"/>
        <v>3486.0330000000004</v>
      </c>
      <c r="J217" s="141"/>
      <c r="K217" s="132">
        <f t="shared" si="202"/>
        <v>0</v>
      </c>
      <c r="L217" s="102">
        <f t="shared" si="168"/>
        <v>0</v>
      </c>
      <c r="M217" s="100">
        <f t="shared" si="188"/>
        <v>2867.7657647247829</v>
      </c>
      <c r="N217" s="122">
        <f t="shared" si="189"/>
        <v>860.32972941743481</v>
      </c>
      <c r="O217" s="100">
        <f t="shared" si="183"/>
        <v>3728.0954941422178</v>
      </c>
      <c r="P217" s="221">
        <f t="shared" si="169"/>
        <v>0</v>
      </c>
      <c r="Q217" s="117">
        <f t="shared" si="190"/>
        <v>0</v>
      </c>
      <c r="R217" s="130">
        <f t="shared" si="170"/>
        <v>3728.0954941422178</v>
      </c>
      <c r="S217" s="101">
        <f t="shared" si="191"/>
        <v>6.9437809149315965E-2</v>
      </c>
      <c r="U217" s="141">
        <f t="shared" si="171"/>
        <v>0</v>
      </c>
      <c r="V217" s="132">
        <f t="shared" si="172"/>
        <v>0</v>
      </c>
      <c r="W217" s="102">
        <f t="shared" si="173"/>
        <v>0</v>
      </c>
      <c r="X217" s="100">
        <f t="shared" si="192"/>
        <v>3011.1540529610197</v>
      </c>
      <c r="Y217" s="122">
        <f t="shared" si="193"/>
        <v>903.34621588830589</v>
      </c>
      <c r="Z217" s="100">
        <f t="shared" si="184"/>
        <v>3914.5002688493255</v>
      </c>
      <c r="AA217" s="221">
        <f t="shared" si="174"/>
        <v>0</v>
      </c>
      <c r="AB217" s="117">
        <f t="shared" si="194"/>
        <v>0</v>
      </c>
      <c r="AC217" s="130">
        <f t="shared" si="164"/>
        <v>3914.5002688493255</v>
      </c>
      <c r="AD217" s="101">
        <f t="shared" si="195"/>
        <v>4.9999999999999156E-2</v>
      </c>
      <c r="AF217" s="141">
        <f t="shared" si="175"/>
        <v>0</v>
      </c>
      <c r="AG217" s="132">
        <f t="shared" si="176"/>
        <v>0</v>
      </c>
      <c r="AH217" s="102">
        <f t="shared" si="177"/>
        <v>0</v>
      </c>
      <c r="AI217" s="100">
        <f t="shared" si="196"/>
        <v>3161.711755609073</v>
      </c>
      <c r="AJ217" s="122">
        <f t="shared" si="197"/>
        <v>948.51352668272182</v>
      </c>
      <c r="AK217" s="100">
        <f t="shared" si="185"/>
        <v>4110.2252822917944</v>
      </c>
      <c r="AL217" s="192">
        <f t="shared" si="178"/>
        <v>0</v>
      </c>
      <c r="AM217" s="117">
        <f t="shared" si="198"/>
        <v>0</v>
      </c>
      <c r="AN217" s="130">
        <f t="shared" si="203"/>
        <v>4110.2252822917944</v>
      </c>
      <c r="AO217" s="101">
        <f t="shared" si="199"/>
        <v>5.0000000000000711E-2</v>
      </c>
      <c r="AQ217" s="141">
        <f t="shared" si="179"/>
        <v>0</v>
      </c>
      <c r="AR217" s="132">
        <f t="shared" si="180"/>
        <v>0</v>
      </c>
      <c r="AS217" s="102">
        <f t="shared" si="181"/>
        <v>0</v>
      </c>
      <c r="AT217" s="100">
        <f t="shared" si="200"/>
        <v>624.19228229179407</v>
      </c>
      <c r="AU217" s="101">
        <f t="shared" si="201"/>
        <v>0.17905518458712066</v>
      </c>
      <c r="AW217" s="246">
        <f t="shared" si="182"/>
        <v>0.19965841738755419</v>
      </c>
    </row>
    <row r="218" spans="1:49" s="93" customFormat="1" ht="15" customHeight="1" x14ac:dyDescent="0.25">
      <c r="A218" s="95" t="s">
        <v>350</v>
      </c>
      <c r="B218" s="100">
        <v>2583.8200000000002</v>
      </c>
      <c r="C218" s="100">
        <f t="shared" si="186"/>
        <v>775.14600000000007</v>
      </c>
      <c r="D218" s="100">
        <v>59.87</v>
      </c>
      <c r="E218" s="100">
        <f t="shared" si="165"/>
        <v>3418.8360000000002</v>
      </c>
      <c r="F218" s="216"/>
      <c r="G218" s="117">
        <f t="shared" si="187"/>
        <v>0</v>
      </c>
      <c r="H218" s="130">
        <f t="shared" si="166"/>
        <v>3418.8360000000002</v>
      </c>
      <c r="J218" s="141"/>
      <c r="K218" s="132">
        <f t="shared" si="202"/>
        <v>0</v>
      </c>
      <c r="L218" s="102">
        <f t="shared" si="168"/>
        <v>0</v>
      </c>
      <c r="M218" s="100">
        <f t="shared" si="188"/>
        <v>2812.4865243698546</v>
      </c>
      <c r="N218" s="122">
        <f t="shared" si="189"/>
        <v>843.74595731095633</v>
      </c>
      <c r="O218" s="100">
        <f t="shared" si="183"/>
        <v>3656.2324816808109</v>
      </c>
      <c r="P218" s="221">
        <f t="shared" si="169"/>
        <v>0</v>
      </c>
      <c r="Q218" s="117">
        <f t="shared" si="190"/>
        <v>0</v>
      </c>
      <c r="R218" s="130">
        <f t="shared" si="170"/>
        <v>3656.2324816808109</v>
      </c>
      <c r="S218" s="101">
        <f t="shared" si="191"/>
        <v>6.9437809149315965E-2</v>
      </c>
      <c r="U218" s="141">
        <f t="shared" si="171"/>
        <v>0</v>
      </c>
      <c r="V218" s="132">
        <f t="shared" si="172"/>
        <v>0</v>
      </c>
      <c r="W218" s="102">
        <f t="shared" si="173"/>
        <v>0</v>
      </c>
      <c r="X218" s="100">
        <f t="shared" si="192"/>
        <v>2953.1108505883453</v>
      </c>
      <c r="Y218" s="122">
        <f t="shared" si="193"/>
        <v>885.93325517650362</v>
      </c>
      <c r="Z218" s="100">
        <f t="shared" si="184"/>
        <v>3839.0441057648491</v>
      </c>
      <c r="AA218" s="221">
        <f t="shared" si="174"/>
        <v>0</v>
      </c>
      <c r="AB218" s="117">
        <f t="shared" si="194"/>
        <v>0</v>
      </c>
      <c r="AC218" s="130">
        <f t="shared" si="164"/>
        <v>3839.0441057648491</v>
      </c>
      <c r="AD218" s="101">
        <f t="shared" si="195"/>
        <v>4.9999999999999378E-2</v>
      </c>
      <c r="AF218" s="141">
        <f t="shared" si="175"/>
        <v>0</v>
      </c>
      <c r="AG218" s="132">
        <f t="shared" si="176"/>
        <v>0</v>
      </c>
      <c r="AH218" s="102">
        <f t="shared" si="177"/>
        <v>0</v>
      </c>
      <c r="AI218" s="100">
        <f t="shared" si="196"/>
        <v>3100.7663931177649</v>
      </c>
      <c r="AJ218" s="122">
        <f t="shared" si="197"/>
        <v>930.22991793532947</v>
      </c>
      <c r="AK218" s="100">
        <f t="shared" si="185"/>
        <v>4030.9963110530944</v>
      </c>
      <c r="AL218" s="192">
        <f t="shared" si="178"/>
        <v>0</v>
      </c>
      <c r="AM218" s="117">
        <f t="shared" si="198"/>
        <v>0</v>
      </c>
      <c r="AN218" s="130">
        <f t="shared" si="203"/>
        <v>4030.9963110530944</v>
      </c>
      <c r="AO218" s="101">
        <f t="shared" si="199"/>
        <v>5.0000000000000711E-2</v>
      </c>
      <c r="AQ218" s="141">
        <f t="shared" si="179"/>
        <v>0</v>
      </c>
      <c r="AR218" s="132">
        <f t="shared" si="180"/>
        <v>0</v>
      </c>
      <c r="AS218" s="102">
        <f t="shared" si="181"/>
        <v>0</v>
      </c>
      <c r="AT218" s="100">
        <f t="shared" si="200"/>
        <v>612.16031105309412</v>
      </c>
      <c r="AU218" s="101">
        <f t="shared" si="201"/>
        <v>0.17905518458712089</v>
      </c>
      <c r="AW218" s="246">
        <f t="shared" si="182"/>
        <v>0.20007059048918441</v>
      </c>
    </row>
    <row r="219" spans="1:49" s="93" customFormat="1" ht="15" customHeight="1" x14ac:dyDescent="0.25">
      <c r="A219" s="95" t="s">
        <v>351</v>
      </c>
      <c r="B219" s="100">
        <v>2533.17</v>
      </c>
      <c r="C219" s="100">
        <f t="shared" si="186"/>
        <v>759.95100000000002</v>
      </c>
      <c r="D219" s="100">
        <v>59.87</v>
      </c>
      <c r="E219" s="100">
        <f t="shared" si="165"/>
        <v>3352.991</v>
      </c>
      <c r="F219" s="216"/>
      <c r="G219" s="117">
        <f t="shared" si="187"/>
        <v>0</v>
      </c>
      <c r="H219" s="130">
        <f t="shared" si="166"/>
        <v>3352.991</v>
      </c>
      <c r="J219" s="141"/>
      <c r="K219" s="132">
        <f t="shared" si="202"/>
        <v>0</v>
      </c>
      <c r="L219" s="102">
        <f t="shared" si="168"/>
        <v>0</v>
      </c>
      <c r="M219" s="100">
        <f t="shared" si="188"/>
        <v>2758.3194993364414</v>
      </c>
      <c r="N219" s="122">
        <f t="shared" si="189"/>
        <v>827.49584980093243</v>
      </c>
      <c r="O219" s="100">
        <f t="shared" si="183"/>
        <v>3585.8153491373737</v>
      </c>
      <c r="P219" s="221">
        <f t="shared" si="169"/>
        <v>0</v>
      </c>
      <c r="Q219" s="117">
        <f t="shared" si="190"/>
        <v>0</v>
      </c>
      <c r="R219" s="130">
        <f t="shared" si="170"/>
        <v>3585.8153491373737</v>
      </c>
      <c r="S219" s="101">
        <f t="shared" si="191"/>
        <v>6.9437809149315743E-2</v>
      </c>
      <c r="U219" s="141">
        <f t="shared" si="171"/>
        <v>0</v>
      </c>
      <c r="V219" s="132">
        <f t="shared" si="172"/>
        <v>0</v>
      </c>
      <c r="W219" s="102">
        <f t="shared" si="173"/>
        <v>0</v>
      </c>
      <c r="X219" s="100">
        <f t="shared" si="192"/>
        <v>2896.2354743032615</v>
      </c>
      <c r="Y219" s="122">
        <f t="shared" si="193"/>
        <v>868.87064229097848</v>
      </c>
      <c r="Z219" s="100">
        <f t="shared" si="184"/>
        <v>3765.1061165942401</v>
      </c>
      <c r="AA219" s="221">
        <f t="shared" si="174"/>
        <v>0</v>
      </c>
      <c r="AB219" s="117">
        <f t="shared" si="194"/>
        <v>0</v>
      </c>
      <c r="AC219" s="130">
        <f t="shared" si="164"/>
        <v>3765.1061165942401</v>
      </c>
      <c r="AD219" s="101">
        <f t="shared" si="195"/>
        <v>4.9999999999999378E-2</v>
      </c>
      <c r="AF219" s="141">
        <f t="shared" si="175"/>
        <v>0</v>
      </c>
      <c r="AG219" s="132">
        <f t="shared" si="176"/>
        <v>0</v>
      </c>
      <c r="AH219" s="102">
        <f t="shared" si="177"/>
        <v>0</v>
      </c>
      <c r="AI219" s="100">
        <f t="shared" si="196"/>
        <v>3041.0472480184267</v>
      </c>
      <c r="AJ219" s="122">
        <f t="shared" si="197"/>
        <v>912.31417440552798</v>
      </c>
      <c r="AK219" s="100">
        <f t="shared" si="185"/>
        <v>3953.3614224239545</v>
      </c>
      <c r="AL219" s="192">
        <f t="shared" si="178"/>
        <v>0</v>
      </c>
      <c r="AM219" s="117">
        <f t="shared" si="198"/>
        <v>0</v>
      </c>
      <c r="AN219" s="130">
        <f t="shared" si="203"/>
        <v>3953.3614224239545</v>
      </c>
      <c r="AO219" s="101">
        <f t="shared" si="199"/>
        <v>5.0000000000000711E-2</v>
      </c>
      <c r="AQ219" s="141">
        <f t="shared" si="179"/>
        <v>0</v>
      </c>
      <c r="AR219" s="132">
        <f t="shared" si="180"/>
        <v>0</v>
      </c>
      <c r="AS219" s="102">
        <f t="shared" si="181"/>
        <v>0</v>
      </c>
      <c r="AT219" s="100">
        <f t="shared" si="200"/>
        <v>600.37042242395455</v>
      </c>
      <c r="AU219" s="101">
        <f t="shared" si="201"/>
        <v>0.17905518458712066</v>
      </c>
      <c r="AW219" s="246">
        <f t="shared" si="182"/>
        <v>0.20049078743962179</v>
      </c>
    </row>
    <row r="220" spans="1:49" s="93" customFormat="1" ht="15" customHeight="1" x14ac:dyDescent="0.25">
      <c r="A220" s="95" t="s">
        <v>352</v>
      </c>
      <c r="B220" s="100">
        <v>2483.5</v>
      </c>
      <c r="C220" s="100">
        <f t="shared" si="186"/>
        <v>745.05</v>
      </c>
      <c r="D220" s="100">
        <v>59.87</v>
      </c>
      <c r="E220" s="100">
        <f t="shared" si="165"/>
        <v>3288.42</v>
      </c>
      <c r="F220" s="216"/>
      <c r="G220" s="117">
        <f t="shared" si="187"/>
        <v>0</v>
      </c>
      <c r="H220" s="130">
        <f t="shared" si="166"/>
        <v>3288.42</v>
      </c>
      <c r="J220" s="141"/>
      <c r="K220" s="132">
        <f t="shared" si="202"/>
        <v>0</v>
      </c>
      <c r="L220" s="102">
        <f t="shared" si="168"/>
        <v>0</v>
      </c>
      <c r="M220" s="100">
        <f t="shared" si="188"/>
        <v>2705.2005233559948</v>
      </c>
      <c r="N220" s="122">
        <f t="shared" si="189"/>
        <v>811.56015700679848</v>
      </c>
      <c r="O220" s="100">
        <f t="shared" si="183"/>
        <v>3516.7606803627932</v>
      </c>
      <c r="P220" s="221">
        <f t="shared" si="169"/>
        <v>0</v>
      </c>
      <c r="Q220" s="117">
        <f t="shared" si="190"/>
        <v>0</v>
      </c>
      <c r="R220" s="130">
        <f t="shared" si="170"/>
        <v>3516.7606803627932</v>
      </c>
      <c r="S220" s="101">
        <f t="shared" si="191"/>
        <v>6.9437809149315743E-2</v>
      </c>
      <c r="U220" s="141">
        <f t="shared" si="171"/>
        <v>0</v>
      </c>
      <c r="V220" s="132">
        <f t="shared" si="172"/>
        <v>0</v>
      </c>
      <c r="W220" s="102">
        <f t="shared" si="173"/>
        <v>0</v>
      </c>
      <c r="X220" s="100">
        <f t="shared" si="192"/>
        <v>2840.4605495237929</v>
      </c>
      <c r="Y220" s="122">
        <f t="shared" si="193"/>
        <v>852.13816485713789</v>
      </c>
      <c r="Z220" s="100">
        <f t="shared" si="184"/>
        <v>3692.5987143809307</v>
      </c>
      <c r="AA220" s="221">
        <f t="shared" si="174"/>
        <v>0</v>
      </c>
      <c r="AB220" s="117">
        <f t="shared" si="194"/>
        <v>0</v>
      </c>
      <c r="AC220" s="130">
        <f t="shared" si="164"/>
        <v>3692.5987143809307</v>
      </c>
      <c r="AD220" s="101">
        <f t="shared" si="195"/>
        <v>4.9999999999999378E-2</v>
      </c>
      <c r="AF220" s="141">
        <f t="shared" si="175"/>
        <v>0</v>
      </c>
      <c r="AG220" s="132">
        <f t="shared" si="176"/>
        <v>0</v>
      </c>
      <c r="AH220" s="102">
        <f t="shared" si="177"/>
        <v>0</v>
      </c>
      <c r="AI220" s="100">
        <f t="shared" si="196"/>
        <v>2982.4835769999845</v>
      </c>
      <c r="AJ220" s="122">
        <f t="shared" si="197"/>
        <v>894.74507309999535</v>
      </c>
      <c r="AK220" s="100">
        <f t="shared" si="185"/>
        <v>3877.2286500999799</v>
      </c>
      <c r="AL220" s="192">
        <f t="shared" si="178"/>
        <v>0</v>
      </c>
      <c r="AM220" s="117">
        <f t="shared" si="198"/>
        <v>0</v>
      </c>
      <c r="AN220" s="130">
        <f t="shared" si="203"/>
        <v>3877.2286500999799</v>
      </c>
      <c r="AO220" s="101">
        <f t="shared" si="199"/>
        <v>5.0000000000000711E-2</v>
      </c>
      <c r="AQ220" s="141">
        <f t="shared" si="179"/>
        <v>0</v>
      </c>
      <c r="AR220" s="132">
        <f t="shared" si="180"/>
        <v>0</v>
      </c>
      <c r="AS220" s="102">
        <f t="shared" si="181"/>
        <v>0</v>
      </c>
      <c r="AT220" s="100">
        <f t="shared" si="200"/>
        <v>588.80865009997979</v>
      </c>
      <c r="AU220" s="101">
        <f t="shared" si="201"/>
        <v>0.17905518458712089</v>
      </c>
      <c r="AW220" s="246">
        <f t="shared" si="182"/>
        <v>0.20091949949667187</v>
      </c>
    </row>
    <row r="221" spans="1:49" s="93" customFormat="1" ht="15" customHeight="1" x14ac:dyDescent="0.25">
      <c r="A221" s="95" t="s">
        <v>353</v>
      </c>
      <c r="B221" s="100">
        <v>2434.8000000000002</v>
      </c>
      <c r="C221" s="100">
        <f t="shared" si="186"/>
        <v>730.44</v>
      </c>
      <c r="D221" s="100">
        <v>59.87</v>
      </c>
      <c r="E221" s="100">
        <f t="shared" si="165"/>
        <v>3225.11</v>
      </c>
      <c r="F221" s="216"/>
      <c r="G221" s="117">
        <f t="shared" si="187"/>
        <v>0</v>
      </c>
      <c r="H221" s="130">
        <f t="shared" si="166"/>
        <v>3225.11</v>
      </c>
      <c r="J221" s="141"/>
      <c r="K221" s="132">
        <f t="shared" si="202"/>
        <v>0</v>
      </c>
      <c r="L221" s="102">
        <f t="shared" si="168"/>
        <v>0</v>
      </c>
      <c r="M221" s="100">
        <f t="shared" si="188"/>
        <v>2653.1189020504235</v>
      </c>
      <c r="N221" s="122">
        <f t="shared" si="189"/>
        <v>795.93567061512704</v>
      </c>
      <c r="O221" s="100">
        <f t="shared" si="183"/>
        <v>3449.0545726655505</v>
      </c>
      <c r="P221" s="221">
        <f t="shared" si="169"/>
        <v>0</v>
      </c>
      <c r="Q221" s="117">
        <f t="shared" si="190"/>
        <v>0</v>
      </c>
      <c r="R221" s="130">
        <f t="shared" si="170"/>
        <v>3449.0545726655505</v>
      </c>
      <c r="S221" s="101">
        <f t="shared" si="191"/>
        <v>6.9437809149315965E-2</v>
      </c>
      <c r="U221" s="141">
        <f t="shared" si="171"/>
        <v>0</v>
      </c>
      <c r="V221" s="132">
        <f t="shared" si="172"/>
        <v>0</v>
      </c>
      <c r="W221" s="102">
        <f t="shared" si="173"/>
        <v>0</v>
      </c>
      <c r="X221" s="100">
        <f t="shared" si="192"/>
        <v>2785.7748471529426</v>
      </c>
      <c r="Y221" s="122">
        <f t="shared" si="193"/>
        <v>835.7324541458828</v>
      </c>
      <c r="Z221" s="100">
        <f t="shared" si="184"/>
        <v>3621.5073012988255</v>
      </c>
      <c r="AA221" s="221">
        <f t="shared" si="174"/>
        <v>0</v>
      </c>
      <c r="AB221" s="117">
        <f t="shared" si="194"/>
        <v>0</v>
      </c>
      <c r="AC221" s="130">
        <f t="shared" si="164"/>
        <v>3621.5073012988255</v>
      </c>
      <c r="AD221" s="101">
        <f t="shared" si="195"/>
        <v>4.9999999999999378E-2</v>
      </c>
      <c r="AF221" s="141">
        <f t="shared" si="175"/>
        <v>0</v>
      </c>
      <c r="AG221" s="132">
        <f t="shared" si="176"/>
        <v>0</v>
      </c>
      <c r="AH221" s="102">
        <f t="shared" si="177"/>
        <v>0</v>
      </c>
      <c r="AI221" s="100">
        <f t="shared" si="196"/>
        <v>2925.063589510592</v>
      </c>
      <c r="AJ221" s="122">
        <f t="shared" si="197"/>
        <v>877.51907685317758</v>
      </c>
      <c r="AK221" s="100">
        <f t="shared" si="185"/>
        <v>3802.5826663637695</v>
      </c>
      <c r="AL221" s="192">
        <f t="shared" si="178"/>
        <v>0</v>
      </c>
      <c r="AM221" s="117">
        <f t="shared" si="198"/>
        <v>0</v>
      </c>
      <c r="AN221" s="130">
        <f t="shared" si="203"/>
        <v>3802.5826663637695</v>
      </c>
      <c r="AO221" s="101">
        <f t="shared" si="199"/>
        <v>5.0000000000000711E-2</v>
      </c>
      <c r="AQ221" s="141">
        <f t="shared" si="179"/>
        <v>0</v>
      </c>
      <c r="AR221" s="132">
        <f t="shared" si="180"/>
        <v>0</v>
      </c>
      <c r="AS221" s="102">
        <f t="shared" si="181"/>
        <v>0</v>
      </c>
      <c r="AT221" s="100">
        <f t="shared" si="200"/>
        <v>577.47266636376935</v>
      </c>
      <c r="AU221" s="101">
        <f t="shared" si="201"/>
        <v>0.17905518458712089</v>
      </c>
      <c r="AW221" s="246">
        <f t="shared" si="182"/>
        <v>0.20135682171455227</v>
      </c>
    </row>
    <row r="222" spans="1:49" s="93" customFormat="1" ht="15" customHeight="1" x14ac:dyDescent="0.25">
      <c r="A222" s="95" t="s">
        <v>354</v>
      </c>
      <c r="B222" s="100">
        <v>2387.0500000000002</v>
      </c>
      <c r="C222" s="100">
        <f t="shared" si="186"/>
        <v>716.11500000000001</v>
      </c>
      <c r="D222" s="100">
        <v>59.87</v>
      </c>
      <c r="E222" s="100">
        <f t="shared" si="165"/>
        <v>3163.0349999999999</v>
      </c>
      <c r="F222" s="216"/>
      <c r="G222" s="117">
        <f t="shared" si="187"/>
        <v>0</v>
      </c>
      <c r="H222" s="130">
        <f t="shared" si="166"/>
        <v>3163.0349999999999</v>
      </c>
      <c r="J222" s="141"/>
      <c r="K222" s="132">
        <f t="shared" si="202"/>
        <v>0</v>
      </c>
      <c r="L222" s="102">
        <f t="shared" si="168"/>
        <v>0</v>
      </c>
      <c r="M222" s="100">
        <f t="shared" si="188"/>
        <v>2602.0532466635432</v>
      </c>
      <c r="N222" s="122">
        <f t="shared" si="189"/>
        <v>780.61597399906293</v>
      </c>
      <c r="O222" s="100">
        <f t="shared" si="183"/>
        <v>3382.6692206626062</v>
      </c>
      <c r="P222" s="221">
        <f t="shared" si="169"/>
        <v>0</v>
      </c>
      <c r="Q222" s="117">
        <f t="shared" si="190"/>
        <v>0</v>
      </c>
      <c r="R222" s="130">
        <f t="shared" si="170"/>
        <v>3382.6692206626062</v>
      </c>
      <c r="S222" s="101">
        <f t="shared" si="191"/>
        <v>6.9437809149315965E-2</v>
      </c>
      <c r="U222" s="141">
        <f t="shared" si="171"/>
        <v>0</v>
      </c>
      <c r="V222" s="132">
        <f t="shared" si="172"/>
        <v>0</v>
      </c>
      <c r="W222" s="102">
        <f t="shared" si="173"/>
        <v>0</v>
      </c>
      <c r="X222" s="100">
        <f t="shared" si="192"/>
        <v>2732.1559089967186</v>
      </c>
      <c r="Y222" s="122">
        <f t="shared" si="193"/>
        <v>819.64677269901551</v>
      </c>
      <c r="Z222" s="100">
        <f t="shared" si="184"/>
        <v>3551.802681695734</v>
      </c>
      <c r="AA222" s="221">
        <f t="shared" si="174"/>
        <v>0</v>
      </c>
      <c r="AB222" s="117">
        <f t="shared" si="194"/>
        <v>0</v>
      </c>
      <c r="AC222" s="130">
        <f t="shared" si="164"/>
        <v>3551.802681695734</v>
      </c>
      <c r="AD222" s="101">
        <f t="shared" si="195"/>
        <v>4.9999999999999156E-2</v>
      </c>
      <c r="AF222" s="141">
        <f t="shared" si="175"/>
        <v>0</v>
      </c>
      <c r="AG222" s="132">
        <f t="shared" si="176"/>
        <v>0</v>
      </c>
      <c r="AH222" s="102">
        <f t="shared" si="177"/>
        <v>0</v>
      </c>
      <c r="AI222" s="100">
        <f t="shared" si="196"/>
        <v>2868.7637044465569</v>
      </c>
      <c r="AJ222" s="122">
        <f t="shared" si="197"/>
        <v>860.62911133396699</v>
      </c>
      <c r="AK222" s="100">
        <f t="shared" si="185"/>
        <v>3729.392815780524</v>
      </c>
      <c r="AL222" s="192">
        <f t="shared" si="178"/>
        <v>0</v>
      </c>
      <c r="AM222" s="117">
        <f t="shared" si="198"/>
        <v>0</v>
      </c>
      <c r="AN222" s="130">
        <f t="shared" si="203"/>
        <v>3729.392815780524</v>
      </c>
      <c r="AO222" s="101">
        <f t="shared" si="199"/>
        <v>5.0000000000000933E-2</v>
      </c>
      <c r="AQ222" s="141">
        <f t="shared" si="179"/>
        <v>0</v>
      </c>
      <c r="AR222" s="132">
        <f t="shared" si="180"/>
        <v>0</v>
      </c>
      <c r="AS222" s="102">
        <f t="shared" si="181"/>
        <v>0</v>
      </c>
      <c r="AT222" s="100">
        <f t="shared" si="200"/>
        <v>566.35781578052411</v>
      </c>
      <c r="AU222" s="101">
        <f t="shared" si="201"/>
        <v>0.17905518458712089</v>
      </c>
      <c r="AW222" s="246">
        <f t="shared" si="182"/>
        <v>0.20180293854194775</v>
      </c>
    </row>
    <row r="223" spans="1:49" s="93" customFormat="1" ht="15" customHeight="1" x14ac:dyDescent="0.25">
      <c r="A223" s="95" t="s">
        <v>355</v>
      </c>
      <c r="B223" s="100">
        <v>2340.2600000000002</v>
      </c>
      <c r="C223" s="100">
        <f t="shared" si="186"/>
        <v>702.07800000000009</v>
      </c>
      <c r="D223" s="100">
        <v>59.87</v>
      </c>
      <c r="E223" s="100">
        <f t="shared" si="165"/>
        <v>3102.2080000000001</v>
      </c>
      <c r="F223" s="216"/>
      <c r="G223" s="117">
        <f t="shared" si="187"/>
        <v>0</v>
      </c>
      <c r="H223" s="130">
        <f t="shared" si="166"/>
        <v>3102.2080000000001</v>
      </c>
      <c r="J223" s="141"/>
      <c r="K223" s="132">
        <f t="shared" si="202"/>
        <v>0</v>
      </c>
      <c r="L223" s="102">
        <f t="shared" si="168"/>
        <v>0</v>
      </c>
      <c r="M223" s="100">
        <f t="shared" si="188"/>
        <v>2552.0142515734469</v>
      </c>
      <c r="N223" s="122">
        <f t="shared" si="189"/>
        <v>765.60427547203403</v>
      </c>
      <c r="O223" s="100">
        <f t="shared" si="183"/>
        <v>3317.6185270454807</v>
      </c>
      <c r="P223" s="221">
        <f t="shared" si="169"/>
        <v>0</v>
      </c>
      <c r="Q223" s="117">
        <f t="shared" si="190"/>
        <v>0</v>
      </c>
      <c r="R223" s="130">
        <f t="shared" si="170"/>
        <v>3317.6185270454807</v>
      </c>
      <c r="S223" s="101">
        <f t="shared" si="191"/>
        <v>6.9437809149315743E-2</v>
      </c>
      <c r="U223" s="141">
        <f t="shared" si="171"/>
        <v>0</v>
      </c>
      <c r="V223" s="132">
        <f t="shared" si="172"/>
        <v>0</v>
      </c>
      <c r="W223" s="102">
        <f t="shared" si="173"/>
        <v>0</v>
      </c>
      <c r="X223" s="100">
        <f t="shared" si="192"/>
        <v>2679.6149641521174</v>
      </c>
      <c r="Y223" s="122">
        <f t="shared" si="193"/>
        <v>803.88448924563522</v>
      </c>
      <c r="Z223" s="100">
        <f t="shared" si="184"/>
        <v>3483.4994533977524</v>
      </c>
      <c r="AA223" s="221">
        <f t="shared" si="174"/>
        <v>0</v>
      </c>
      <c r="AB223" s="117">
        <f t="shared" si="194"/>
        <v>0</v>
      </c>
      <c r="AC223" s="130">
        <f t="shared" si="164"/>
        <v>3483.4994533977524</v>
      </c>
      <c r="AD223" s="101">
        <f t="shared" si="195"/>
        <v>4.9999999999999378E-2</v>
      </c>
      <c r="AF223" s="141">
        <f t="shared" si="175"/>
        <v>0</v>
      </c>
      <c r="AG223" s="132">
        <f t="shared" si="176"/>
        <v>0</v>
      </c>
      <c r="AH223" s="102">
        <f t="shared" si="177"/>
        <v>0</v>
      </c>
      <c r="AI223" s="100">
        <f t="shared" si="196"/>
        <v>2813.5957123597254</v>
      </c>
      <c r="AJ223" s="122">
        <f t="shared" si="197"/>
        <v>844.07871370791759</v>
      </c>
      <c r="AK223" s="100">
        <f t="shared" si="185"/>
        <v>3657.6744260676433</v>
      </c>
      <c r="AL223" s="192">
        <f t="shared" si="178"/>
        <v>0</v>
      </c>
      <c r="AM223" s="117">
        <f t="shared" si="198"/>
        <v>0</v>
      </c>
      <c r="AN223" s="130">
        <f t="shared" si="203"/>
        <v>3657.6744260676433</v>
      </c>
      <c r="AO223" s="101">
        <f t="shared" si="199"/>
        <v>5.0000000000000933E-2</v>
      </c>
      <c r="AQ223" s="141">
        <f t="shared" si="179"/>
        <v>0</v>
      </c>
      <c r="AR223" s="132">
        <f t="shared" si="180"/>
        <v>0</v>
      </c>
      <c r="AS223" s="102">
        <f t="shared" si="181"/>
        <v>0</v>
      </c>
      <c r="AT223" s="100">
        <f t="shared" si="200"/>
        <v>555.46642606764317</v>
      </c>
      <c r="AU223" s="101">
        <f t="shared" si="201"/>
        <v>0.17905518458712089</v>
      </c>
      <c r="AW223" s="246">
        <f t="shared" si="182"/>
        <v>0.2022577458742727</v>
      </c>
    </row>
    <row r="224" spans="1:49" s="93" customFormat="1" ht="15" customHeight="1" x14ac:dyDescent="0.25">
      <c r="A224" s="95" t="s">
        <v>356</v>
      </c>
      <c r="B224" s="100">
        <v>2294.37</v>
      </c>
      <c r="C224" s="100">
        <f t="shared" si="186"/>
        <v>688.31099999999992</v>
      </c>
      <c r="D224" s="100">
        <v>59.87</v>
      </c>
      <c r="E224" s="100">
        <f t="shared" si="165"/>
        <v>3042.5509999999995</v>
      </c>
      <c r="F224" s="216"/>
      <c r="G224" s="117">
        <f t="shared" si="187"/>
        <v>0</v>
      </c>
      <c r="H224" s="130">
        <f t="shared" si="166"/>
        <v>3042.5509999999995</v>
      </c>
      <c r="J224" s="141"/>
      <c r="K224" s="132">
        <f t="shared" si="202"/>
        <v>0</v>
      </c>
      <c r="L224" s="102">
        <f t="shared" si="168"/>
        <v>0</v>
      </c>
      <c r="M224" s="100">
        <f t="shared" si="188"/>
        <v>2502.9377505115845</v>
      </c>
      <c r="N224" s="122">
        <f t="shared" si="189"/>
        <v>750.88132515347536</v>
      </c>
      <c r="O224" s="100">
        <f t="shared" si="183"/>
        <v>3253.8190756650597</v>
      </c>
      <c r="P224" s="221">
        <f t="shared" si="169"/>
        <v>0</v>
      </c>
      <c r="Q224" s="117">
        <f t="shared" si="190"/>
        <v>0</v>
      </c>
      <c r="R224" s="130">
        <f t="shared" si="170"/>
        <v>3253.8190756650597</v>
      </c>
      <c r="S224" s="101">
        <f t="shared" si="191"/>
        <v>6.9437809149315965E-2</v>
      </c>
      <c r="U224" s="141">
        <f t="shared" si="171"/>
        <v>0</v>
      </c>
      <c r="V224" s="132">
        <f t="shared" si="172"/>
        <v>0</v>
      </c>
      <c r="W224" s="102">
        <f t="shared" si="173"/>
        <v>0</v>
      </c>
      <c r="X224" s="100">
        <f t="shared" si="192"/>
        <v>2628.0846380371618</v>
      </c>
      <c r="Y224" s="122">
        <f t="shared" si="193"/>
        <v>788.42539141114855</v>
      </c>
      <c r="Z224" s="100">
        <f t="shared" si="184"/>
        <v>3416.5100294483104</v>
      </c>
      <c r="AA224" s="221">
        <f t="shared" si="174"/>
        <v>0</v>
      </c>
      <c r="AB224" s="117">
        <f t="shared" si="194"/>
        <v>0</v>
      </c>
      <c r="AC224" s="130">
        <f t="shared" si="164"/>
        <v>3416.5100294483104</v>
      </c>
      <c r="AD224" s="101">
        <f t="shared" si="195"/>
        <v>4.9999999999999378E-2</v>
      </c>
      <c r="AF224" s="141">
        <f t="shared" si="175"/>
        <v>0</v>
      </c>
      <c r="AG224" s="132">
        <f t="shared" si="176"/>
        <v>0</v>
      </c>
      <c r="AH224" s="102">
        <f t="shared" si="177"/>
        <v>0</v>
      </c>
      <c r="AI224" s="100">
        <f t="shared" si="196"/>
        <v>2759.4888699390222</v>
      </c>
      <c r="AJ224" s="122">
        <f t="shared" si="197"/>
        <v>827.84666098170658</v>
      </c>
      <c r="AK224" s="100">
        <f t="shared" si="185"/>
        <v>3587.3355309207286</v>
      </c>
      <c r="AL224" s="192">
        <f t="shared" si="178"/>
        <v>0</v>
      </c>
      <c r="AM224" s="117">
        <f t="shared" si="198"/>
        <v>0</v>
      </c>
      <c r="AN224" s="130">
        <f t="shared" si="203"/>
        <v>3587.3355309207286</v>
      </c>
      <c r="AO224" s="101">
        <f t="shared" si="199"/>
        <v>5.0000000000000711E-2</v>
      </c>
      <c r="AQ224" s="141">
        <f t="shared" si="179"/>
        <v>0</v>
      </c>
      <c r="AR224" s="132">
        <f t="shared" si="180"/>
        <v>0</v>
      </c>
      <c r="AS224" s="102">
        <f t="shared" si="181"/>
        <v>0</v>
      </c>
      <c r="AT224" s="100">
        <f t="shared" si="200"/>
        <v>544.78453092072914</v>
      </c>
      <c r="AU224" s="101">
        <f t="shared" si="201"/>
        <v>0.17905518458712089</v>
      </c>
      <c r="AW224" s="246">
        <f t="shared" si="182"/>
        <v>0.20272182339335942</v>
      </c>
    </row>
    <row r="225" spans="1:49" s="93" customFormat="1" ht="15" customHeight="1" x14ac:dyDescent="0.25">
      <c r="A225" s="95" t="s">
        <v>357</v>
      </c>
      <c r="B225" s="100">
        <v>2249.38</v>
      </c>
      <c r="C225" s="100">
        <f t="shared" si="186"/>
        <v>674.81399999999996</v>
      </c>
      <c r="D225" s="100">
        <v>59.87</v>
      </c>
      <c r="E225" s="100">
        <f t="shared" si="165"/>
        <v>2984.0639999999999</v>
      </c>
      <c r="F225" s="216"/>
      <c r="G225" s="117">
        <f t="shared" si="187"/>
        <v>0</v>
      </c>
      <c r="H225" s="130">
        <f t="shared" si="166"/>
        <v>2984.0639999999999</v>
      </c>
      <c r="J225" s="141"/>
      <c r="K225" s="132">
        <f t="shared" si="202"/>
        <v>0</v>
      </c>
      <c r="L225" s="102">
        <f t="shared" si="168"/>
        <v>0</v>
      </c>
      <c r="M225" s="100">
        <f t="shared" si="188"/>
        <v>2454.8237434779571</v>
      </c>
      <c r="N225" s="122">
        <f t="shared" si="189"/>
        <v>736.44712304338714</v>
      </c>
      <c r="O225" s="100">
        <f t="shared" si="183"/>
        <v>3191.270866521344</v>
      </c>
      <c r="P225" s="221">
        <f t="shared" si="169"/>
        <v>0</v>
      </c>
      <c r="Q225" s="117">
        <f t="shared" si="190"/>
        <v>0</v>
      </c>
      <c r="R225" s="130">
        <f t="shared" si="170"/>
        <v>3191.270866521344</v>
      </c>
      <c r="S225" s="101">
        <f t="shared" si="191"/>
        <v>6.9437809149315965E-2</v>
      </c>
      <c r="U225" s="141">
        <f t="shared" si="171"/>
        <v>0</v>
      </c>
      <c r="V225" s="132">
        <f t="shared" si="172"/>
        <v>0</v>
      </c>
      <c r="W225" s="102">
        <f t="shared" si="173"/>
        <v>0</v>
      </c>
      <c r="X225" s="100">
        <f t="shared" si="192"/>
        <v>2577.564930651853</v>
      </c>
      <c r="Y225" s="122">
        <f t="shared" si="193"/>
        <v>773.26947919555585</v>
      </c>
      <c r="Z225" s="100">
        <f t="shared" si="184"/>
        <v>3350.834409847409</v>
      </c>
      <c r="AA225" s="221">
        <f t="shared" si="174"/>
        <v>0</v>
      </c>
      <c r="AB225" s="117">
        <f t="shared" si="194"/>
        <v>0</v>
      </c>
      <c r="AC225" s="130">
        <f t="shared" si="164"/>
        <v>3350.834409847409</v>
      </c>
      <c r="AD225" s="101">
        <f t="shared" si="195"/>
        <v>4.9999999999999378E-2</v>
      </c>
      <c r="AF225" s="141">
        <f t="shared" si="175"/>
        <v>0</v>
      </c>
      <c r="AG225" s="132">
        <f t="shared" si="176"/>
        <v>0</v>
      </c>
      <c r="AH225" s="102">
        <f t="shared" si="177"/>
        <v>0</v>
      </c>
      <c r="AI225" s="100">
        <f t="shared" si="196"/>
        <v>2706.4431771844479</v>
      </c>
      <c r="AJ225" s="122">
        <f t="shared" si="197"/>
        <v>811.9329531553343</v>
      </c>
      <c r="AK225" s="100">
        <f t="shared" si="185"/>
        <v>3518.3761303397823</v>
      </c>
      <c r="AL225" s="192">
        <f t="shared" si="178"/>
        <v>0</v>
      </c>
      <c r="AM225" s="117">
        <f t="shared" si="198"/>
        <v>0</v>
      </c>
      <c r="AN225" s="130">
        <f t="shared" si="203"/>
        <v>3518.3761303397823</v>
      </c>
      <c r="AO225" s="101">
        <f t="shared" si="199"/>
        <v>5.0000000000000933E-2</v>
      </c>
      <c r="AQ225" s="141">
        <f t="shared" si="179"/>
        <v>0</v>
      </c>
      <c r="AR225" s="132">
        <f t="shared" si="180"/>
        <v>0</v>
      </c>
      <c r="AS225" s="102">
        <f t="shared" si="181"/>
        <v>0</v>
      </c>
      <c r="AT225" s="100">
        <f t="shared" si="200"/>
        <v>534.31213033978247</v>
      </c>
      <c r="AU225" s="101">
        <f t="shared" si="201"/>
        <v>0.17905518458712089</v>
      </c>
      <c r="AW225" s="246">
        <f t="shared" si="182"/>
        <v>0.20319518142085724</v>
      </c>
    </row>
    <row r="226" spans="1:49" s="93" customFormat="1" ht="15" customHeight="1" x14ac:dyDescent="0.25">
      <c r="A226" s="95" t="s">
        <v>358</v>
      </c>
      <c r="B226" s="100">
        <v>2205.2600000000002</v>
      </c>
      <c r="C226" s="100">
        <f t="shared" si="186"/>
        <v>661.57800000000009</v>
      </c>
      <c r="D226" s="100">
        <v>59.87</v>
      </c>
      <c r="E226" s="100">
        <f t="shared" si="165"/>
        <v>2926.7080000000001</v>
      </c>
      <c r="F226" s="216"/>
      <c r="G226" s="117">
        <f t="shared" si="187"/>
        <v>0</v>
      </c>
      <c r="H226" s="130">
        <f t="shared" si="166"/>
        <v>2926.7080000000001</v>
      </c>
      <c r="J226" s="141"/>
      <c r="K226" s="132">
        <f t="shared" si="202"/>
        <v>0</v>
      </c>
      <c r="L226" s="102">
        <f t="shared" si="168"/>
        <v>0</v>
      </c>
      <c r="M226" s="100">
        <f t="shared" si="188"/>
        <v>2407.6401473382894</v>
      </c>
      <c r="N226" s="122">
        <f t="shared" si="189"/>
        <v>722.29204420148676</v>
      </c>
      <c r="O226" s="100">
        <f t="shared" si="183"/>
        <v>3129.9321915397759</v>
      </c>
      <c r="P226" s="221">
        <f t="shared" si="169"/>
        <v>0</v>
      </c>
      <c r="Q226" s="117">
        <f t="shared" si="190"/>
        <v>0</v>
      </c>
      <c r="R226" s="130">
        <f t="shared" si="170"/>
        <v>3129.9321915397759</v>
      </c>
      <c r="S226" s="101">
        <f t="shared" si="191"/>
        <v>6.9437809149315743E-2</v>
      </c>
      <c r="U226" s="141">
        <f t="shared" si="171"/>
        <v>0</v>
      </c>
      <c r="V226" s="132">
        <f t="shared" si="172"/>
        <v>0</v>
      </c>
      <c r="W226" s="102">
        <f t="shared" si="173"/>
        <v>0</v>
      </c>
      <c r="X226" s="100">
        <f t="shared" si="192"/>
        <v>2528.022154705202</v>
      </c>
      <c r="Y226" s="122">
        <f t="shared" si="193"/>
        <v>758.40664641156059</v>
      </c>
      <c r="Z226" s="100">
        <f t="shared" si="184"/>
        <v>3286.4288011167628</v>
      </c>
      <c r="AA226" s="221">
        <f t="shared" si="174"/>
        <v>0</v>
      </c>
      <c r="AB226" s="117">
        <f t="shared" si="194"/>
        <v>0</v>
      </c>
      <c r="AC226" s="130">
        <f t="shared" si="164"/>
        <v>3286.4288011167628</v>
      </c>
      <c r="AD226" s="101">
        <f t="shared" si="195"/>
        <v>4.9999999999999378E-2</v>
      </c>
      <c r="AF226" s="141">
        <f t="shared" si="175"/>
        <v>0</v>
      </c>
      <c r="AG226" s="132">
        <f t="shared" si="176"/>
        <v>0</v>
      </c>
      <c r="AH226" s="102">
        <f t="shared" si="177"/>
        <v>0</v>
      </c>
      <c r="AI226" s="100">
        <f t="shared" si="196"/>
        <v>2654.423262440464</v>
      </c>
      <c r="AJ226" s="122">
        <f t="shared" si="197"/>
        <v>796.3269787321392</v>
      </c>
      <c r="AK226" s="100">
        <f t="shared" si="185"/>
        <v>3450.7502411726032</v>
      </c>
      <c r="AL226" s="192">
        <f t="shared" si="178"/>
        <v>0</v>
      </c>
      <c r="AM226" s="117">
        <f t="shared" si="198"/>
        <v>0</v>
      </c>
      <c r="AN226" s="130">
        <f t="shared" si="203"/>
        <v>3450.7502411726032</v>
      </c>
      <c r="AO226" s="101">
        <f t="shared" si="199"/>
        <v>5.0000000000000711E-2</v>
      </c>
      <c r="AQ226" s="141">
        <f t="shared" si="179"/>
        <v>0</v>
      </c>
      <c r="AR226" s="132">
        <f t="shared" si="180"/>
        <v>0</v>
      </c>
      <c r="AS226" s="102">
        <f t="shared" si="181"/>
        <v>0</v>
      </c>
      <c r="AT226" s="100">
        <f t="shared" si="200"/>
        <v>524.0422411726031</v>
      </c>
      <c r="AU226" s="101">
        <f t="shared" si="201"/>
        <v>0.17905518458712089</v>
      </c>
      <c r="AW226" s="246">
        <f t="shared" si="182"/>
        <v>0.20367814336652534</v>
      </c>
    </row>
    <row r="227" spans="1:49" s="93" customFormat="1" ht="15" customHeight="1" x14ac:dyDescent="0.25">
      <c r="A227" s="95" t="s">
        <v>359</v>
      </c>
      <c r="B227" s="100">
        <v>2162.04</v>
      </c>
      <c r="C227" s="100">
        <f t="shared" si="186"/>
        <v>648.61199999999997</v>
      </c>
      <c r="D227" s="100">
        <v>59.87</v>
      </c>
      <c r="E227" s="100">
        <f t="shared" si="165"/>
        <v>2870.5219999999999</v>
      </c>
      <c r="F227" s="216"/>
      <c r="G227" s="117">
        <f t="shared" si="187"/>
        <v>0</v>
      </c>
      <c r="H227" s="130">
        <f t="shared" si="166"/>
        <v>2870.5219999999999</v>
      </c>
      <c r="J227" s="141"/>
      <c r="K227" s="132">
        <f t="shared" si="202"/>
        <v>0</v>
      </c>
      <c r="L227" s="102">
        <f t="shared" si="168"/>
        <v>0</v>
      </c>
      <c r="M227" s="100">
        <f t="shared" si="188"/>
        <v>2361.4190452268558</v>
      </c>
      <c r="N227" s="122">
        <f t="shared" si="189"/>
        <v>708.42571356805672</v>
      </c>
      <c r="O227" s="100">
        <f t="shared" si="183"/>
        <v>3069.8447587949127</v>
      </c>
      <c r="P227" s="221">
        <f t="shared" si="169"/>
        <v>0</v>
      </c>
      <c r="Q227" s="117">
        <f t="shared" si="190"/>
        <v>0</v>
      </c>
      <c r="R227" s="130">
        <f t="shared" si="170"/>
        <v>3069.8447587949127</v>
      </c>
      <c r="S227" s="101">
        <f t="shared" si="191"/>
        <v>6.9437809149315965E-2</v>
      </c>
      <c r="U227" s="141">
        <f t="shared" si="171"/>
        <v>0</v>
      </c>
      <c r="V227" s="132">
        <f t="shared" si="172"/>
        <v>0</v>
      </c>
      <c r="W227" s="102">
        <f t="shared" si="173"/>
        <v>0</v>
      </c>
      <c r="X227" s="100">
        <f t="shared" si="192"/>
        <v>2479.4899974881969</v>
      </c>
      <c r="Y227" s="122">
        <f t="shared" si="193"/>
        <v>743.84699924645906</v>
      </c>
      <c r="Z227" s="100">
        <f t="shared" si="184"/>
        <v>3223.3369967346562</v>
      </c>
      <c r="AA227" s="221">
        <f t="shared" si="174"/>
        <v>0</v>
      </c>
      <c r="AB227" s="117">
        <f t="shared" si="194"/>
        <v>0</v>
      </c>
      <c r="AC227" s="130">
        <f t="shared" si="164"/>
        <v>3223.3369967346562</v>
      </c>
      <c r="AD227" s="101">
        <f t="shared" si="195"/>
        <v>4.9999999999999378E-2</v>
      </c>
      <c r="AF227" s="141">
        <f t="shared" si="175"/>
        <v>0</v>
      </c>
      <c r="AG227" s="132">
        <f t="shared" si="176"/>
        <v>0</v>
      </c>
      <c r="AH227" s="102">
        <f t="shared" si="177"/>
        <v>0</v>
      </c>
      <c r="AI227" s="100">
        <f t="shared" si="196"/>
        <v>2603.4644973626087</v>
      </c>
      <c r="AJ227" s="122">
        <f t="shared" si="197"/>
        <v>781.0393492087826</v>
      </c>
      <c r="AK227" s="100">
        <f t="shared" si="185"/>
        <v>3384.5038465713915</v>
      </c>
      <c r="AL227" s="192">
        <f t="shared" si="178"/>
        <v>0</v>
      </c>
      <c r="AM227" s="117">
        <f t="shared" si="198"/>
        <v>0</v>
      </c>
      <c r="AN227" s="130">
        <f t="shared" si="203"/>
        <v>3384.5038465713915</v>
      </c>
      <c r="AO227" s="101">
        <f t="shared" si="199"/>
        <v>5.0000000000000711E-2</v>
      </c>
      <c r="AQ227" s="141">
        <f t="shared" si="179"/>
        <v>0</v>
      </c>
      <c r="AR227" s="132">
        <f t="shared" si="180"/>
        <v>0</v>
      </c>
      <c r="AS227" s="102">
        <f t="shared" si="181"/>
        <v>0</v>
      </c>
      <c r="AT227" s="100">
        <f t="shared" si="200"/>
        <v>513.98184657139154</v>
      </c>
      <c r="AU227" s="101">
        <f t="shared" si="201"/>
        <v>0.17905518458712089</v>
      </c>
      <c r="AW227" s="246">
        <f t="shared" si="182"/>
        <v>0.20417036565586599</v>
      </c>
    </row>
    <row r="228" spans="1:49" s="93" customFormat="1" ht="15" customHeight="1" x14ac:dyDescent="0.25">
      <c r="A228" s="95" t="s">
        <v>360</v>
      </c>
      <c r="B228" s="100">
        <v>2119.64</v>
      </c>
      <c r="C228" s="100">
        <f t="shared" si="186"/>
        <v>635.89199999999994</v>
      </c>
      <c r="D228" s="100">
        <v>59.87</v>
      </c>
      <c r="E228" s="100">
        <f t="shared" si="165"/>
        <v>2815.4019999999996</v>
      </c>
      <c r="F228" s="216"/>
      <c r="G228" s="117">
        <f t="shared" si="187"/>
        <v>0</v>
      </c>
      <c r="H228" s="130">
        <f t="shared" si="166"/>
        <v>2815.4019999999996</v>
      </c>
      <c r="J228" s="141"/>
      <c r="K228" s="132">
        <f t="shared" si="202"/>
        <v>0</v>
      </c>
      <c r="L228" s="102">
        <f t="shared" si="168"/>
        <v>0</v>
      </c>
      <c r="M228" s="100">
        <f t="shared" si="188"/>
        <v>2316.0748821189245</v>
      </c>
      <c r="N228" s="122">
        <f t="shared" si="189"/>
        <v>694.82246463567731</v>
      </c>
      <c r="O228" s="100">
        <f t="shared" si="183"/>
        <v>3010.897346754602</v>
      </c>
      <c r="P228" s="221">
        <f t="shared" si="169"/>
        <v>0</v>
      </c>
      <c r="Q228" s="117">
        <f t="shared" si="190"/>
        <v>0</v>
      </c>
      <c r="R228" s="130">
        <f t="shared" si="170"/>
        <v>3010.897346754602</v>
      </c>
      <c r="S228" s="101">
        <f t="shared" si="191"/>
        <v>6.9437809149315965E-2</v>
      </c>
      <c r="U228" s="141">
        <f t="shared" si="171"/>
        <v>0</v>
      </c>
      <c r="V228" s="132">
        <f t="shared" si="172"/>
        <v>0</v>
      </c>
      <c r="W228" s="102">
        <f t="shared" si="173"/>
        <v>0</v>
      </c>
      <c r="X228" s="100">
        <f t="shared" si="192"/>
        <v>2431.8786262248691</v>
      </c>
      <c r="Y228" s="122">
        <f t="shared" si="193"/>
        <v>729.56358786746068</v>
      </c>
      <c r="Z228" s="100">
        <f t="shared" si="184"/>
        <v>3161.4422140923298</v>
      </c>
      <c r="AA228" s="221">
        <f t="shared" si="174"/>
        <v>0</v>
      </c>
      <c r="AB228" s="117">
        <f t="shared" si="194"/>
        <v>0</v>
      </c>
      <c r="AC228" s="130">
        <f t="shared" si="164"/>
        <v>3161.4422140923298</v>
      </c>
      <c r="AD228" s="101">
        <f t="shared" si="195"/>
        <v>4.9999999999999156E-2</v>
      </c>
      <c r="AF228" s="141">
        <f t="shared" si="175"/>
        <v>0</v>
      </c>
      <c r="AG228" s="132">
        <f t="shared" si="176"/>
        <v>0</v>
      </c>
      <c r="AH228" s="102">
        <f t="shared" si="177"/>
        <v>0</v>
      </c>
      <c r="AI228" s="100">
        <f t="shared" si="196"/>
        <v>2553.4725575361144</v>
      </c>
      <c r="AJ228" s="122">
        <f t="shared" si="197"/>
        <v>766.04176726083426</v>
      </c>
      <c r="AK228" s="100">
        <f t="shared" si="185"/>
        <v>3319.5143247969486</v>
      </c>
      <c r="AL228" s="192">
        <f t="shared" si="178"/>
        <v>0</v>
      </c>
      <c r="AM228" s="117">
        <f t="shared" si="198"/>
        <v>0</v>
      </c>
      <c r="AN228" s="130">
        <f t="shared" si="203"/>
        <v>3319.5143247969486</v>
      </c>
      <c r="AO228" s="101">
        <f t="shared" si="199"/>
        <v>5.0000000000000711E-2</v>
      </c>
      <c r="AQ228" s="141">
        <f t="shared" si="179"/>
        <v>0</v>
      </c>
      <c r="AR228" s="132">
        <f t="shared" si="180"/>
        <v>0</v>
      </c>
      <c r="AS228" s="102">
        <f t="shared" si="181"/>
        <v>0</v>
      </c>
      <c r="AT228" s="100">
        <f t="shared" si="200"/>
        <v>504.112324796949</v>
      </c>
      <c r="AU228" s="101">
        <f t="shared" si="201"/>
        <v>0.17905518458712089</v>
      </c>
      <c r="AW228" s="246">
        <f>AI228/B228-1</f>
        <v>0.20467275458856915</v>
      </c>
    </row>
    <row r="229" spans="1:49" s="93" customFormat="1" ht="15" customHeight="1" x14ac:dyDescent="0.25">
      <c r="A229" s="95" t="s">
        <v>361</v>
      </c>
      <c r="B229" s="100">
        <v>2078.08</v>
      </c>
      <c r="C229" s="100">
        <f t="shared" si="186"/>
        <v>623.42399999999998</v>
      </c>
      <c r="D229" s="100">
        <v>59.87</v>
      </c>
      <c r="E229" s="100">
        <f t="shared" si="165"/>
        <v>2761.3739999999998</v>
      </c>
      <c r="F229" s="216"/>
      <c r="G229" s="117">
        <f t="shared" si="187"/>
        <v>0</v>
      </c>
      <c r="H229" s="130">
        <f t="shared" si="166"/>
        <v>2761.3739999999998</v>
      </c>
      <c r="J229" s="141"/>
      <c r="K229" s="132">
        <f t="shared" si="202"/>
        <v>0</v>
      </c>
      <c r="L229" s="102">
        <f t="shared" si="168"/>
        <v>0</v>
      </c>
      <c r="M229" s="100">
        <f t="shared" si="188"/>
        <v>2271.629046770679</v>
      </c>
      <c r="N229" s="122">
        <f t="shared" si="189"/>
        <v>681.4887140312037</v>
      </c>
      <c r="O229" s="100">
        <f t="shared" si="183"/>
        <v>2953.1177608018825</v>
      </c>
      <c r="P229" s="221">
        <f t="shared" si="169"/>
        <v>0</v>
      </c>
      <c r="Q229" s="117">
        <f t="shared" si="190"/>
        <v>0</v>
      </c>
      <c r="R229" s="130">
        <f t="shared" si="170"/>
        <v>2953.1177608018825</v>
      </c>
      <c r="S229" s="101">
        <f t="shared" si="191"/>
        <v>6.9437809149315743E-2</v>
      </c>
      <c r="U229" s="141">
        <f t="shared" si="171"/>
        <v>0</v>
      </c>
      <c r="V229" s="132">
        <f t="shared" si="172"/>
        <v>0</v>
      </c>
      <c r="W229" s="102">
        <f t="shared" si="173"/>
        <v>0</v>
      </c>
      <c r="X229" s="100">
        <f t="shared" si="192"/>
        <v>2385.2104991092115</v>
      </c>
      <c r="Y229" s="122">
        <f t="shared" si="193"/>
        <v>715.56314973276346</v>
      </c>
      <c r="Z229" s="100">
        <f t="shared" si="184"/>
        <v>3100.773648841975</v>
      </c>
      <c r="AA229" s="221">
        <f t="shared" si="174"/>
        <v>0</v>
      </c>
      <c r="AB229" s="117">
        <f t="shared" si="194"/>
        <v>0</v>
      </c>
      <c r="AC229" s="130">
        <f t="shared" si="164"/>
        <v>3100.773648841975</v>
      </c>
      <c r="AD229" s="101">
        <f t="shared" si="195"/>
        <v>4.9999999999999378E-2</v>
      </c>
      <c r="AF229" s="141">
        <f t="shared" si="175"/>
        <v>0</v>
      </c>
      <c r="AG229" s="132">
        <f t="shared" si="176"/>
        <v>0</v>
      </c>
      <c r="AH229" s="102">
        <f t="shared" si="177"/>
        <v>0</v>
      </c>
      <c r="AI229" s="100">
        <f t="shared" si="196"/>
        <v>2504.4710240646737</v>
      </c>
      <c r="AJ229" s="122">
        <f t="shared" si="197"/>
        <v>751.3413072194021</v>
      </c>
      <c r="AK229" s="100">
        <f t="shared" si="185"/>
        <v>3255.8123312840758</v>
      </c>
      <c r="AL229" s="192">
        <f t="shared" si="178"/>
        <v>0</v>
      </c>
      <c r="AM229" s="117">
        <f t="shared" si="198"/>
        <v>0</v>
      </c>
      <c r="AN229" s="130">
        <f t="shared" si="203"/>
        <v>3255.8123312840758</v>
      </c>
      <c r="AO229" s="101">
        <f t="shared" si="199"/>
        <v>5.0000000000000711E-2</v>
      </c>
      <c r="AQ229" s="141">
        <f t="shared" si="179"/>
        <v>0</v>
      </c>
      <c r="AR229" s="132">
        <f t="shared" si="180"/>
        <v>0</v>
      </c>
      <c r="AS229" s="102">
        <f t="shared" si="181"/>
        <v>0</v>
      </c>
      <c r="AT229" s="100">
        <f t="shared" si="200"/>
        <v>494.43833128407596</v>
      </c>
      <c r="AU229" s="101">
        <f t="shared" si="201"/>
        <v>0.17905518458712066</v>
      </c>
      <c r="AW229" s="246">
        <f t="shared" si="182"/>
        <v>0.20518508626456811</v>
      </c>
    </row>
    <row r="230" spans="1:49" s="93" customFormat="1" ht="15" customHeight="1" x14ac:dyDescent="0.25">
      <c r="A230" s="95" t="s">
        <v>362</v>
      </c>
      <c r="B230" s="100">
        <v>3543.01</v>
      </c>
      <c r="C230" s="100">
        <f t="shared" si="186"/>
        <v>1062.903</v>
      </c>
      <c r="D230" s="100">
        <v>59.87</v>
      </c>
      <c r="E230" s="100">
        <f t="shared" si="165"/>
        <v>4665.7830000000004</v>
      </c>
      <c r="F230" s="216"/>
      <c r="G230" s="117">
        <f t="shared" si="187"/>
        <v>0</v>
      </c>
      <c r="H230" s="130">
        <f t="shared" si="166"/>
        <v>4665.7830000000004</v>
      </c>
      <c r="J230" s="141"/>
      <c r="K230" s="132">
        <f t="shared" si="202"/>
        <v>0</v>
      </c>
      <c r="L230" s="102">
        <f t="shared" si="168"/>
        <v>0</v>
      </c>
      <c r="M230" s="100">
        <f t="shared" si="188"/>
        <v>3838.2805765277867</v>
      </c>
      <c r="N230" s="122">
        <f t="shared" si="189"/>
        <v>1151.4841729583359</v>
      </c>
      <c r="O230" s="100">
        <f t="shared" si="183"/>
        <v>4989.764749486123</v>
      </c>
      <c r="P230" s="221">
        <f t="shared" si="169"/>
        <v>0</v>
      </c>
      <c r="Q230" s="117">
        <f t="shared" si="190"/>
        <v>0</v>
      </c>
      <c r="R230" s="130">
        <f t="shared" si="170"/>
        <v>4989.764749486123</v>
      </c>
      <c r="S230" s="101">
        <f t="shared" si="191"/>
        <v>6.9437809149315965E-2</v>
      </c>
      <c r="U230" s="141">
        <f t="shared" si="171"/>
        <v>0</v>
      </c>
      <c r="V230" s="132">
        <f t="shared" si="172"/>
        <v>0</v>
      </c>
      <c r="W230" s="102">
        <f t="shared" si="173"/>
        <v>0</v>
      </c>
      <c r="X230" s="100">
        <f t="shared" si="192"/>
        <v>4030.1946053541737</v>
      </c>
      <c r="Y230" s="122">
        <f t="shared" si="193"/>
        <v>1209.0583816062522</v>
      </c>
      <c r="Z230" s="100">
        <f t="shared" si="184"/>
        <v>5239.2529869604259</v>
      </c>
      <c r="AA230" s="221">
        <f t="shared" si="174"/>
        <v>0</v>
      </c>
      <c r="AB230" s="117">
        <f t="shared" si="194"/>
        <v>0</v>
      </c>
      <c r="AC230" s="130">
        <f t="shared" si="164"/>
        <v>5239.2529869604259</v>
      </c>
      <c r="AD230" s="101">
        <f t="shared" si="195"/>
        <v>4.9999999999999378E-2</v>
      </c>
      <c r="AF230" s="141">
        <f t="shared" si="175"/>
        <v>0</v>
      </c>
      <c r="AG230" s="132">
        <f t="shared" si="176"/>
        <v>0</v>
      </c>
      <c r="AH230" s="102">
        <f t="shared" si="177"/>
        <v>0</v>
      </c>
      <c r="AI230" s="100">
        <f t="shared" si="196"/>
        <v>4231.7043356218855</v>
      </c>
      <c r="AJ230" s="122">
        <f t="shared" si="197"/>
        <v>1269.5113006865656</v>
      </c>
      <c r="AK230" s="100">
        <f t="shared" si="185"/>
        <v>5501.2156363084514</v>
      </c>
      <c r="AL230" s="192">
        <f t="shared" si="178"/>
        <v>0</v>
      </c>
      <c r="AM230" s="117">
        <f t="shared" si="198"/>
        <v>0</v>
      </c>
      <c r="AN230" s="130">
        <f t="shared" si="203"/>
        <v>5501.2156363084514</v>
      </c>
      <c r="AO230" s="101">
        <f t="shared" si="199"/>
        <v>5.0000000000000711E-2</v>
      </c>
      <c r="AQ230" s="141">
        <f t="shared" si="179"/>
        <v>0</v>
      </c>
      <c r="AR230" s="132">
        <f t="shared" si="180"/>
        <v>0</v>
      </c>
      <c r="AS230" s="102">
        <f t="shared" si="181"/>
        <v>0</v>
      </c>
      <c r="AT230" s="100">
        <f t="shared" si="200"/>
        <v>835.43263630845104</v>
      </c>
      <c r="AU230" s="101">
        <f t="shared" si="201"/>
        <v>0.17905518458712089</v>
      </c>
      <c r="AW230" s="246">
        <f t="shared" si="182"/>
        <v>0.19438114361006176</v>
      </c>
    </row>
    <row r="231" spans="1:49" s="93" customFormat="1" ht="15" customHeight="1" x14ac:dyDescent="0.25">
      <c r="A231" s="95" t="s">
        <v>363</v>
      </c>
      <c r="B231" s="100">
        <v>3473.54</v>
      </c>
      <c r="C231" s="100">
        <f t="shared" si="186"/>
        <v>1042.0619999999999</v>
      </c>
      <c r="D231" s="100">
        <v>59.87</v>
      </c>
      <c r="E231" s="100">
        <f t="shared" si="165"/>
        <v>4575.4719999999998</v>
      </c>
      <c r="F231" s="216"/>
      <c r="G231" s="117">
        <f t="shared" si="187"/>
        <v>0</v>
      </c>
      <c r="H231" s="130">
        <f t="shared" si="166"/>
        <v>4575.4719999999998</v>
      </c>
      <c r="J231" s="141"/>
      <c r="K231" s="132">
        <f t="shared" si="202"/>
        <v>0</v>
      </c>
      <c r="L231" s="102">
        <f t="shared" si="168"/>
        <v>0</v>
      </c>
      <c r="M231" s="100">
        <f t="shared" si="188"/>
        <v>3763.9867319261834</v>
      </c>
      <c r="N231" s="122">
        <f t="shared" si="189"/>
        <v>1129.1960195778549</v>
      </c>
      <c r="O231" s="100">
        <f t="shared" si="183"/>
        <v>4893.1827515040386</v>
      </c>
      <c r="P231" s="221">
        <f t="shared" si="169"/>
        <v>0</v>
      </c>
      <c r="Q231" s="117">
        <f t="shared" si="190"/>
        <v>0</v>
      </c>
      <c r="R231" s="130">
        <f t="shared" si="170"/>
        <v>4893.1827515040386</v>
      </c>
      <c r="S231" s="101">
        <f t="shared" si="191"/>
        <v>6.9437809149315965E-2</v>
      </c>
      <c r="U231" s="141">
        <f t="shared" si="171"/>
        <v>0</v>
      </c>
      <c r="V231" s="132">
        <f t="shared" si="172"/>
        <v>0</v>
      </c>
      <c r="W231" s="102">
        <f t="shared" si="173"/>
        <v>0</v>
      </c>
      <c r="X231" s="100">
        <f t="shared" si="192"/>
        <v>3952.1860685224901</v>
      </c>
      <c r="Y231" s="122">
        <f t="shared" si="193"/>
        <v>1185.6558205567469</v>
      </c>
      <c r="Z231" s="100">
        <f t="shared" si="184"/>
        <v>5137.8418890792373</v>
      </c>
      <c r="AA231" s="221">
        <f t="shared" si="174"/>
        <v>0</v>
      </c>
      <c r="AB231" s="117">
        <f t="shared" si="194"/>
        <v>0</v>
      </c>
      <c r="AC231" s="130">
        <f t="shared" si="164"/>
        <v>5137.8418890792373</v>
      </c>
      <c r="AD231" s="101">
        <f t="shared" si="195"/>
        <v>4.9999999999999378E-2</v>
      </c>
      <c r="AF231" s="141">
        <f t="shared" si="175"/>
        <v>0</v>
      </c>
      <c r="AG231" s="132">
        <f t="shared" si="176"/>
        <v>0</v>
      </c>
      <c r="AH231" s="102">
        <f t="shared" si="177"/>
        <v>0</v>
      </c>
      <c r="AI231" s="100">
        <f t="shared" si="196"/>
        <v>4149.7953719486177</v>
      </c>
      <c r="AJ231" s="122">
        <f t="shared" si="197"/>
        <v>1244.9386115845853</v>
      </c>
      <c r="AK231" s="100">
        <f t="shared" si="185"/>
        <v>5394.7339835332032</v>
      </c>
      <c r="AL231" s="192">
        <f t="shared" si="178"/>
        <v>0</v>
      </c>
      <c r="AM231" s="117">
        <f t="shared" si="198"/>
        <v>0</v>
      </c>
      <c r="AN231" s="130">
        <f t="shared" si="203"/>
        <v>5394.7339835332032</v>
      </c>
      <c r="AO231" s="101">
        <f t="shared" si="199"/>
        <v>5.0000000000000711E-2</v>
      </c>
      <c r="AQ231" s="141">
        <f t="shared" si="179"/>
        <v>0</v>
      </c>
      <c r="AR231" s="132">
        <f t="shared" si="180"/>
        <v>0</v>
      </c>
      <c r="AS231" s="102">
        <f t="shared" si="181"/>
        <v>0</v>
      </c>
      <c r="AT231" s="100">
        <f t="shared" si="200"/>
        <v>819.26198353320342</v>
      </c>
      <c r="AU231" s="101">
        <f t="shared" si="201"/>
        <v>0.17905518458712089</v>
      </c>
      <c r="AW231" s="246">
        <f t="shared" si="182"/>
        <v>0.19468765926075937</v>
      </c>
    </row>
    <row r="232" spans="1:49" s="93" customFormat="1" ht="15" customHeight="1" x14ac:dyDescent="0.25">
      <c r="A232" s="95" t="s">
        <v>364</v>
      </c>
      <c r="B232" s="100">
        <v>3405.43</v>
      </c>
      <c r="C232" s="100">
        <f t="shared" si="186"/>
        <v>1021.6289999999999</v>
      </c>
      <c r="D232" s="100">
        <v>59.87</v>
      </c>
      <c r="E232" s="100">
        <f t="shared" si="165"/>
        <v>4486.9289999999992</v>
      </c>
      <c r="F232" s="216"/>
      <c r="G232" s="117">
        <f t="shared" si="187"/>
        <v>0</v>
      </c>
      <c r="H232" s="130">
        <f t="shared" si="166"/>
        <v>4486.9289999999992</v>
      </c>
      <c r="J232" s="141"/>
      <c r="K232" s="132">
        <f t="shared" si="202"/>
        <v>0</v>
      </c>
      <c r="L232" s="102">
        <f t="shared" si="168"/>
        <v>0</v>
      </c>
      <c r="M232" s="100">
        <f t="shared" si="188"/>
        <v>3691.1473227450228</v>
      </c>
      <c r="N232" s="122">
        <f t="shared" si="189"/>
        <v>1107.3441968235068</v>
      </c>
      <c r="O232" s="100">
        <f t="shared" si="183"/>
        <v>4798.4915195685298</v>
      </c>
      <c r="P232" s="221">
        <f t="shared" si="169"/>
        <v>0</v>
      </c>
      <c r="Q232" s="117">
        <f t="shared" si="190"/>
        <v>0</v>
      </c>
      <c r="R232" s="130">
        <f t="shared" si="170"/>
        <v>4798.4915195685298</v>
      </c>
      <c r="S232" s="101">
        <f t="shared" si="191"/>
        <v>6.9437809149315965E-2</v>
      </c>
      <c r="U232" s="141">
        <f t="shared" si="171"/>
        <v>0</v>
      </c>
      <c r="V232" s="132">
        <f t="shared" si="172"/>
        <v>0</v>
      </c>
      <c r="W232" s="102">
        <f t="shared" si="173"/>
        <v>0</v>
      </c>
      <c r="X232" s="100">
        <f t="shared" si="192"/>
        <v>3875.7046888822715</v>
      </c>
      <c r="Y232" s="122">
        <f t="shared" si="193"/>
        <v>1162.7114066646814</v>
      </c>
      <c r="Z232" s="100">
        <f t="shared" si="184"/>
        <v>5038.4160955469524</v>
      </c>
      <c r="AA232" s="221">
        <f t="shared" si="174"/>
        <v>0</v>
      </c>
      <c r="AB232" s="117">
        <f t="shared" si="194"/>
        <v>0</v>
      </c>
      <c r="AC232" s="130">
        <f t="shared" si="164"/>
        <v>5038.4160955469524</v>
      </c>
      <c r="AD232" s="101">
        <f t="shared" si="195"/>
        <v>4.9999999999999156E-2</v>
      </c>
      <c r="AF232" s="141">
        <f t="shared" si="175"/>
        <v>0</v>
      </c>
      <c r="AG232" s="132">
        <f t="shared" si="176"/>
        <v>0</v>
      </c>
      <c r="AH232" s="102">
        <f t="shared" si="177"/>
        <v>0</v>
      </c>
      <c r="AI232" s="100">
        <f t="shared" si="196"/>
        <v>4069.4899233263882</v>
      </c>
      <c r="AJ232" s="122">
        <f t="shared" si="197"/>
        <v>1220.8469769979165</v>
      </c>
      <c r="AK232" s="100">
        <f t="shared" si="185"/>
        <v>5290.3369003243042</v>
      </c>
      <c r="AL232" s="192">
        <f t="shared" si="178"/>
        <v>0</v>
      </c>
      <c r="AM232" s="117">
        <f t="shared" si="198"/>
        <v>0</v>
      </c>
      <c r="AN232" s="130">
        <f t="shared" si="203"/>
        <v>5290.3369003243042</v>
      </c>
      <c r="AO232" s="101">
        <f t="shared" si="199"/>
        <v>5.0000000000000933E-2</v>
      </c>
      <c r="AQ232" s="141">
        <f t="shared" si="179"/>
        <v>0</v>
      </c>
      <c r="AR232" s="132">
        <f t="shared" si="180"/>
        <v>0</v>
      </c>
      <c r="AS232" s="102">
        <f t="shared" si="181"/>
        <v>0</v>
      </c>
      <c r="AT232" s="100">
        <f t="shared" si="200"/>
        <v>803.40790032430505</v>
      </c>
      <c r="AU232" s="101">
        <f t="shared" si="201"/>
        <v>0.17905518458712066</v>
      </c>
      <c r="AW232" s="246">
        <f t="shared" si="182"/>
        <v>0.19500031518086947</v>
      </c>
    </row>
    <row r="233" spans="1:49" s="93" customFormat="1" ht="15" customHeight="1" x14ac:dyDescent="0.25">
      <c r="A233" s="95" t="s">
        <v>365</v>
      </c>
      <c r="B233" s="100">
        <v>3338.65</v>
      </c>
      <c r="C233" s="100">
        <f t="shared" si="186"/>
        <v>1001.595</v>
      </c>
      <c r="D233" s="100">
        <v>59.87</v>
      </c>
      <c r="E233" s="100">
        <f t="shared" si="165"/>
        <v>4400.1149999999998</v>
      </c>
      <c r="F233" s="216"/>
      <c r="G233" s="117">
        <f t="shared" si="187"/>
        <v>0</v>
      </c>
      <c r="H233" s="130">
        <f t="shared" si="166"/>
        <v>4400.1149999999998</v>
      </c>
      <c r="J233" s="141"/>
      <c r="K233" s="132">
        <f t="shared" si="202"/>
        <v>0</v>
      </c>
      <c r="L233" s="102">
        <f t="shared" si="168"/>
        <v>0</v>
      </c>
      <c r="M233" s="100">
        <f t="shared" si="188"/>
        <v>3619.7302658500321</v>
      </c>
      <c r="N233" s="122">
        <f t="shared" si="189"/>
        <v>1085.9190797550095</v>
      </c>
      <c r="O233" s="100">
        <f t="shared" si="183"/>
        <v>4705.6493456050412</v>
      </c>
      <c r="P233" s="221">
        <f t="shared" si="169"/>
        <v>0</v>
      </c>
      <c r="Q233" s="117">
        <f t="shared" si="190"/>
        <v>0</v>
      </c>
      <c r="R233" s="130">
        <f t="shared" si="170"/>
        <v>4705.6493456050412</v>
      </c>
      <c r="S233" s="101">
        <f t="shared" si="191"/>
        <v>6.9437809149315743E-2</v>
      </c>
      <c r="U233" s="141">
        <f t="shared" si="171"/>
        <v>0</v>
      </c>
      <c r="V233" s="132">
        <f t="shared" si="172"/>
        <v>0</v>
      </c>
      <c r="W233" s="102">
        <f t="shared" si="173"/>
        <v>0</v>
      </c>
      <c r="X233" s="100">
        <f t="shared" si="192"/>
        <v>3800.7167791425313</v>
      </c>
      <c r="Y233" s="122">
        <f t="shared" si="193"/>
        <v>1140.2150337427593</v>
      </c>
      <c r="Z233" s="100">
        <f t="shared" si="184"/>
        <v>4940.9318128852901</v>
      </c>
      <c r="AA233" s="221">
        <f t="shared" si="174"/>
        <v>0</v>
      </c>
      <c r="AB233" s="117">
        <f t="shared" si="194"/>
        <v>0</v>
      </c>
      <c r="AC233" s="130">
        <f t="shared" si="164"/>
        <v>4940.9318128852901</v>
      </c>
      <c r="AD233" s="101">
        <f t="shared" si="195"/>
        <v>4.9999999999999378E-2</v>
      </c>
      <c r="AF233" s="141">
        <f t="shared" si="175"/>
        <v>0</v>
      </c>
      <c r="AG233" s="132">
        <f t="shared" si="176"/>
        <v>0</v>
      </c>
      <c r="AH233" s="102">
        <f t="shared" si="177"/>
        <v>0</v>
      </c>
      <c r="AI233" s="100">
        <f t="shared" si="196"/>
        <v>3990.7526180996606</v>
      </c>
      <c r="AJ233" s="122">
        <f t="shared" si="197"/>
        <v>1197.2257854298982</v>
      </c>
      <c r="AK233" s="100">
        <f t="shared" si="185"/>
        <v>5187.9784035295588</v>
      </c>
      <c r="AL233" s="192">
        <f t="shared" si="178"/>
        <v>0</v>
      </c>
      <c r="AM233" s="117">
        <f t="shared" si="198"/>
        <v>0</v>
      </c>
      <c r="AN233" s="130">
        <f t="shared" si="203"/>
        <v>5187.9784035295588</v>
      </c>
      <c r="AO233" s="101">
        <f t="shared" si="199"/>
        <v>5.0000000000000933E-2</v>
      </c>
      <c r="AQ233" s="141">
        <f t="shared" si="179"/>
        <v>0</v>
      </c>
      <c r="AR233" s="132">
        <f t="shared" si="180"/>
        <v>0</v>
      </c>
      <c r="AS233" s="102">
        <f t="shared" si="181"/>
        <v>0</v>
      </c>
      <c r="AT233" s="100">
        <f t="shared" si="200"/>
        <v>787.86340352955904</v>
      </c>
      <c r="AU233" s="101">
        <f t="shared" si="201"/>
        <v>0.17905518458712089</v>
      </c>
      <c r="AW233" s="246">
        <f t="shared" si="182"/>
        <v>0.19531925122419547</v>
      </c>
    </row>
    <row r="234" spans="1:49" s="93" customFormat="1" ht="15" customHeight="1" x14ac:dyDescent="0.25">
      <c r="A234" s="95" t="s">
        <v>366</v>
      </c>
      <c r="B234" s="100">
        <v>3273.19</v>
      </c>
      <c r="C234" s="100">
        <f t="shared" si="186"/>
        <v>981.95699999999999</v>
      </c>
      <c r="D234" s="100">
        <v>59.87</v>
      </c>
      <c r="E234" s="100">
        <f t="shared" si="165"/>
        <v>4315.0169999999998</v>
      </c>
      <c r="F234" s="216"/>
      <c r="G234" s="117">
        <f t="shared" si="187"/>
        <v>0</v>
      </c>
      <c r="H234" s="130">
        <f t="shared" si="166"/>
        <v>4315.0169999999998</v>
      </c>
      <c r="J234" s="141"/>
      <c r="K234" s="132">
        <f t="shared" si="202"/>
        <v>0</v>
      </c>
      <c r="L234" s="102">
        <f t="shared" si="168"/>
        <v>0</v>
      </c>
      <c r="M234" s="100">
        <f t="shared" si="188"/>
        <v>3549.7248668631182</v>
      </c>
      <c r="N234" s="122">
        <f t="shared" si="189"/>
        <v>1064.9174600589354</v>
      </c>
      <c r="O234" s="100">
        <f t="shared" si="183"/>
        <v>4614.6423269220541</v>
      </c>
      <c r="P234" s="221">
        <f t="shared" si="169"/>
        <v>0</v>
      </c>
      <c r="Q234" s="117">
        <f t="shared" si="190"/>
        <v>0</v>
      </c>
      <c r="R234" s="130">
        <f t="shared" si="170"/>
        <v>4614.6423269220541</v>
      </c>
      <c r="S234" s="101">
        <f t="shared" si="191"/>
        <v>6.9437809149315965E-2</v>
      </c>
      <c r="U234" s="141">
        <f t="shared" si="171"/>
        <v>0</v>
      </c>
      <c r="V234" s="132">
        <f t="shared" si="172"/>
        <v>0</v>
      </c>
      <c r="W234" s="102">
        <f t="shared" si="173"/>
        <v>0</v>
      </c>
      <c r="X234" s="100">
        <f t="shared" si="192"/>
        <v>3727.2111102062713</v>
      </c>
      <c r="Y234" s="122">
        <f t="shared" si="193"/>
        <v>1118.1633330618813</v>
      </c>
      <c r="Z234" s="100">
        <f t="shared" si="184"/>
        <v>4845.3744432681524</v>
      </c>
      <c r="AA234" s="221">
        <f t="shared" si="174"/>
        <v>0</v>
      </c>
      <c r="AB234" s="117">
        <f t="shared" si="194"/>
        <v>0</v>
      </c>
      <c r="AC234" s="130">
        <f t="shared" si="164"/>
        <v>4845.3744432681524</v>
      </c>
      <c r="AD234" s="101">
        <f t="shared" si="195"/>
        <v>4.9999999999999156E-2</v>
      </c>
      <c r="AF234" s="141">
        <f t="shared" si="175"/>
        <v>0</v>
      </c>
      <c r="AG234" s="132">
        <f t="shared" si="176"/>
        <v>0</v>
      </c>
      <c r="AH234" s="102">
        <f t="shared" si="177"/>
        <v>0</v>
      </c>
      <c r="AI234" s="100">
        <f t="shared" si="196"/>
        <v>3913.5716657165881</v>
      </c>
      <c r="AJ234" s="122">
        <f t="shared" si="197"/>
        <v>1174.0714997149764</v>
      </c>
      <c r="AK234" s="100">
        <f t="shared" si="185"/>
        <v>5087.6431654315647</v>
      </c>
      <c r="AL234" s="192">
        <f t="shared" si="178"/>
        <v>0</v>
      </c>
      <c r="AM234" s="117">
        <f t="shared" si="198"/>
        <v>0</v>
      </c>
      <c r="AN234" s="130">
        <f t="shared" si="203"/>
        <v>5087.6431654315647</v>
      </c>
      <c r="AO234" s="101">
        <f t="shared" si="199"/>
        <v>5.0000000000000933E-2</v>
      </c>
      <c r="AQ234" s="141">
        <f t="shared" si="179"/>
        <v>0</v>
      </c>
      <c r="AR234" s="132">
        <f t="shared" si="180"/>
        <v>0</v>
      </c>
      <c r="AS234" s="102">
        <f t="shared" si="181"/>
        <v>0</v>
      </c>
      <c r="AT234" s="100">
        <f t="shared" si="200"/>
        <v>772.62616543156491</v>
      </c>
      <c r="AU234" s="101">
        <f t="shared" si="201"/>
        <v>0.17905518458712089</v>
      </c>
      <c r="AW234" s="246">
        <f t="shared" si="182"/>
        <v>0.19564451367521829</v>
      </c>
    </row>
    <row r="235" spans="1:49" s="93" customFormat="1" ht="15" customHeight="1" x14ac:dyDescent="0.25">
      <c r="A235" s="95" t="s">
        <v>367</v>
      </c>
      <c r="B235" s="100">
        <v>3209.01</v>
      </c>
      <c r="C235" s="100">
        <f t="shared" si="186"/>
        <v>962.70299999999997</v>
      </c>
      <c r="D235" s="100">
        <v>59.87</v>
      </c>
      <c r="E235" s="100">
        <f t="shared" si="165"/>
        <v>4231.5829999999996</v>
      </c>
      <c r="F235" s="216"/>
      <c r="G235" s="117">
        <f t="shared" si="187"/>
        <v>0</v>
      </c>
      <c r="H235" s="130">
        <f t="shared" si="166"/>
        <v>4231.5829999999996</v>
      </c>
      <c r="J235" s="141"/>
      <c r="K235" s="132">
        <f t="shared" si="202"/>
        <v>0</v>
      </c>
      <c r="L235" s="102">
        <f t="shared" si="168"/>
        <v>0</v>
      </c>
      <c r="M235" s="100">
        <f t="shared" si="188"/>
        <v>3481.0883482719146</v>
      </c>
      <c r="N235" s="122">
        <f t="shared" si="189"/>
        <v>1044.3265044815744</v>
      </c>
      <c r="O235" s="100">
        <f t="shared" si="183"/>
        <v>4525.414852753489</v>
      </c>
      <c r="P235" s="221">
        <f t="shared" si="169"/>
        <v>0</v>
      </c>
      <c r="Q235" s="117">
        <f t="shared" si="190"/>
        <v>0</v>
      </c>
      <c r="R235" s="130">
        <f t="shared" si="170"/>
        <v>4525.414852753489</v>
      </c>
      <c r="S235" s="101">
        <f t="shared" si="191"/>
        <v>6.9437809149315743E-2</v>
      </c>
      <c r="U235" s="141">
        <f t="shared" si="171"/>
        <v>0</v>
      </c>
      <c r="V235" s="132">
        <f t="shared" si="172"/>
        <v>0</v>
      </c>
      <c r="W235" s="102">
        <f t="shared" si="173"/>
        <v>0</v>
      </c>
      <c r="X235" s="100">
        <f t="shared" si="192"/>
        <v>3655.142765685508</v>
      </c>
      <c r="Y235" s="122">
        <f t="shared" si="193"/>
        <v>1096.5428297056524</v>
      </c>
      <c r="Z235" s="100">
        <f t="shared" si="184"/>
        <v>4751.6855953911599</v>
      </c>
      <c r="AA235" s="221">
        <f t="shared" si="174"/>
        <v>0</v>
      </c>
      <c r="AB235" s="117">
        <f t="shared" si="194"/>
        <v>0</v>
      </c>
      <c r="AC235" s="130">
        <f t="shared" si="164"/>
        <v>4751.6855953911599</v>
      </c>
      <c r="AD235" s="101">
        <f t="shared" si="195"/>
        <v>4.9999999999999156E-2</v>
      </c>
      <c r="AF235" s="141">
        <f t="shared" si="175"/>
        <v>0</v>
      </c>
      <c r="AG235" s="132">
        <f t="shared" si="176"/>
        <v>0</v>
      </c>
      <c r="AH235" s="102">
        <f t="shared" si="177"/>
        <v>0</v>
      </c>
      <c r="AI235" s="100">
        <f t="shared" si="196"/>
        <v>3837.8999039697865</v>
      </c>
      <c r="AJ235" s="122">
        <f t="shared" si="197"/>
        <v>1151.369971190936</v>
      </c>
      <c r="AK235" s="100">
        <f t="shared" si="185"/>
        <v>4989.2698751607222</v>
      </c>
      <c r="AL235" s="192">
        <f t="shared" si="178"/>
        <v>0</v>
      </c>
      <c r="AM235" s="117">
        <f t="shared" si="198"/>
        <v>0</v>
      </c>
      <c r="AN235" s="130">
        <f t="shared" si="203"/>
        <v>4989.2698751607222</v>
      </c>
      <c r="AO235" s="101">
        <f t="shared" si="199"/>
        <v>5.0000000000000933E-2</v>
      </c>
      <c r="AQ235" s="141">
        <f t="shared" si="179"/>
        <v>0</v>
      </c>
      <c r="AR235" s="132">
        <f t="shared" si="180"/>
        <v>0</v>
      </c>
      <c r="AS235" s="102">
        <f t="shared" si="181"/>
        <v>0</v>
      </c>
      <c r="AT235" s="100">
        <f t="shared" si="200"/>
        <v>757.68687516072259</v>
      </c>
      <c r="AU235" s="101">
        <f t="shared" si="201"/>
        <v>0.17905518458712089</v>
      </c>
      <c r="AW235" s="246">
        <f t="shared" si="182"/>
        <v>0.19597629922305826</v>
      </c>
    </row>
    <row r="236" spans="1:49" s="93" customFormat="1" ht="15" customHeight="1" x14ac:dyDescent="0.25">
      <c r="A236" s="95" t="s">
        <v>368</v>
      </c>
      <c r="B236" s="100">
        <v>3146.09</v>
      </c>
      <c r="C236" s="100">
        <f t="shared" si="186"/>
        <v>943.827</v>
      </c>
      <c r="D236" s="100">
        <v>59.87</v>
      </c>
      <c r="E236" s="100">
        <f t="shared" si="165"/>
        <v>4149.7870000000003</v>
      </c>
      <c r="F236" s="216"/>
      <c r="G236" s="117">
        <f t="shared" si="187"/>
        <v>0</v>
      </c>
      <c r="H236" s="130">
        <f t="shared" si="166"/>
        <v>4149.7870000000003</v>
      </c>
      <c r="J236" s="141"/>
      <c r="K236" s="132">
        <f t="shared" si="202"/>
        <v>0</v>
      </c>
      <c r="L236" s="102">
        <f t="shared" si="168"/>
        <v>0</v>
      </c>
      <c r="M236" s="100">
        <f t="shared" si="188"/>
        <v>3413.7993213202403</v>
      </c>
      <c r="N236" s="122">
        <f t="shared" si="189"/>
        <v>1024.1397963960721</v>
      </c>
      <c r="O236" s="100">
        <f t="shared" si="183"/>
        <v>4437.9391177163125</v>
      </c>
      <c r="P236" s="221">
        <f t="shared" si="169"/>
        <v>0</v>
      </c>
      <c r="Q236" s="117">
        <f t="shared" si="190"/>
        <v>0</v>
      </c>
      <c r="R236" s="130">
        <f t="shared" si="170"/>
        <v>4437.9391177163125</v>
      </c>
      <c r="S236" s="101">
        <f t="shared" si="191"/>
        <v>6.9437809149315965E-2</v>
      </c>
      <c r="U236" s="141">
        <f t="shared" si="171"/>
        <v>0</v>
      </c>
      <c r="V236" s="132">
        <f t="shared" si="172"/>
        <v>0</v>
      </c>
      <c r="W236" s="102">
        <f t="shared" si="173"/>
        <v>0</v>
      </c>
      <c r="X236" s="100">
        <f t="shared" si="192"/>
        <v>3584.48928738625</v>
      </c>
      <c r="Y236" s="122">
        <f t="shared" si="193"/>
        <v>1075.346786215875</v>
      </c>
      <c r="Z236" s="100">
        <f t="shared" si="184"/>
        <v>4659.836073602125</v>
      </c>
      <c r="AA236" s="221">
        <f t="shared" si="174"/>
        <v>0</v>
      </c>
      <c r="AB236" s="117">
        <f t="shared" si="194"/>
        <v>0</v>
      </c>
      <c r="AC236" s="130">
        <f t="shared" si="164"/>
        <v>4659.836073602125</v>
      </c>
      <c r="AD236" s="101">
        <f t="shared" si="195"/>
        <v>4.9999999999999378E-2</v>
      </c>
      <c r="AF236" s="141">
        <f t="shared" si="175"/>
        <v>0</v>
      </c>
      <c r="AG236" s="132">
        <f t="shared" si="176"/>
        <v>0</v>
      </c>
      <c r="AH236" s="102">
        <f t="shared" si="177"/>
        <v>0</v>
      </c>
      <c r="AI236" s="100">
        <f t="shared" si="196"/>
        <v>3763.7137517555652</v>
      </c>
      <c r="AJ236" s="122">
        <f t="shared" si="197"/>
        <v>1129.1141255266696</v>
      </c>
      <c r="AK236" s="100">
        <f t="shared" si="185"/>
        <v>4892.827877282235</v>
      </c>
      <c r="AL236" s="192">
        <f t="shared" si="178"/>
        <v>0</v>
      </c>
      <c r="AM236" s="117">
        <f t="shared" si="198"/>
        <v>0</v>
      </c>
      <c r="AN236" s="130">
        <f t="shared" si="203"/>
        <v>4892.827877282235</v>
      </c>
      <c r="AO236" s="101">
        <f t="shared" si="199"/>
        <v>5.0000000000000711E-2</v>
      </c>
      <c r="AQ236" s="141">
        <f t="shared" si="179"/>
        <v>0</v>
      </c>
      <c r="AR236" s="132">
        <f t="shared" si="180"/>
        <v>0</v>
      </c>
      <c r="AS236" s="102">
        <f t="shared" si="181"/>
        <v>0</v>
      </c>
      <c r="AT236" s="100">
        <f t="shared" si="200"/>
        <v>743.04087728223476</v>
      </c>
      <c r="AU236" s="101">
        <f t="shared" si="201"/>
        <v>0.17905518458712089</v>
      </c>
      <c r="AW236" s="246">
        <f t="shared" si="182"/>
        <v>0.19631471183455185</v>
      </c>
    </row>
    <row r="237" spans="1:49" s="93" customFormat="1" ht="15" customHeight="1" x14ac:dyDescent="0.25">
      <c r="A237" s="95" t="s">
        <v>369</v>
      </c>
      <c r="B237" s="100">
        <v>3084.39</v>
      </c>
      <c r="C237" s="100">
        <f t="shared" si="186"/>
        <v>925.31699999999989</v>
      </c>
      <c r="D237" s="100">
        <v>59.87</v>
      </c>
      <c r="E237" s="100">
        <f t="shared" si="165"/>
        <v>4069.5769999999998</v>
      </c>
      <c r="F237" s="216"/>
      <c r="G237" s="117">
        <f t="shared" ref="G237:G268" si="204">B237*F237%</f>
        <v>0</v>
      </c>
      <c r="H237" s="130">
        <f t="shared" si="166"/>
        <v>4069.5769999999998</v>
      </c>
      <c r="J237" s="141"/>
      <c r="K237" s="132">
        <f t="shared" si="202"/>
        <v>0</v>
      </c>
      <c r="L237" s="102">
        <f t="shared" si="168"/>
        <v>0</v>
      </c>
      <c r="M237" s="100">
        <f t="shared" si="188"/>
        <v>3347.8150084957269</v>
      </c>
      <c r="N237" s="122">
        <f t="shared" si="189"/>
        <v>1004.3445025487181</v>
      </c>
      <c r="O237" s="100">
        <f t="shared" si="183"/>
        <v>4352.159511044445</v>
      </c>
      <c r="P237" s="221">
        <f t="shared" si="169"/>
        <v>0</v>
      </c>
      <c r="Q237" s="117">
        <f t="shared" si="190"/>
        <v>0</v>
      </c>
      <c r="R237" s="130">
        <f t="shared" si="170"/>
        <v>4352.159511044445</v>
      </c>
      <c r="S237" s="101">
        <f t="shared" si="191"/>
        <v>6.9437809149315743E-2</v>
      </c>
      <c r="U237" s="141">
        <f t="shared" si="171"/>
        <v>0</v>
      </c>
      <c r="V237" s="132">
        <f t="shared" si="172"/>
        <v>0</v>
      </c>
      <c r="W237" s="102">
        <f t="shared" si="173"/>
        <v>0</v>
      </c>
      <c r="X237" s="100">
        <f t="shared" si="192"/>
        <v>3515.205758920511</v>
      </c>
      <c r="Y237" s="122">
        <f t="shared" si="193"/>
        <v>1054.5617276761532</v>
      </c>
      <c r="Z237" s="100">
        <f t="shared" si="184"/>
        <v>4569.7674865966637</v>
      </c>
      <c r="AA237" s="221">
        <f t="shared" si="174"/>
        <v>0</v>
      </c>
      <c r="AB237" s="117">
        <f t="shared" si="194"/>
        <v>0</v>
      </c>
      <c r="AC237" s="130">
        <f t="shared" si="164"/>
        <v>4569.7674865966637</v>
      </c>
      <c r="AD237" s="101">
        <f t="shared" si="195"/>
        <v>4.9999999999999156E-2</v>
      </c>
      <c r="AF237" s="141">
        <f t="shared" si="175"/>
        <v>0</v>
      </c>
      <c r="AG237" s="132">
        <f t="shared" si="176"/>
        <v>0</v>
      </c>
      <c r="AH237" s="102">
        <f t="shared" si="177"/>
        <v>0</v>
      </c>
      <c r="AI237" s="100">
        <f t="shared" si="196"/>
        <v>3690.9660468665393</v>
      </c>
      <c r="AJ237" s="122">
        <f t="shared" si="197"/>
        <v>1107.2898140599618</v>
      </c>
      <c r="AK237" s="100">
        <f t="shared" si="185"/>
        <v>4798.2558609265016</v>
      </c>
      <c r="AL237" s="192">
        <f t="shared" si="178"/>
        <v>0</v>
      </c>
      <c r="AM237" s="117">
        <f t="shared" si="198"/>
        <v>0</v>
      </c>
      <c r="AN237" s="130">
        <f t="shared" si="203"/>
        <v>4798.2558609265016</v>
      </c>
      <c r="AO237" s="101">
        <f t="shared" si="199"/>
        <v>5.0000000000000933E-2</v>
      </c>
      <c r="AQ237" s="141">
        <f t="shared" si="179"/>
        <v>0</v>
      </c>
      <c r="AR237" s="132">
        <f t="shared" si="180"/>
        <v>0</v>
      </c>
      <c r="AS237" s="102">
        <f t="shared" si="181"/>
        <v>0</v>
      </c>
      <c r="AT237" s="100">
        <f t="shared" si="200"/>
        <v>728.67886092650178</v>
      </c>
      <c r="AU237" s="101">
        <f t="shared" si="201"/>
        <v>0.17905518458712089</v>
      </c>
      <c r="AW237" s="246">
        <f t="shared" si="182"/>
        <v>0.19665997064785556</v>
      </c>
    </row>
    <row r="238" spans="1:49" s="93" customFormat="1" ht="15" customHeight="1" x14ac:dyDescent="0.25">
      <c r="A238" s="95" t="s">
        <v>370</v>
      </c>
      <c r="B238" s="100">
        <v>3023.92</v>
      </c>
      <c r="C238" s="100">
        <f t="shared" si="186"/>
        <v>907.17600000000004</v>
      </c>
      <c r="D238" s="100">
        <v>59.87</v>
      </c>
      <c r="E238" s="100">
        <f t="shared" si="165"/>
        <v>3990.9659999999999</v>
      </c>
      <c r="F238" s="216"/>
      <c r="G238" s="117">
        <f t="shared" si="204"/>
        <v>0</v>
      </c>
      <c r="H238" s="130">
        <f t="shared" si="166"/>
        <v>3990.9659999999999</v>
      </c>
      <c r="J238" s="141"/>
      <c r="K238" s="132">
        <f t="shared" si="202"/>
        <v>0</v>
      </c>
      <c r="L238" s="102">
        <f t="shared" si="168"/>
        <v>0</v>
      </c>
      <c r="M238" s="100">
        <f t="shared" si="188"/>
        <v>3283.1461041764683</v>
      </c>
      <c r="N238" s="122">
        <f t="shared" si="189"/>
        <v>984.94383125294041</v>
      </c>
      <c r="O238" s="100">
        <f t="shared" si="183"/>
        <v>4268.0899354294088</v>
      </c>
      <c r="P238" s="221">
        <f t="shared" si="169"/>
        <v>0</v>
      </c>
      <c r="Q238" s="117">
        <f t="shared" si="190"/>
        <v>0</v>
      </c>
      <c r="R238" s="130">
        <f t="shared" si="170"/>
        <v>4268.0899354294088</v>
      </c>
      <c r="S238" s="101">
        <f t="shared" si="191"/>
        <v>6.9437809149315965E-2</v>
      </c>
      <c r="U238" s="141">
        <f t="shared" si="171"/>
        <v>0</v>
      </c>
      <c r="V238" s="132">
        <f t="shared" si="172"/>
        <v>0</v>
      </c>
      <c r="W238" s="102">
        <f t="shared" si="173"/>
        <v>0</v>
      </c>
      <c r="X238" s="100">
        <f t="shared" si="192"/>
        <v>3447.3034093852893</v>
      </c>
      <c r="Y238" s="122">
        <f t="shared" si="193"/>
        <v>1034.1910228155868</v>
      </c>
      <c r="Z238" s="100">
        <f t="shared" si="184"/>
        <v>4481.494432200876</v>
      </c>
      <c r="AA238" s="221">
        <f t="shared" si="174"/>
        <v>0</v>
      </c>
      <c r="AB238" s="117">
        <f t="shared" si="194"/>
        <v>0</v>
      </c>
      <c r="AC238" s="130">
        <f t="shared" si="164"/>
        <v>4481.494432200876</v>
      </c>
      <c r="AD238" s="101">
        <f t="shared" si="195"/>
        <v>4.9999999999999156E-2</v>
      </c>
      <c r="AF238" s="141">
        <f t="shared" si="175"/>
        <v>0</v>
      </c>
      <c r="AG238" s="132">
        <f t="shared" si="176"/>
        <v>0</v>
      </c>
      <c r="AH238" s="102">
        <f t="shared" si="177"/>
        <v>0</v>
      </c>
      <c r="AI238" s="100">
        <f t="shared" si="196"/>
        <v>3619.6685798545564</v>
      </c>
      <c r="AJ238" s="122">
        <f t="shared" si="197"/>
        <v>1085.9005739563668</v>
      </c>
      <c r="AK238" s="100">
        <f t="shared" si="185"/>
        <v>4705.5691538109231</v>
      </c>
      <c r="AL238" s="192">
        <f t="shared" si="178"/>
        <v>0</v>
      </c>
      <c r="AM238" s="117">
        <f t="shared" si="198"/>
        <v>0</v>
      </c>
      <c r="AN238" s="130">
        <f t="shared" si="203"/>
        <v>4705.5691538109231</v>
      </c>
      <c r="AO238" s="101">
        <f t="shared" si="199"/>
        <v>5.0000000000000711E-2</v>
      </c>
      <c r="AQ238" s="141">
        <f t="shared" si="179"/>
        <v>0</v>
      </c>
      <c r="AR238" s="132">
        <f t="shared" si="180"/>
        <v>0</v>
      </c>
      <c r="AS238" s="102">
        <f t="shared" si="181"/>
        <v>0</v>
      </c>
      <c r="AT238" s="100">
        <f t="shared" si="200"/>
        <v>714.60315381092323</v>
      </c>
      <c r="AU238" s="101">
        <f t="shared" si="201"/>
        <v>0.17905518458712089</v>
      </c>
      <c r="AW238" s="246">
        <f t="shared" si="182"/>
        <v>0.19701201746559316</v>
      </c>
    </row>
    <row r="239" spans="1:49" s="93" customFormat="1" ht="15" customHeight="1" x14ac:dyDescent="0.25">
      <c r="A239" s="95" t="s">
        <v>371</v>
      </c>
      <c r="B239" s="100">
        <v>2964.63</v>
      </c>
      <c r="C239" s="100">
        <f t="shared" si="186"/>
        <v>889.38900000000001</v>
      </c>
      <c r="D239" s="100">
        <v>59.87</v>
      </c>
      <c r="E239" s="100">
        <f t="shared" si="165"/>
        <v>3913.8890000000001</v>
      </c>
      <c r="F239" s="216"/>
      <c r="G239" s="117">
        <f t="shared" si="204"/>
        <v>0</v>
      </c>
      <c r="H239" s="130">
        <f t="shared" si="166"/>
        <v>3913.8890000000001</v>
      </c>
      <c r="J239" s="141"/>
      <c r="K239" s="132">
        <f t="shared" si="202"/>
        <v>0</v>
      </c>
      <c r="L239" s="102">
        <f t="shared" si="168"/>
        <v>0</v>
      </c>
      <c r="M239" s="100">
        <f t="shared" si="188"/>
        <v>3219.7391364720052</v>
      </c>
      <c r="N239" s="122">
        <f t="shared" si="189"/>
        <v>965.92174094160146</v>
      </c>
      <c r="O239" s="100">
        <f t="shared" si="183"/>
        <v>4185.6608774136066</v>
      </c>
      <c r="P239" s="221">
        <f t="shared" si="169"/>
        <v>0</v>
      </c>
      <c r="Q239" s="117">
        <f t="shared" si="190"/>
        <v>0</v>
      </c>
      <c r="R239" s="130">
        <f t="shared" si="170"/>
        <v>4185.6608774136066</v>
      </c>
      <c r="S239" s="101">
        <f t="shared" si="191"/>
        <v>6.9437809149315743E-2</v>
      </c>
      <c r="U239" s="141">
        <f t="shared" si="171"/>
        <v>0</v>
      </c>
      <c r="V239" s="132">
        <f t="shared" si="172"/>
        <v>0</v>
      </c>
      <c r="W239" s="102">
        <f t="shared" si="173"/>
        <v>0</v>
      </c>
      <c r="X239" s="100">
        <f t="shared" si="192"/>
        <v>3380.7260932956033</v>
      </c>
      <c r="Y239" s="122">
        <f t="shared" si="193"/>
        <v>1014.2178279886809</v>
      </c>
      <c r="Z239" s="100">
        <f t="shared" si="184"/>
        <v>4394.9439212842844</v>
      </c>
      <c r="AA239" s="221">
        <f t="shared" si="174"/>
        <v>0</v>
      </c>
      <c r="AB239" s="117">
        <f t="shared" si="194"/>
        <v>0</v>
      </c>
      <c r="AC239" s="130">
        <f t="shared" si="164"/>
        <v>4394.9439212842844</v>
      </c>
      <c r="AD239" s="101">
        <f t="shared" si="195"/>
        <v>4.9999999999999378E-2</v>
      </c>
      <c r="AF239" s="141">
        <f t="shared" si="175"/>
        <v>0</v>
      </c>
      <c r="AG239" s="132">
        <f t="shared" si="176"/>
        <v>0</v>
      </c>
      <c r="AH239" s="102">
        <f t="shared" si="177"/>
        <v>0</v>
      </c>
      <c r="AI239" s="100">
        <f t="shared" si="196"/>
        <v>3549.7623979603864</v>
      </c>
      <c r="AJ239" s="122">
        <f t="shared" si="197"/>
        <v>1064.928719388116</v>
      </c>
      <c r="AK239" s="100">
        <f t="shared" si="185"/>
        <v>4614.6911173485023</v>
      </c>
      <c r="AL239" s="192">
        <f t="shared" si="178"/>
        <v>0</v>
      </c>
      <c r="AM239" s="117">
        <f t="shared" si="198"/>
        <v>0</v>
      </c>
      <c r="AN239" s="130">
        <f t="shared" si="203"/>
        <v>4614.6911173485023</v>
      </c>
      <c r="AO239" s="101">
        <f t="shared" si="199"/>
        <v>5.0000000000000933E-2</v>
      </c>
      <c r="AQ239" s="141">
        <f t="shared" si="179"/>
        <v>0</v>
      </c>
      <c r="AR239" s="132">
        <f t="shared" si="180"/>
        <v>0</v>
      </c>
      <c r="AS239" s="102">
        <f t="shared" si="181"/>
        <v>0</v>
      </c>
      <c r="AT239" s="100">
        <f t="shared" si="200"/>
        <v>700.80211734850218</v>
      </c>
      <c r="AU239" s="101">
        <f t="shared" si="201"/>
        <v>0.17905518458712089</v>
      </c>
      <c r="AW239" s="246">
        <f t="shared" si="182"/>
        <v>0.19737113837490217</v>
      </c>
    </row>
    <row r="240" spans="1:49" s="93" customFormat="1" ht="15" customHeight="1" x14ac:dyDescent="0.25">
      <c r="A240" s="95" t="s">
        <v>372</v>
      </c>
      <c r="B240" s="100">
        <v>2906.5</v>
      </c>
      <c r="C240" s="100">
        <f t="shared" si="186"/>
        <v>871.94999999999993</v>
      </c>
      <c r="D240" s="100">
        <v>59.87</v>
      </c>
      <c r="E240" s="100">
        <f t="shared" si="165"/>
        <v>3838.3199999999997</v>
      </c>
      <c r="F240" s="216"/>
      <c r="G240" s="117">
        <f t="shared" si="204"/>
        <v>0</v>
      </c>
      <c r="H240" s="130">
        <f t="shared" si="166"/>
        <v>3838.3199999999997</v>
      </c>
      <c r="J240" s="141"/>
      <c r="K240" s="132">
        <f t="shared" si="202"/>
        <v>0</v>
      </c>
      <c r="L240" s="102">
        <f t="shared" si="168"/>
        <v>0</v>
      </c>
      <c r="M240" s="100">
        <f t="shared" si="188"/>
        <v>3157.5727166261554</v>
      </c>
      <c r="N240" s="122">
        <f t="shared" si="189"/>
        <v>947.2718149878466</v>
      </c>
      <c r="O240" s="100">
        <f t="shared" si="183"/>
        <v>4104.8445316140023</v>
      </c>
      <c r="P240" s="221">
        <f t="shared" si="169"/>
        <v>0</v>
      </c>
      <c r="Q240" s="117">
        <f t="shared" si="190"/>
        <v>0</v>
      </c>
      <c r="R240" s="130">
        <f t="shared" si="170"/>
        <v>4104.8445316140023</v>
      </c>
      <c r="S240" s="101">
        <f t="shared" si="191"/>
        <v>6.9437809149315965E-2</v>
      </c>
      <c r="U240" s="141">
        <f t="shared" si="171"/>
        <v>0</v>
      </c>
      <c r="V240" s="132">
        <f t="shared" si="172"/>
        <v>0</v>
      </c>
      <c r="W240" s="102">
        <f t="shared" si="173"/>
        <v>0</v>
      </c>
      <c r="X240" s="100">
        <f t="shared" si="192"/>
        <v>3315.4513524574609</v>
      </c>
      <c r="Y240" s="122">
        <f t="shared" si="193"/>
        <v>994.63540573723822</v>
      </c>
      <c r="Z240" s="100">
        <f t="shared" si="184"/>
        <v>4310.0867581946986</v>
      </c>
      <c r="AA240" s="221">
        <f t="shared" si="174"/>
        <v>0</v>
      </c>
      <c r="AB240" s="117">
        <f t="shared" si="194"/>
        <v>0</v>
      </c>
      <c r="AC240" s="130">
        <f t="shared" si="164"/>
        <v>4310.0867581946986</v>
      </c>
      <c r="AD240" s="101">
        <f t="shared" si="195"/>
        <v>4.9999999999999156E-2</v>
      </c>
      <c r="AF240" s="141">
        <f t="shared" si="175"/>
        <v>0</v>
      </c>
      <c r="AG240" s="132">
        <f t="shared" si="176"/>
        <v>0</v>
      </c>
      <c r="AH240" s="102">
        <f t="shared" si="177"/>
        <v>0</v>
      </c>
      <c r="AI240" s="100">
        <f t="shared" si="196"/>
        <v>3481.2239200803365</v>
      </c>
      <c r="AJ240" s="122">
        <f t="shared" si="197"/>
        <v>1044.3671760241009</v>
      </c>
      <c r="AK240" s="100">
        <f t="shared" si="185"/>
        <v>4525.5910961044374</v>
      </c>
      <c r="AL240" s="192">
        <f t="shared" si="178"/>
        <v>0</v>
      </c>
      <c r="AM240" s="117">
        <f t="shared" si="198"/>
        <v>0</v>
      </c>
      <c r="AN240" s="130">
        <f t="shared" si="203"/>
        <v>4525.5910961044374</v>
      </c>
      <c r="AO240" s="101">
        <f t="shared" si="199"/>
        <v>5.0000000000000933E-2</v>
      </c>
      <c r="AQ240" s="141">
        <f t="shared" si="179"/>
        <v>0</v>
      </c>
      <c r="AR240" s="132">
        <f t="shared" si="180"/>
        <v>0</v>
      </c>
      <c r="AS240" s="102">
        <f t="shared" si="181"/>
        <v>0</v>
      </c>
      <c r="AT240" s="100">
        <f t="shared" si="200"/>
        <v>687.27109610443767</v>
      </c>
      <c r="AU240" s="101">
        <f t="shared" si="201"/>
        <v>0.17905518458712089</v>
      </c>
      <c r="AW240" s="246">
        <f t="shared" si="182"/>
        <v>0.19773745745065763</v>
      </c>
    </row>
    <row r="241" spans="1:49" s="93" customFormat="1" ht="15" customHeight="1" x14ac:dyDescent="0.25">
      <c r="A241" s="95" t="s">
        <v>373</v>
      </c>
      <c r="B241" s="100">
        <v>2849.51</v>
      </c>
      <c r="C241" s="100">
        <f t="shared" si="186"/>
        <v>854.85300000000007</v>
      </c>
      <c r="D241" s="100">
        <v>59.87</v>
      </c>
      <c r="E241" s="100">
        <f t="shared" si="165"/>
        <v>3764.2330000000002</v>
      </c>
      <c r="F241" s="216"/>
      <c r="G241" s="117">
        <f t="shared" si="204"/>
        <v>0</v>
      </c>
      <c r="H241" s="130">
        <f t="shared" si="166"/>
        <v>3764.2330000000002</v>
      </c>
      <c r="J241" s="141"/>
      <c r="K241" s="132">
        <f t="shared" si="202"/>
        <v>0</v>
      </c>
      <c r="L241" s="102">
        <f t="shared" si="168"/>
        <v>0</v>
      </c>
      <c r="M241" s="100">
        <f t="shared" si="188"/>
        <v>3096.6254558827363</v>
      </c>
      <c r="N241" s="122">
        <f t="shared" si="189"/>
        <v>928.98763676482088</v>
      </c>
      <c r="O241" s="100">
        <f t="shared" si="183"/>
        <v>4025.6130926475571</v>
      </c>
      <c r="P241" s="221">
        <f t="shared" si="169"/>
        <v>0</v>
      </c>
      <c r="Q241" s="117">
        <f t="shared" si="190"/>
        <v>0</v>
      </c>
      <c r="R241" s="130">
        <f t="shared" si="170"/>
        <v>4025.6130926475571</v>
      </c>
      <c r="S241" s="101">
        <f t="shared" si="191"/>
        <v>6.9437809149315965E-2</v>
      </c>
      <c r="U241" s="141">
        <f t="shared" si="171"/>
        <v>0</v>
      </c>
      <c r="V241" s="132">
        <f t="shared" si="172"/>
        <v>0</v>
      </c>
      <c r="W241" s="102">
        <f t="shared" si="173"/>
        <v>0</v>
      </c>
      <c r="X241" s="100">
        <f t="shared" si="192"/>
        <v>3251.4567286768706</v>
      </c>
      <c r="Y241" s="122">
        <f t="shared" si="193"/>
        <v>975.43701860306112</v>
      </c>
      <c r="Z241" s="100">
        <f t="shared" si="184"/>
        <v>4226.8937472799316</v>
      </c>
      <c r="AA241" s="221">
        <f t="shared" si="174"/>
        <v>0</v>
      </c>
      <c r="AB241" s="117">
        <f t="shared" si="194"/>
        <v>0</v>
      </c>
      <c r="AC241" s="130">
        <f t="shared" si="164"/>
        <v>4226.8937472799316</v>
      </c>
      <c r="AD241" s="101">
        <f t="shared" si="195"/>
        <v>4.9999999999999156E-2</v>
      </c>
      <c r="AF241" s="141">
        <f t="shared" si="175"/>
        <v>0</v>
      </c>
      <c r="AG241" s="132">
        <f t="shared" si="176"/>
        <v>0</v>
      </c>
      <c r="AH241" s="102">
        <f t="shared" si="177"/>
        <v>0</v>
      </c>
      <c r="AI241" s="100">
        <f t="shared" si="196"/>
        <v>3414.0295651107167</v>
      </c>
      <c r="AJ241" s="122">
        <f t="shared" si="197"/>
        <v>1024.208869533215</v>
      </c>
      <c r="AK241" s="100">
        <f t="shared" si="185"/>
        <v>4438.2384346439321</v>
      </c>
      <c r="AL241" s="192">
        <f t="shared" si="178"/>
        <v>0</v>
      </c>
      <c r="AM241" s="117">
        <f t="shared" si="198"/>
        <v>0</v>
      </c>
      <c r="AN241" s="130">
        <f t="shared" si="203"/>
        <v>4438.2384346439321</v>
      </c>
      <c r="AO241" s="101">
        <f t="shared" si="199"/>
        <v>5.0000000000000933E-2</v>
      </c>
      <c r="AQ241" s="141">
        <f t="shared" si="179"/>
        <v>0</v>
      </c>
      <c r="AR241" s="132">
        <f t="shared" si="180"/>
        <v>0</v>
      </c>
      <c r="AS241" s="102">
        <f t="shared" si="181"/>
        <v>0</v>
      </c>
      <c r="AT241" s="100">
        <f t="shared" si="200"/>
        <v>674.00543464393195</v>
      </c>
      <c r="AU241" s="101">
        <f t="shared" si="201"/>
        <v>0.17905518458712089</v>
      </c>
      <c r="AW241" s="246">
        <f t="shared" si="182"/>
        <v>0.19811110159666634</v>
      </c>
    </row>
    <row r="242" spans="1:49" s="93" customFormat="1" ht="15" customHeight="1" x14ac:dyDescent="0.25">
      <c r="A242" s="95" t="s">
        <v>374</v>
      </c>
      <c r="B242" s="100">
        <v>2793.64</v>
      </c>
      <c r="C242" s="100">
        <f t="shared" si="186"/>
        <v>838.09199999999998</v>
      </c>
      <c r="D242" s="100">
        <v>59.87</v>
      </c>
      <c r="E242" s="100">
        <f t="shared" si="165"/>
        <v>3691.6019999999999</v>
      </c>
      <c r="F242" s="216"/>
      <c r="G242" s="117">
        <f t="shared" si="204"/>
        <v>0</v>
      </c>
      <c r="H242" s="130">
        <f t="shared" si="166"/>
        <v>3691.6019999999999</v>
      </c>
      <c r="J242" s="141"/>
      <c r="K242" s="132">
        <f t="shared" si="202"/>
        <v>0</v>
      </c>
      <c r="L242" s="102">
        <f t="shared" si="168"/>
        <v>0</v>
      </c>
      <c r="M242" s="100">
        <f t="shared" si="188"/>
        <v>3036.8759654855635</v>
      </c>
      <c r="N242" s="122">
        <f t="shared" si="189"/>
        <v>911.062789645669</v>
      </c>
      <c r="O242" s="100">
        <f t="shared" si="183"/>
        <v>3947.9387551312325</v>
      </c>
      <c r="P242" s="221">
        <f t="shared" si="169"/>
        <v>0</v>
      </c>
      <c r="Q242" s="117">
        <f t="shared" si="190"/>
        <v>0</v>
      </c>
      <c r="R242" s="130">
        <f t="shared" si="170"/>
        <v>3947.9387551312325</v>
      </c>
      <c r="S242" s="101">
        <f t="shared" si="191"/>
        <v>6.9437809149315743E-2</v>
      </c>
      <c r="U242" s="141">
        <f t="shared" si="171"/>
        <v>0</v>
      </c>
      <c r="V242" s="132">
        <f t="shared" si="172"/>
        <v>0</v>
      </c>
      <c r="W242" s="102">
        <f t="shared" si="173"/>
        <v>0</v>
      </c>
      <c r="X242" s="100">
        <f t="shared" si="192"/>
        <v>3188.7197637598397</v>
      </c>
      <c r="Y242" s="122">
        <f t="shared" si="193"/>
        <v>956.61592912795186</v>
      </c>
      <c r="Z242" s="100">
        <f t="shared" si="184"/>
        <v>4145.3356928877911</v>
      </c>
      <c r="AA242" s="221">
        <f t="shared" si="174"/>
        <v>0</v>
      </c>
      <c r="AB242" s="117">
        <f t="shared" si="194"/>
        <v>0</v>
      </c>
      <c r="AC242" s="130">
        <f t="shared" si="164"/>
        <v>4145.3356928877911</v>
      </c>
      <c r="AD242" s="101">
        <f t="shared" si="195"/>
        <v>4.9999999999999156E-2</v>
      </c>
      <c r="AF242" s="141">
        <f t="shared" si="175"/>
        <v>0</v>
      </c>
      <c r="AG242" s="132">
        <f t="shared" si="176"/>
        <v>0</v>
      </c>
      <c r="AH242" s="102">
        <f t="shared" si="177"/>
        <v>0</v>
      </c>
      <c r="AI242" s="100">
        <f t="shared" si="196"/>
        <v>3348.1557519478342</v>
      </c>
      <c r="AJ242" s="122">
        <f t="shared" si="197"/>
        <v>1004.4467255843502</v>
      </c>
      <c r="AK242" s="100">
        <f t="shared" si="185"/>
        <v>4352.6024775321848</v>
      </c>
      <c r="AL242" s="192">
        <f t="shared" si="178"/>
        <v>0</v>
      </c>
      <c r="AM242" s="117">
        <f t="shared" si="198"/>
        <v>0</v>
      </c>
      <c r="AN242" s="130">
        <f t="shared" si="203"/>
        <v>4352.6024775321848</v>
      </c>
      <c r="AO242" s="101">
        <f t="shared" si="199"/>
        <v>5.0000000000000933E-2</v>
      </c>
      <c r="AQ242" s="141">
        <f t="shared" si="179"/>
        <v>0</v>
      </c>
      <c r="AR242" s="132">
        <f t="shared" si="180"/>
        <v>0</v>
      </c>
      <c r="AS242" s="102">
        <f t="shared" si="181"/>
        <v>0</v>
      </c>
      <c r="AT242" s="100">
        <f t="shared" si="200"/>
        <v>661.00047753218496</v>
      </c>
      <c r="AU242" s="101">
        <f t="shared" si="201"/>
        <v>0.17905518458712089</v>
      </c>
      <c r="AW242" s="246">
        <f t="shared" si="182"/>
        <v>0.19849220083755759</v>
      </c>
    </row>
    <row r="243" spans="1:49" s="93" customFormat="1" ht="15" customHeight="1" x14ac:dyDescent="0.25">
      <c r="A243" s="95" t="s">
        <v>375</v>
      </c>
      <c r="B243" s="100">
        <v>2738.87</v>
      </c>
      <c r="C243" s="100">
        <f t="shared" si="186"/>
        <v>821.66099999999994</v>
      </c>
      <c r="D243" s="100">
        <v>59.87</v>
      </c>
      <c r="E243" s="100">
        <f t="shared" si="165"/>
        <v>3620.4009999999998</v>
      </c>
      <c r="F243" s="216"/>
      <c r="G243" s="117">
        <f t="shared" si="204"/>
        <v>0</v>
      </c>
      <c r="H243" s="130">
        <f t="shared" si="166"/>
        <v>3620.4009999999998</v>
      </c>
      <c r="J243" s="141"/>
      <c r="K243" s="132">
        <f t="shared" si="202"/>
        <v>0</v>
      </c>
      <c r="L243" s="102">
        <f t="shared" si="168"/>
        <v>0</v>
      </c>
      <c r="M243" s="100">
        <f t="shared" si="188"/>
        <v>2978.3028566784556</v>
      </c>
      <c r="N243" s="122">
        <f t="shared" si="189"/>
        <v>893.49085700353669</v>
      </c>
      <c r="O243" s="100">
        <f t="shared" si="183"/>
        <v>3871.7937136819924</v>
      </c>
      <c r="P243" s="221">
        <f t="shared" si="169"/>
        <v>0</v>
      </c>
      <c r="Q243" s="117">
        <f t="shared" si="190"/>
        <v>0</v>
      </c>
      <c r="R243" s="130">
        <f t="shared" si="170"/>
        <v>3871.7937136819924</v>
      </c>
      <c r="S243" s="101">
        <f t="shared" si="191"/>
        <v>6.9437809149315965E-2</v>
      </c>
      <c r="U243" s="141">
        <f t="shared" si="171"/>
        <v>0</v>
      </c>
      <c r="V243" s="132">
        <f t="shared" si="172"/>
        <v>0</v>
      </c>
      <c r="W243" s="102">
        <f t="shared" si="173"/>
        <v>0</v>
      </c>
      <c r="X243" s="100">
        <f t="shared" si="192"/>
        <v>3127.2179995123761</v>
      </c>
      <c r="Y243" s="122">
        <f t="shared" si="193"/>
        <v>938.16539985371276</v>
      </c>
      <c r="Z243" s="100">
        <f t="shared" si="184"/>
        <v>4065.3833993660887</v>
      </c>
      <c r="AA243" s="221">
        <f t="shared" si="174"/>
        <v>0</v>
      </c>
      <c r="AB243" s="117">
        <f t="shared" si="194"/>
        <v>0</v>
      </c>
      <c r="AC243" s="130">
        <f t="shared" si="164"/>
        <v>4065.3833993660887</v>
      </c>
      <c r="AD243" s="101">
        <f t="shared" si="195"/>
        <v>4.9999999999999156E-2</v>
      </c>
      <c r="AF243" s="141">
        <f t="shared" si="175"/>
        <v>0</v>
      </c>
      <c r="AG243" s="132">
        <f t="shared" si="176"/>
        <v>0</v>
      </c>
      <c r="AH243" s="102">
        <f t="shared" si="177"/>
        <v>0</v>
      </c>
      <c r="AI243" s="100">
        <f t="shared" si="196"/>
        <v>3283.5788994879977</v>
      </c>
      <c r="AJ243" s="122">
        <f t="shared" si="197"/>
        <v>985.0736698463993</v>
      </c>
      <c r="AK243" s="100">
        <f t="shared" si="185"/>
        <v>4268.6525693343974</v>
      </c>
      <c r="AL243" s="192">
        <f t="shared" si="178"/>
        <v>0</v>
      </c>
      <c r="AM243" s="117">
        <f t="shared" si="198"/>
        <v>0</v>
      </c>
      <c r="AN243" s="130">
        <f t="shared" si="203"/>
        <v>4268.6525693343974</v>
      </c>
      <c r="AO243" s="101">
        <f t="shared" si="199"/>
        <v>5.0000000000001155E-2</v>
      </c>
      <c r="AQ243" s="141">
        <f t="shared" si="179"/>
        <v>0</v>
      </c>
      <c r="AR243" s="132">
        <f t="shared" si="180"/>
        <v>0</v>
      </c>
      <c r="AS243" s="102">
        <f t="shared" si="181"/>
        <v>0</v>
      </c>
      <c r="AT243" s="100">
        <f t="shared" si="200"/>
        <v>648.25156933439757</v>
      </c>
      <c r="AU243" s="101">
        <f t="shared" si="201"/>
        <v>0.17905518458712111</v>
      </c>
      <c r="AW243" s="246">
        <f t="shared" si="182"/>
        <v>0.19888088864677678</v>
      </c>
    </row>
    <row r="244" spans="1:49" s="93" customFormat="1" ht="15" customHeight="1" x14ac:dyDescent="0.25">
      <c r="A244" s="95" t="s">
        <v>376</v>
      </c>
      <c r="B244" s="100">
        <v>2685.17</v>
      </c>
      <c r="C244" s="100">
        <f t="shared" si="186"/>
        <v>805.55100000000004</v>
      </c>
      <c r="D244" s="100">
        <v>59.87</v>
      </c>
      <c r="E244" s="100">
        <f t="shared" si="165"/>
        <v>3550.5909999999999</v>
      </c>
      <c r="F244" s="216"/>
      <c r="G244" s="117">
        <f t="shared" si="204"/>
        <v>0</v>
      </c>
      <c r="H244" s="130">
        <f t="shared" si="166"/>
        <v>3550.5909999999999</v>
      </c>
      <c r="J244" s="141"/>
      <c r="K244" s="132">
        <f t="shared" si="202"/>
        <v>0</v>
      </c>
      <c r="L244" s="102">
        <f t="shared" si="168"/>
        <v>0</v>
      </c>
      <c r="M244" s="100">
        <f t="shared" si="188"/>
        <v>2920.8740463271374</v>
      </c>
      <c r="N244" s="122">
        <f t="shared" si="189"/>
        <v>876.26221389814123</v>
      </c>
      <c r="O244" s="100">
        <f t="shared" si="183"/>
        <v>3797.1362602252784</v>
      </c>
      <c r="P244" s="221">
        <f t="shared" si="169"/>
        <v>0</v>
      </c>
      <c r="Q244" s="117">
        <f t="shared" si="190"/>
        <v>0</v>
      </c>
      <c r="R244" s="130">
        <f t="shared" si="170"/>
        <v>3797.1362602252784</v>
      </c>
      <c r="S244" s="101">
        <f t="shared" si="191"/>
        <v>6.9437809149315965E-2</v>
      </c>
      <c r="U244" s="141">
        <f t="shared" si="171"/>
        <v>0</v>
      </c>
      <c r="V244" s="132">
        <f t="shared" si="172"/>
        <v>0</v>
      </c>
      <c r="W244" s="102">
        <f t="shared" si="173"/>
        <v>0</v>
      </c>
      <c r="X244" s="100">
        <f t="shared" si="192"/>
        <v>3066.9177486434924</v>
      </c>
      <c r="Y244" s="122">
        <f t="shared" si="193"/>
        <v>920.07532459304764</v>
      </c>
      <c r="Z244" s="100">
        <f t="shared" si="184"/>
        <v>3986.9930732365401</v>
      </c>
      <c r="AA244" s="221">
        <f t="shared" si="174"/>
        <v>0</v>
      </c>
      <c r="AB244" s="117">
        <f t="shared" si="194"/>
        <v>0</v>
      </c>
      <c r="AC244" s="130">
        <f t="shared" si="164"/>
        <v>3986.9930732365401</v>
      </c>
      <c r="AD244" s="101">
        <f t="shared" si="195"/>
        <v>4.9999999999999378E-2</v>
      </c>
      <c r="AF244" s="141">
        <f t="shared" si="175"/>
        <v>0</v>
      </c>
      <c r="AG244" s="132">
        <f t="shared" si="176"/>
        <v>0</v>
      </c>
      <c r="AH244" s="102">
        <f t="shared" si="177"/>
        <v>0</v>
      </c>
      <c r="AI244" s="100">
        <f t="shared" si="196"/>
        <v>3220.2636360756692</v>
      </c>
      <c r="AJ244" s="122">
        <f t="shared" si="197"/>
        <v>966.07909082270066</v>
      </c>
      <c r="AK244" s="100">
        <f t="shared" si="185"/>
        <v>4186.3427268983696</v>
      </c>
      <c r="AL244" s="192">
        <f t="shared" si="178"/>
        <v>0</v>
      </c>
      <c r="AM244" s="117">
        <f t="shared" si="198"/>
        <v>0</v>
      </c>
      <c r="AN244" s="130">
        <f t="shared" si="203"/>
        <v>4186.3427268983696</v>
      </c>
      <c r="AO244" s="101">
        <f t="shared" si="199"/>
        <v>5.0000000000000711E-2</v>
      </c>
      <c r="AQ244" s="141">
        <f t="shared" si="179"/>
        <v>0</v>
      </c>
      <c r="AR244" s="132">
        <f t="shared" si="180"/>
        <v>0</v>
      </c>
      <c r="AS244" s="102">
        <f t="shared" si="181"/>
        <v>0</v>
      </c>
      <c r="AT244" s="100">
        <f t="shared" si="200"/>
        <v>635.75172689836972</v>
      </c>
      <c r="AU244" s="101">
        <f t="shared" si="201"/>
        <v>0.17905518458712089</v>
      </c>
      <c r="AW244" s="246">
        <f t="shared" si="182"/>
        <v>0.1992773776243848</v>
      </c>
    </row>
    <row r="245" spans="1:49" s="93" customFormat="1" ht="15" customHeight="1" x14ac:dyDescent="0.25">
      <c r="A245" s="95" t="s">
        <v>377</v>
      </c>
      <c r="B245" s="100">
        <v>2632.5</v>
      </c>
      <c r="C245" s="100">
        <f t="shared" si="186"/>
        <v>789.75</v>
      </c>
      <c r="D245" s="100">
        <v>59.87</v>
      </c>
      <c r="E245" s="100">
        <f t="shared" si="165"/>
        <v>3482.12</v>
      </c>
      <c r="F245" s="216"/>
      <c r="G245" s="117">
        <f t="shared" si="204"/>
        <v>0</v>
      </c>
      <c r="H245" s="130">
        <f t="shared" si="166"/>
        <v>3482.12</v>
      </c>
      <c r="J245" s="141"/>
      <c r="K245" s="132">
        <f t="shared" si="202"/>
        <v>0</v>
      </c>
      <c r="L245" s="102">
        <f t="shared" si="168"/>
        <v>0</v>
      </c>
      <c r="M245" s="100">
        <f t="shared" si="188"/>
        <v>2864.5467569192429</v>
      </c>
      <c r="N245" s="122">
        <f t="shared" si="189"/>
        <v>859.36402707577281</v>
      </c>
      <c r="O245" s="100">
        <f t="shared" si="183"/>
        <v>3723.9107839950157</v>
      </c>
      <c r="P245" s="221">
        <f t="shared" si="169"/>
        <v>0</v>
      </c>
      <c r="Q245" s="117">
        <f t="shared" si="190"/>
        <v>0</v>
      </c>
      <c r="R245" s="130">
        <f t="shared" si="170"/>
        <v>3723.9107839950157</v>
      </c>
      <c r="S245" s="101">
        <f t="shared" si="191"/>
        <v>6.9437809149315965E-2</v>
      </c>
      <c r="U245" s="141">
        <f t="shared" si="171"/>
        <v>0</v>
      </c>
      <c r="V245" s="132">
        <f t="shared" si="172"/>
        <v>0</v>
      </c>
      <c r="W245" s="102">
        <f t="shared" si="173"/>
        <v>0</v>
      </c>
      <c r="X245" s="100">
        <f t="shared" si="192"/>
        <v>3007.7740947652032</v>
      </c>
      <c r="Y245" s="122">
        <f t="shared" si="193"/>
        <v>902.33222842956093</v>
      </c>
      <c r="Z245" s="100">
        <f t="shared" si="184"/>
        <v>3910.1063231947642</v>
      </c>
      <c r="AA245" s="221">
        <f t="shared" si="174"/>
        <v>0</v>
      </c>
      <c r="AB245" s="117">
        <f t="shared" si="194"/>
        <v>0</v>
      </c>
      <c r="AC245" s="130">
        <f t="shared" si="164"/>
        <v>3910.1063231947642</v>
      </c>
      <c r="AD245" s="101">
        <f t="shared" si="195"/>
        <v>4.9999999999999378E-2</v>
      </c>
      <c r="AF245" s="141">
        <f t="shared" si="175"/>
        <v>0</v>
      </c>
      <c r="AG245" s="132">
        <f t="shared" si="176"/>
        <v>0</v>
      </c>
      <c r="AH245" s="102">
        <f t="shared" si="177"/>
        <v>0</v>
      </c>
      <c r="AI245" s="100">
        <f t="shared" si="196"/>
        <v>3158.1627995034655</v>
      </c>
      <c r="AJ245" s="122">
        <f t="shared" si="197"/>
        <v>947.44883985103957</v>
      </c>
      <c r="AK245" s="100">
        <f t="shared" si="185"/>
        <v>4105.6116393545053</v>
      </c>
      <c r="AL245" s="192">
        <f t="shared" si="178"/>
        <v>0</v>
      </c>
      <c r="AM245" s="117">
        <f t="shared" si="198"/>
        <v>0</v>
      </c>
      <c r="AN245" s="130">
        <f t="shared" si="203"/>
        <v>4105.6116393545053</v>
      </c>
      <c r="AO245" s="101">
        <f t="shared" si="199"/>
        <v>5.0000000000000711E-2</v>
      </c>
      <c r="AQ245" s="141">
        <f t="shared" si="179"/>
        <v>0</v>
      </c>
      <c r="AR245" s="132">
        <f t="shared" si="180"/>
        <v>0</v>
      </c>
      <c r="AS245" s="102">
        <f t="shared" si="181"/>
        <v>0</v>
      </c>
      <c r="AT245" s="100">
        <f t="shared" si="200"/>
        <v>623.49163935450542</v>
      </c>
      <c r="AU245" s="101">
        <f t="shared" si="201"/>
        <v>0.17905518458712089</v>
      </c>
      <c r="AW245" s="246">
        <f t="shared" si="182"/>
        <v>0.19968197512002495</v>
      </c>
    </row>
    <row r="246" spans="1:49" s="93" customFormat="1" ht="15" customHeight="1" x14ac:dyDescent="0.25">
      <c r="A246" s="95" t="s">
        <v>378</v>
      </c>
      <c r="B246" s="100">
        <v>2580.89</v>
      </c>
      <c r="C246" s="100">
        <f t="shared" si="186"/>
        <v>774.26699999999994</v>
      </c>
      <c r="D246" s="100">
        <v>59.87</v>
      </c>
      <c r="E246" s="100">
        <f t="shared" si="165"/>
        <v>3415.0269999999996</v>
      </c>
      <c r="F246" s="216"/>
      <c r="G246" s="117">
        <f t="shared" si="204"/>
        <v>0</v>
      </c>
      <c r="H246" s="130">
        <f t="shared" si="166"/>
        <v>3415.0269999999996</v>
      </c>
      <c r="J246" s="141"/>
      <c r="K246" s="132">
        <f t="shared" si="202"/>
        <v>0</v>
      </c>
      <c r="L246" s="102">
        <f t="shared" si="168"/>
        <v>0</v>
      </c>
      <c r="M246" s="100">
        <f t="shared" si="188"/>
        <v>2809.3530715890465</v>
      </c>
      <c r="N246" s="122">
        <f t="shared" si="189"/>
        <v>842.80592147671393</v>
      </c>
      <c r="O246" s="100">
        <f t="shared" si="183"/>
        <v>3652.1589930657606</v>
      </c>
      <c r="P246" s="221">
        <f t="shared" si="169"/>
        <v>0</v>
      </c>
      <c r="Q246" s="117">
        <f t="shared" si="190"/>
        <v>0</v>
      </c>
      <c r="R246" s="130">
        <f t="shared" si="170"/>
        <v>3652.1589930657606</v>
      </c>
      <c r="S246" s="101">
        <f t="shared" si="191"/>
        <v>6.9437809149315965E-2</v>
      </c>
      <c r="U246" s="141">
        <f t="shared" si="171"/>
        <v>0</v>
      </c>
      <c r="V246" s="132">
        <f t="shared" si="172"/>
        <v>0</v>
      </c>
      <c r="W246" s="102">
        <f t="shared" si="173"/>
        <v>0</v>
      </c>
      <c r="X246" s="100">
        <f t="shared" si="192"/>
        <v>2949.8207251684967</v>
      </c>
      <c r="Y246" s="122">
        <f t="shared" si="193"/>
        <v>884.94621755054902</v>
      </c>
      <c r="Z246" s="100">
        <f t="shared" si="184"/>
        <v>3834.7669427190458</v>
      </c>
      <c r="AA246" s="221">
        <f t="shared" si="174"/>
        <v>0</v>
      </c>
      <c r="AB246" s="117">
        <f t="shared" si="194"/>
        <v>0</v>
      </c>
      <c r="AC246" s="130">
        <f t="shared" si="164"/>
        <v>3834.7669427190458</v>
      </c>
      <c r="AD246" s="101">
        <f t="shared" si="195"/>
        <v>4.9999999999999156E-2</v>
      </c>
      <c r="AF246" s="141">
        <f t="shared" si="175"/>
        <v>0</v>
      </c>
      <c r="AG246" s="132">
        <f t="shared" si="176"/>
        <v>0</v>
      </c>
      <c r="AH246" s="102">
        <f t="shared" si="177"/>
        <v>0</v>
      </c>
      <c r="AI246" s="100">
        <f t="shared" si="196"/>
        <v>3097.311761426924</v>
      </c>
      <c r="AJ246" s="122">
        <f t="shared" si="197"/>
        <v>929.19352842807712</v>
      </c>
      <c r="AK246" s="100">
        <f t="shared" si="185"/>
        <v>4026.5052898550011</v>
      </c>
      <c r="AL246" s="192">
        <f t="shared" si="178"/>
        <v>0</v>
      </c>
      <c r="AM246" s="117">
        <f t="shared" si="198"/>
        <v>0</v>
      </c>
      <c r="AN246" s="130">
        <f t="shared" si="203"/>
        <v>4026.5052898550011</v>
      </c>
      <c r="AO246" s="101">
        <f t="shared" si="199"/>
        <v>5.0000000000000711E-2</v>
      </c>
      <c r="AQ246" s="141">
        <f t="shared" si="179"/>
        <v>0</v>
      </c>
      <c r="AR246" s="132">
        <f t="shared" si="180"/>
        <v>0</v>
      </c>
      <c r="AS246" s="102">
        <f t="shared" si="181"/>
        <v>0</v>
      </c>
      <c r="AT246" s="100">
        <f t="shared" si="200"/>
        <v>611.47828985500155</v>
      </c>
      <c r="AU246" s="101">
        <f t="shared" si="201"/>
        <v>0.17905518458712089</v>
      </c>
      <c r="AW246" s="246">
        <f t="shared" si="182"/>
        <v>0.200094448592123</v>
      </c>
    </row>
    <row r="247" spans="1:49" s="93" customFormat="1" ht="15" customHeight="1" x14ac:dyDescent="0.25">
      <c r="A247" s="95" t="s">
        <v>379</v>
      </c>
      <c r="B247" s="100">
        <v>2530.2800000000002</v>
      </c>
      <c r="C247" s="100">
        <f t="shared" si="186"/>
        <v>759.08400000000006</v>
      </c>
      <c r="D247" s="100">
        <v>59.87</v>
      </c>
      <c r="E247" s="100">
        <f t="shared" si="165"/>
        <v>3349.2340000000004</v>
      </c>
      <c r="F247" s="216"/>
      <c r="G247" s="117">
        <f t="shared" si="204"/>
        <v>0</v>
      </c>
      <c r="H247" s="130">
        <f t="shared" si="166"/>
        <v>3349.2340000000004</v>
      </c>
      <c r="J247" s="141"/>
      <c r="K247" s="132">
        <f t="shared" si="202"/>
        <v>0</v>
      </c>
      <c r="L247" s="102">
        <f t="shared" si="168"/>
        <v>0</v>
      </c>
      <c r="M247" s="100">
        <f t="shared" si="188"/>
        <v>2755.228824068</v>
      </c>
      <c r="N247" s="122">
        <f t="shared" si="189"/>
        <v>826.56864722039995</v>
      </c>
      <c r="O247" s="100">
        <f t="shared" si="183"/>
        <v>3581.7974712883997</v>
      </c>
      <c r="P247" s="221">
        <f t="shared" si="169"/>
        <v>0</v>
      </c>
      <c r="Q247" s="117">
        <f t="shared" si="190"/>
        <v>0</v>
      </c>
      <c r="R247" s="130">
        <f t="shared" si="170"/>
        <v>3581.7974712883997</v>
      </c>
      <c r="S247" s="101">
        <f t="shared" si="191"/>
        <v>6.9437809149315743E-2</v>
      </c>
      <c r="U247" s="141">
        <f t="shared" si="171"/>
        <v>0</v>
      </c>
      <c r="V247" s="132">
        <f t="shared" si="172"/>
        <v>0</v>
      </c>
      <c r="W247" s="102">
        <f t="shared" si="173"/>
        <v>0</v>
      </c>
      <c r="X247" s="100">
        <f t="shared" si="192"/>
        <v>2892.9902652713981</v>
      </c>
      <c r="Y247" s="122">
        <f t="shared" si="193"/>
        <v>867.89707958141946</v>
      </c>
      <c r="Z247" s="100">
        <f t="shared" si="184"/>
        <v>3760.8873448528175</v>
      </c>
      <c r="AA247" s="221">
        <f t="shared" si="174"/>
        <v>0</v>
      </c>
      <c r="AB247" s="117">
        <f t="shared" si="194"/>
        <v>0</v>
      </c>
      <c r="AC247" s="130">
        <f t="shared" ref="AC247:AC310" si="205">Z247+AB247</f>
        <v>3760.8873448528175</v>
      </c>
      <c r="AD247" s="101">
        <f t="shared" si="195"/>
        <v>4.9999999999999378E-2</v>
      </c>
      <c r="AF247" s="141">
        <f t="shared" si="175"/>
        <v>0</v>
      </c>
      <c r="AG247" s="132">
        <f t="shared" si="176"/>
        <v>0</v>
      </c>
      <c r="AH247" s="102">
        <f t="shared" si="177"/>
        <v>0</v>
      </c>
      <c r="AI247" s="100">
        <f t="shared" si="196"/>
        <v>3037.6397785349704</v>
      </c>
      <c r="AJ247" s="122">
        <f t="shared" si="197"/>
        <v>911.29193356049109</v>
      </c>
      <c r="AK247" s="100">
        <f t="shared" si="185"/>
        <v>3948.9317120954615</v>
      </c>
      <c r="AL247" s="192">
        <f t="shared" si="178"/>
        <v>0</v>
      </c>
      <c r="AM247" s="117">
        <f t="shared" si="198"/>
        <v>0</v>
      </c>
      <c r="AN247" s="130">
        <f t="shared" si="203"/>
        <v>3948.9317120954615</v>
      </c>
      <c r="AO247" s="101">
        <f t="shared" si="199"/>
        <v>5.0000000000000933E-2</v>
      </c>
      <c r="AQ247" s="141">
        <f t="shared" si="179"/>
        <v>0</v>
      </c>
      <c r="AR247" s="132">
        <f t="shared" si="180"/>
        <v>0</v>
      </c>
      <c r="AS247" s="102">
        <f t="shared" si="181"/>
        <v>0</v>
      </c>
      <c r="AT247" s="100">
        <f t="shared" si="200"/>
        <v>599.69771209546116</v>
      </c>
      <c r="AU247" s="101">
        <f t="shared" si="201"/>
        <v>0.17905518458712089</v>
      </c>
      <c r="AW247" s="246">
        <f t="shared" si="182"/>
        <v>0.20051527045819828</v>
      </c>
    </row>
    <row r="248" spans="1:49" s="93" customFormat="1" ht="15" customHeight="1" x14ac:dyDescent="0.25">
      <c r="A248" s="95" t="s">
        <v>380</v>
      </c>
      <c r="B248" s="100">
        <v>2480.67</v>
      </c>
      <c r="C248" s="100">
        <f t="shared" si="186"/>
        <v>744.20100000000002</v>
      </c>
      <c r="D248" s="100">
        <v>59.87</v>
      </c>
      <c r="E248" s="100">
        <f t="shared" si="165"/>
        <v>3284.741</v>
      </c>
      <c r="F248" s="216"/>
      <c r="G248" s="117">
        <f t="shared" si="204"/>
        <v>0</v>
      </c>
      <c r="H248" s="130">
        <f t="shared" si="166"/>
        <v>3284.741</v>
      </c>
      <c r="J248" s="141"/>
      <c r="K248" s="132">
        <f t="shared" si="202"/>
        <v>0</v>
      </c>
      <c r="L248" s="102">
        <f t="shared" si="168"/>
        <v>0</v>
      </c>
      <c r="M248" s="100">
        <f t="shared" si="188"/>
        <v>2702.1740143561024</v>
      </c>
      <c r="N248" s="122">
        <f t="shared" si="189"/>
        <v>810.65220430683064</v>
      </c>
      <c r="O248" s="100">
        <f t="shared" si="183"/>
        <v>3512.8262186629331</v>
      </c>
      <c r="P248" s="221">
        <f t="shared" si="169"/>
        <v>0</v>
      </c>
      <c r="Q248" s="117">
        <f t="shared" si="190"/>
        <v>0</v>
      </c>
      <c r="R248" s="130">
        <f t="shared" si="170"/>
        <v>3512.8262186629331</v>
      </c>
      <c r="S248" s="101">
        <f t="shared" si="191"/>
        <v>6.9437809149315965E-2</v>
      </c>
      <c r="U248" s="141">
        <f t="shared" si="171"/>
        <v>0</v>
      </c>
      <c r="V248" s="132">
        <f t="shared" si="172"/>
        <v>0</v>
      </c>
      <c r="W248" s="102">
        <f t="shared" si="173"/>
        <v>0</v>
      </c>
      <c r="X248" s="100">
        <f t="shared" si="192"/>
        <v>2837.2827150739054</v>
      </c>
      <c r="Y248" s="122">
        <f t="shared" si="193"/>
        <v>851.18481452217156</v>
      </c>
      <c r="Z248" s="100">
        <f t="shared" si="184"/>
        <v>3688.4675295960769</v>
      </c>
      <c r="AA248" s="221">
        <f t="shared" si="174"/>
        <v>0</v>
      </c>
      <c r="AB248" s="117">
        <f t="shared" si="194"/>
        <v>0</v>
      </c>
      <c r="AC248" s="130">
        <f t="shared" si="205"/>
        <v>3688.4675295960769</v>
      </c>
      <c r="AD248" s="101">
        <f t="shared" si="195"/>
        <v>4.9999999999999156E-2</v>
      </c>
      <c r="AF248" s="141">
        <f t="shared" si="175"/>
        <v>0</v>
      </c>
      <c r="AG248" s="132">
        <f t="shared" si="176"/>
        <v>0</v>
      </c>
      <c r="AH248" s="102">
        <f t="shared" si="177"/>
        <v>0</v>
      </c>
      <c r="AI248" s="100">
        <f t="shared" si="196"/>
        <v>2979.146850827603</v>
      </c>
      <c r="AJ248" s="122">
        <f t="shared" si="197"/>
        <v>893.74405524828092</v>
      </c>
      <c r="AK248" s="100">
        <f t="shared" si="185"/>
        <v>3872.8909060758838</v>
      </c>
      <c r="AL248" s="192">
        <f t="shared" si="178"/>
        <v>0</v>
      </c>
      <c r="AM248" s="117">
        <f t="shared" si="198"/>
        <v>0</v>
      </c>
      <c r="AN248" s="130">
        <f t="shared" si="203"/>
        <v>3872.8909060758838</v>
      </c>
      <c r="AO248" s="101">
        <f t="shared" si="199"/>
        <v>5.0000000000000711E-2</v>
      </c>
      <c r="AQ248" s="141">
        <f t="shared" si="179"/>
        <v>0</v>
      </c>
      <c r="AR248" s="132">
        <f t="shared" si="180"/>
        <v>0</v>
      </c>
      <c r="AS248" s="102">
        <f t="shared" si="181"/>
        <v>0</v>
      </c>
      <c r="AT248" s="100">
        <f t="shared" si="200"/>
        <v>588.14990607588379</v>
      </c>
      <c r="AU248" s="101">
        <f t="shared" si="201"/>
        <v>0.17905518458712089</v>
      </c>
      <c r="AW248" s="246">
        <f t="shared" si="182"/>
        <v>0.20094444276248069</v>
      </c>
    </row>
    <row r="249" spans="1:49" s="93" customFormat="1" ht="15" customHeight="1" x14ac:dyDescent="0.25">
      <c r="A249" s="95" t="s">
        <v>381</v>
      </c>
      <c r="B249" s="100">
        <v>2432.02</v>
      </c>
      <c r="C249" s="100">
        <f t="shared" si="186"/>
        <v>729.60599999999999</v>
      </c>
      <c r="D249" s="100">
        <v>59.87</v>
      </c>
      <c r="E249" s="100">
        <f t="shared" si="165"/>
        <v>3221.4960000000001</v>
      </c>
      <c r="F249" s="216"/>
      <c r="G249" s="117">
        <f t="shared" si="204"/>
        <v>0</v>
      </c>
      <c r="H249" s="130">
        <f t="shared" si="166"/>
        <v>3221.4960000000001</v>
      </c>
      <c r="J249" s="141"/>
      <c r="K249" s="132">
        <f t="shared" si="202"/>
        <v>0</v>
      </c>
      <c r="L249" s="102">
        <f t="shared" si="168"/>
        <v>0</v>
      </c>
      <c r="M249" s="100">
        <f t="shared" si="188"/>
        <v>2650.1458649409883</v>
      </c>
      <c r="N249" s="122">
        <f t="shared" si="189"/>
        <v>795.04375948229642</v>
      </c>
      <c r="O249" s="100">
        <f t="shared" si="183"/>
        <v>3445.1896244232848</v>
      </c>
      <c r="P249" s="221">
        <f t="shared" si="169"/>
        <v>0</v>
      </c>
      <c r="Q249" s="117">
        <f t="shared" si="190"/>
        <v>0</v>
      </c>
      <c r="R249" s="130">
        <f t="shared" si="170"/>
        <v>3445.1896244232848</v>
      </c>
      <c r="S249" s="101">
        <f t="shared" si="191"/>
        <v>6.9437809149315965E-2</v>
      </c>
      <c r="U249" s="141">
        <f t="shared" si="171"/>
        <v>0</v>
      </c>
      <c r="V249" s="132">
        <f t="shared" si="172"/>
        <v>0</v>
      </c>
      <c r="W249" s="102">
        <f t="shared" si="173"/>
        <v>0</v>
      </c>
      <c r="X249" s="100">
        <f t="shared" si="192"/>
        <v>2782.6531581880358</v>
      </c>
      <c r="Y249" s="122">
        <f t="shared" si="193"/>
        <v>834.79594745641077</v>
      </c>
      <c r="Z249" s="100">
        <f t="shared" si="184"/>
        <v>3617.4491056444467</v>
      </c>
      <c r="AA249" s="221">
        <f t="shared" si="174"/>
        <v>0</v>
      </c>
      <c r="AB249" s="117">
        <f t="shared" si="194"/>
        <v>0</v>
      </c>
      <c r="AC249" s="130">
        <f t="shared" si="205"/>
        <v>3617.4491056444467</v>
      </c>
      <c r="AD249" s="101">
        <f t="shared" si="195"/>
        <v>4.9999999999999378E-2</v>
      </c>
      <c r="AF249" s="141">
        <f t="shared" si="175"/>
        <v>0</v>
      </c>
      <c r="AG249" s="132">
        <f t="shared" si="176"/>
        <v>0</v>
      </c>
      <c r="AH249" s="102">
        <f t="shared" si="177"/>
        <v>0</v>
      </c>
      <c r="AI249" s="100">
        <f t="shared" si="196"/>
        <v>2921.7858160974397</v>
      </c>
      <c r="AJ249" s="122">
        <f t="shared" si="197"/>
        <v>876.53574482923193</v>
      </c>
      <c r="AK249" s="100">
        <f t="shared" si="185"/>
        <v>3798.3215609266717</v>
      </c>
      <c r="AL249" s="192">
        <f t="shared" si="178"/>
        <v>0</v>
      </c>
      <c r="AM249" s="117">
        <f t="shared" si="198"/>
        <v>0</v>
      </c>
      <c r="AN249" s="130">
        <f t="shared" si="203"/>
        <v>3798.3215609266717</v>
      </c>
      <c r="AO249" s="101">
        <f t="shared" si="199"/>
        <v>5.0000000000000711E-2</v>
      </c>
      <c r="AQ249" s="141">
        <f t="shared" si="179"/>
        <v>0</v>
      </c>
      <c r="AR249" s="132">
        <f t="shared" si="180"/>
        <v>0</v>
      </c>
      <c r="AS249" s="102">
        <f t="shared" si="181"/>
        <v>0</v>
      </c>
      <c r="AT249" s="100">
        <f t="shared" si="200"/>
        <v>576.82556092667164</v>
      </c>
      <c r="AU249" s="101">
        <f t="shared" si="201"/>
        <v>0.17905518458712089</v>
      </c>
      <c r="AW249" s="246">
        <f t="shared" si="182"/>
        <v>0.20138231433024378</v>
      </c>
    </row>
    <row r="250" spans="1:49" s="93" customFormat="1" ht="15" customHeight="1" x14ac:dyDescent="0.25">
      <c r="A250" s="95" t="s">
        <v>382</v>
      </c>
      <c r="B250" s="100">
        <v>2384.35</v>
      </c>
      <c r="C250" s="100">
        <f t="shared" si="186"/>
        <v>715.30499999999995</v>
      </c>
      <c r="D250" s="100">
        <v>59.87</v>
      </c>
      <c r="E250" s="100">
        <f t="shared" si="165"/>
        <v>3159.5249999999996</v>
      </c>
      <c r="F250" s="216"/>
      <c r="G250" s="117">
        <f t="shared" si="204"/>
        <v>0</v>
      </c>
      <c r="H250" s="130">
        <f t="shared" si="166"/>
        <v>3159.5249999999996</v>
      </c>
      <c r="J250" s="141"/>
      <c r="K250" s="132">
        <f t="shared" si="202"/>
        <v>0</v>
      </c>
      <c r="L250" s="102">
        <f t="shared" si="168"/>
        <v>0</v>
      </c>
      <c r="M250" s="100">
        <f t="shared" si="188"/>
        <v>2599.16576457884</v>
      </c>
      <c r="N250" s="122">
        <f t="shared" si="189"/>
        <v>779.74972937365203</v>
      </c>
      <c r="O250" s="100">
        <f t="shared" si="183"/>
        <v>3378.9154939524919</v>
      </c>
      <c r="P250" s="221">
        <f t="shared" si="169"/>
        <v>0</v>
      </c>
      <c r="Q250" s="117">
        <f t="shared" si="190"/>
        <v>0</v>
      </c>
      <c r="R250" s="130">
        <f t="shared" si="170"/>
        <v>3378.9154939524919</v>
      </c>
      <c r="S250" s="101">
        <f t="shared" si="191"/>
        <v>6.9437809149315965E-2</v>
      </c>
      <c r="U250" s="141">
        <f t="shared" si="171"/>
        <v>0</v>
      </c>
      <c r="V250" s="132">
        <f t="shared" si="172"/>
        <v>0</v>
      </c>
      <c r="W250" s="102">
        <f t="shared" si="173"/>
        <v>0</v>
      </c>
      <c r="X250" s="100">
        <f t="shared" si="192"/>
        <v>2729.1240528077801</v>
      </c>
      <c r="Y250" s="122">
        <f t="shared" si="193"/>
        <v>818.73721584233397</v>
      </c>
      <c r="Z250" s="100">
        <f t="shared" si="184"/>
        <v>3547.8612686501142</v>
      </c>
      <c r="AA250" s="221">
        <f t="shared" si="174"/>
        <v>0</v>
      </c>
      <c r="AB250" s="117">
        <f t="shared" si="194"/>
        <v>0</v>
      </c>
      <c r="AC250" s="130">
        <f t="shared" si="205"/>
        <v>3547.8612686501142</v>
      </c>
      <c r="AD250" s="101">
        <f t="shared" si="195"/>
        <v>4.9999999999999378E-2</v>
      </c>
      <c r="AF250" s="141">
        <f t="shared" si="175"/>
        <v>0</v>
      </c>
      <c r="AG250" s="132">
        <f t="shared" si="176"/>
        <v>0</v>
      </c>
      <c r="AH250" s="102">
        <f t="shared" si="177"/>
        <v>0</v>
      </c>
      <c r="AI250" s="100">
        <f t="shared" si="196"/>
        <v>2865.5802554481711</v>
      </c>
      <c r="AJ250" s="122">
        <f t="shared" si="197"/>
        <v>859.67407663445135</v>
      </c>
      <c r="AK250" s="100">
        <f t="shared" si="185"/>
        <v>3725.2543320826226</v>
      </c>
      <c r="AL250" s="192">
        <f t="shared" si="178"/>
        <v>0</v>
      </c>
      <c r="AM250" s="117">
        <f t="shared" si="198"/>
        <v>0</v>
      </c>
      <c r="AN250" s="130">
        <f t="shared" si="203"/>
        <v>3725.2543320826226</v>
      </c>
      <c r="AO250" s="101">
        <f t="shared" si="199"/>
        <v>5.0000000000000711E-2</v>
      </c>
      <c r="AQ250" s="141">
        <f t="shared" si="179"/>
        <v>0</v>
      </c>
      <c r="AR250" s="132">
        <f t="shared" si="180"/>
        <v>0</v>
      </c>
      <c r="AS250" s="102">
        <f t="shared" si="181"/>
        <v>0</v>
      </c>
      <c r="AT250" s="100">
        <f t="shared" si="200"/>
        <v>565.72933208262293</v>
      </c>
      <c r="AU250" s="101">
        <f t="shared" si="201"/>
        <v>0.17905518458712089</v>
      </c>
      <c r="AW250" s="246">
        <f t="shared" si="182"/>
        <v>0.20182869773656176</v>
      </c>
    </row>
    <row r="251" spans="1:49" s="93" customFormat="1" ht="15" customHeight="1" x14ac:dyDescent="0.25">
      <c r="A251" s="95" t="s">
        <v>383</v>
      </c>
      <c r="B251" s="100">
        <v>2337.59</v>
      </c>
      <c r="C251" s="100">
        <f t="shared" si="186"/>
        <v>701.27700000000004</v>
      </c>
      <c r="D251" s="100">
        <v>59.87</v>
      </c>
      <c r="E251" s="100">
        <f t="shared" si="165"/>
        <v>3098.7370000000001</v>
      </c>
      <c r="F251" s="216"/>
      <c r="G251" s="117">
        <f t="shared" si="204"/>
        <v>0</v>
      </c>
      <c r="H251" s="130">
        <f t="shared" si="166"/>
        <v>3098.7370000000001</v>
      </c>
      <c r="J251" s="141"/>
      <c r="K251" s="132">
        <f t="shared" si="202"/>
        <v>0</v>
      </c>
      <c r="L251" s="102">
        <f t="shared" si="168"/>
        <v>0</v>
      </c>
      <c r="M251" s="100">
        <f t="shared" si="188"/>
        <v>2549.1588526230184</v>
      </c>
      <c r="N251" s="122">
        <f t="shared" si="189"/>
        <v>764.74765578690551</v>
      </c>
      <c r="O251" s="100">
        <f t="shared" si="183"/>
        <v>3313.9065084099238</v>
      </c>
      <c r="P251" s="221">
        <f t="shared" si="169"/>
        <v>0</v>
      </c>
      <c r="Q251" s="117">
        <f t="shared" si="190"/>
        <v>0</v>
      </c>
      <c r="R251" s="130">
        <f t="shared" si="170"/>
        <v>3313.9065084099238</v>
      </c>
      <c r="S251" s="101">
        <f t="shared" si="191"/>
        <v>6.9437809149315965E-2</v>
      </c>
      <c r="U251" s="141">
        <f t="shared" si="171"/>
        <v>0</v>
      </c>
      <c r="V251" s="132">
        <f t="shared" si="172"/>
        <v>0</v>
      </c>
      <c r="W251" s="102">
        <f t="shared" si="173"/>
        <v>0</v>
      </c>
      <c r="X251" s="100">
        <f t="shared" si="192"/>
        <v>2676.6167952541673</v>
      </c>
      <c r="Y251" s="122">
        <f t="shared" si="193"/>
        <v>802.98503857625019</v>
      </c>
      <c r="Z251" s="100">
        <f t="shared" si="184"/>
        <v>3479.6018338304175</v>
      </c>
      <c r="AA251" s="221">
        <f t="shared" si="174"/>
        <v>0</v>
      </c>
      <c r="AB251" s="117">
        <f t="shared" si="194"/>
        <v>0</v>
      </c>
      <c r="AC251" s="130">
        <f t="shared" si="205"/>
        <v>3479.6018338304175</v>
      </c>
      <c r="AD251" s="101">
        <f t="shared" si="195"/>
        <v>4.9999999999999156E-2</v>
      </c>
      <c r="AF251" s="141">
        <f t="shared" si="175"/>
        <v>0</v>
      </c>
      <c r="AG251" s="132">
        <f t="shared" si="176"/>
        <v>0</v>
      </c>
      <c r="AH251" s="102">
        <f t="shared" si="177"/>
        <v>0</v>
      </c>
      <c r="AI251" s="100">
        <f t="shared" si="196"/>
        <v>2810.4476350168779</v>
      </c>
      <c r="AJ251" s="122">
        <f t="shared" si="197"/>
        <v>843.1342905050634</v>
      </c>
      <c r="AK251" s="100">
        <f t="shared" si="185"/>
        <v>3653.5819255219412</v>
      </c>
      <c r="AL251" s="192">
        <f t="shared" si="178"/>
        <v>0</v>
      </c>
      <c r="AM251" s="117">
        <f t="shared" si="198"/>
        <v>0</v>
      </c>
      <c r="AN251" s="130">
        <f t="shared" si="203"/>
        <v>3653.5819255219412</v>
      </c>
      <c r="AO251" s="101">
        <f t="shared" si="199"/>
        <v>5.0000000000000933E-2</v>
      </c>
      <c r="AQ251" s="141">
        <f t="shared" si="179"/>
        <v>0</v>
      </c>
      <c r="AR251" s="132">
        <f t="shared" si="180"/>
        <v>0</v>
      </c>
      <c r="AS251" s="102">
        <f t="shared" si="181"/>
        <v>0</v>
      </c>
      <c r="AT251" s="100">
        <f t="shared" si="200"/>
        <v>554.84492552194115</v>
      </c>
      <c r="AU251" s="101">
        <f t="shared" si="201"/>
        <v>0.17905518458712089</v>
      </c>
      <c r="AW251" s="246">
        <f t="shared" si="182"/>
        <v>0.20228424788644617</v>
      </c>
    </row>
    <row r="252" spans="1:49" s="93" customFormat="1" ht="15" customHeight="1" x14ac:dyDescent="0.25">
      <c r="A252" s="123" t="s">
        <v>384</v>
      </c>
      <c r="B252" s="124"/>
      <c r="C252" s="124"/>
      <c r="D252" s="124"/>
      <c r="E252" s="124"/>
      <c r="F252" s="219"/>
      <c r="G252" s="125">
        <f t="shared" si="204"/>
        <v>0</v>
      </c>
      <c r="H252" s="130"/>
      <c r="I252" s="126"/>
      <c r="J252" s="141"/>
      <c r="K252" s="132">
        <f t="shared" si="202"/>
        <v>0</v>
      </c>
      <c r="L252" s="102">
        <f t="shared" si="168"/>
        <v>0</v>
      </c>
      <c r="M252" s="124">
        <f t="shared" si="188"/>
        <v>0</v>
      </c>
      <c r="N252" s="127"/>
      <c r="O252" s="124"/>
      <c r="P252" s="221">
        <f t="shared" si="169"/>
        <v>0</v>
      </c>
      <c r="Q252" s="125"/>
      <c r="R252" s="130"/>
      <c r="S252" s="128"/>
      <c r="T252" s="126"/>
      <c r="U252" s="141">
        <f t="shared" si="171"/>
        <v>0</v>
      </c>
      <c r="V252" s="132">
        <f t="shared" si="172"/>
        <v>0</v>
      </c>
      <c r="W252" s="102">
        <f t="shared" si="173"/>
        <v>0</v>
      </c>
      <c r="X252" s="124">
        <f t="shared" si="192"/>
        <v>0</v>
      </c>
      <c r="Y252" s="127"/>
      <c r="Z252" s="124"/>
      <c r="AA252" s="221">
        <f t="shared" si="174"/>
        <v>0</v>
      </c>
      <c r="AB252" s="125"/>
      <c r="AC252" s="130"/>
      <c r="AD252" s="128"/>
      <c r="AE252" s="126"/>
      <c r="AF252" s="142">
        <f t="shared" si="175"/>
        <v>0</v>
      </c>
      <c r="AG252" s="133">
        <f t="shared" si="176"/>
        <v>0</v>
      </c>
      <c r="AH252" s="102">
        <f t="shared" si="177"/>
        <v>0</v>
      </c>
      <c r="AI252" s="124">
        <f t="shared" si="196"/>
        <v>0</v>
      </c>
      <c r="AJ252" s="127"/>
      <c r="AK252" s="124"/>
      <c r="AL252" s="192">
        <f t="shared" si="178"/>
        <v>0</v>
      </c>
      <c r="AM252" s="125"/>
      <c r="AN252" s="130"/>
      <c r="AO252" s="128"/>
      <c r="AP252" s="126"/>
      <c r="AQ252" s="142">
        <f t="shared" si="179"/>
        <v>0</v>
      </c>
      <c r="AR252" s="133">
        <f t="shared" si="180"/>
        <v>0</v>
      </c>
      <c r="AS252" s="102">
        <f t="shared" si="181"/>
        <v>0</v>
      </c>
      <c r="AT252" s="124"/>
      <c r="AU252" s="128"/>
      <c r="AW252" s="246"/>
    </row>
    <row r="253" spans="1:49" s="93" customFormat="1" ht="15" customHeight="1" x14ac:dyDescent="0.25">
      <c r="A253" s="123" t="s">
        <v>385</v>
      </c>
      <c r="B253" s="124"/>
      <c r="C253" s="124"/>
      <c r="D253" s="124"/>
      <c r="E253" s="124"/>
      <c r="F253" s="219"/>
      <c r="G253" s="125">
        <f t="shared" si="204"/>
        <v>0</v>
      </c>
      <c r="H253" s="130"/>
      <c r="I253" s="126"/>
      <c r="J253" s="141"/>
      <c r="K253" s="132">
        <f t="shared" si="202"/>
        <v>0</v>
      </c>
      <c r="L253" s="102">
        <f t="shared" si="168"/>
        <v>0</v>
      </c>
      <c r="M253" s="124">
        <f t="shared" si="188"/>
        <v>0</v>
      </c>
      <c r="N253" s="127"/>
      <c r="O253" s="124"/>
      <c r="P253" s="221">
        <f t="shared" si="169"/>
        <v>0</v>
      </c>
      <c r="Q253" s="125"/>
      <c r="R253" s="130"/>
      <c r="S253" s="128"/>
      <c r="T253" s="126"/>
      <c r="U253" s="141">
        <f t="shared" si="171"/>
        <v>0</v>
      </c>
      <c r="V253" s="132">
        <f t="shared" si="172"/>
        <v>0</v>
      </c>
      <c r="W253" s="102">
        <f t="shared" si="173"/>
        <v>0</v>
      </c>
      <c r="X253" s="124">
        <f t="shared" si="192"/>
        <v>0</v>
      </c>
      <c r="Y253" s="127"/>
      <c r="Z253" s="124"/>
      <c r="AA253" s="221">
        <f t="shared" si="174"/>
        <v>0</v>
      </c>
      <c r="AB253" s="125"/>
      <c r="AC253" s="130"/>
      <c r="AD253" s="128"/>
      <c r="AE253" s="126"/>
      <c r="AF253" s="142">
        <f t="shared" si="175"/>
        <v>0</v>
      </c>
      <c r="AG253" s="133">
        <f t="shared" si="176"/>
        <v>0</v>
      </c>
      <c r="AH253" s="102">
        <f t="shared" si="177"/>
        <v>0</v>
      </c>
      <c r="AI253" s="124">
        <f t="shared" si="196"/>
        <v>0</v>
      </c>
      <c r="AJ253" s="127"/>
      <c r="AK253" s="124"/>
      <c r="AL253" s="192">
        <f t="shared" si="178"/>
        <v>0</v>
      </c>
      <c r="AM253" s="125"/>
      <c r="AN253" s="130"/>
      <c r="AO253" s="128"/>
      <c r="AP253" s="126"/>
      <c r="AQ253" s="142">
        <f t="shared" si="179"/>
        <v>0</v>
      </c>
      <c r="AR253" s="133">
        <f t="shared" si="180"/>
        <v>0</v>
      </c>
      <c r="AS253" s="102">
        <f t="shared" si="181"/>
        <v>0</v>
      </c>
      <c r="AT253" s="124"/>
      <c r="AU253" s="128"/>
      <c r="AW253" s="246"/>
    </row>
    <row r="254" spans="1:49" s="93" customFormat="1" ht="15" customHeight="1" x14ac:dyDescent="0.25">
      <c r="A254" s="123" t="s">
        <v>386</v>
      </c>
      <c r="B254" s="124"/>
      <c r="C254" s="124"/>
      <c r="D254" s="124"/>
      <c r="E254" s="124"/>
      <c r="F254" s="219"/>
      <c r="G254" s="125">
        <f t="shared" si="204"/>
        <v>0</v>
      </c>
      <c r="H254" s="130"/>
      <c r="I254" s="126"/>
      <c r="J254" s="141"/>
      <c r="K254" s="132">
        <f t="shared" si="202"/>
        <v>0</v>
      </c>
      <c r="L254" s="102">
        <f t="shared" si="168"/>
        <v>0</v>
      </c>
      <c r="M254" s="124">
        <f t="shared" si="188"/>
        <v>0</v>
      </c>
      <c r="N254" s="127"/>
      <c r="O254" s="124"/>
      <c r="P254" s="221">
        <f t="shared" si="169"/>
        <v>0</v>
      </c>
      <c r="Q254" s="125"/>
      <c r="R254" s="130"/>
      <c r="S254" s="128"/>
      <c r="T254" s="126"/>
      <c r="U254" s="141">
        <f t="shared" si="171"/>
        <v>0</v>
      </c>
      <c r="V254" s="132">
        <f t="shared" si="172"/>
        <v>0</v>
      </c>
      <c r="W254" s="102">
        <f t="shared" si="173"/>
        <v>0</v>
      </c>
      <c r="X254" s="124">
        <f t="shared" si="192"/>
        <v>0</v>
      </c>
      <c r="Y254" s="127"/>
      <c r="Z254" s="124"/>
      <c r="AA254" s="221">
        <f t="shared" si="174"/>
        <v>0</v>
      </c>
      <c r="AB254" s="125"/>
      <c r="AC254" s="130"/>
      <c r="AD254" s="128"/>
      <c r="AE254" s="126"/>
      <c r="AF254" s="142">
        <f t="shared" si="175"/>
        <v>0</v>
      </c>
      <c r="AG254" s="133">
        <f t="shared" si="176"/>
        <v>0</v>
      </c>
      <c r="AH254" s="102">
        <f t="shared" si="177"/>
        <v>0</v>
      </c>
      <c r="AI254" s="124">
        <f t="shared" si="196"/>
        <v>0</v>
      </c>
      <c r="AJ254" s="127"/>
      <c r="AK254" s="124"/>
      <c r="AL254" s="192">
        <f t="shared" si="178"/>
        <v>0</v>
      </c>
      <c r="AM254" s="125"/>
      <c r="AN254" s="130"/>
      <c r="AO254" s="128"/>
      <c r="AP254" s="126"/>
      <c r="AQ254" s="142">
        <f t="shared" si="179"/>
        <v>0</v>
      </c>
      <c r="AR254" s="133">
        <f t="shared" si="180"/>
        <v>0</v>
      </c>
      <c r="AS254" s="102">
        <f t="shared" si="181"/>
        <v>0</v>
      </c>
      <c r="AT254" s="124"/>
      <c r="AU254" s="128"/>
      <c r="AW254" s="246"/>
    </row>
    <row r="255" spans="1:49" s="93" customFormat="1" ht="15" customHeight="1" x14ac:dyDescent="0.25">
      <c r="A255" s="95" t="s">
        <v>387</v>
      </c>
      <c r="B255" s="100">
        <v>3755.59</v>
      </c>
      <c r="C255" s="100">
        <f t="shared" ref="C255:C276" si="206">B255*C$4</f>
        <v>1126.6769999999999</v>
      </c>
      <c r="D255" s="100">
        <v>59.87</v>
      </c>
      <c r="E255" s="100">
        <f t="shared" si="165"/>
        <v>4942.1369999999997</v>
      </c>
      <c r="F255" s="216">
        <v>5</v>
      </c>
      <c r="G255" s="117">
        <f t="shared" si="204"/>
        <v>187.77950000000001</v>
      </c>
      <c r="H255" s="130">
        <f t="shared" si="166"/>
        <v>5129.9164999999994</v>
      </c>
      <c r="J255" s="141">
        <v>4</v>
      </c>
      <c r="K255" s="132">
        <f t="shared" si="202"/>
        <v>20519.665999999997</v>
      </c>
      <c r="L255" s="102">
        <f t="shared" si="168"/>
        <v>15022.36</v>
      </c>
      <c r="M255" s="100">
        <f t="shared" si="188"/>
        <v>4065.6216659967481</v>
      </c>
      <c r="N255" s="122">
        <f t="shared" ref="N255:N276" si="207">M255*N$4</f>
        <v>1219.6864997990244</v>
      </c>
      <c r="O255" s="100">
        <f t="shared" si="183"/>
        <v>5285.3081657957728</v>
      </c>
      <c r="P255" s="221">
        <f t="shared" si="169"/>
        <v>5</v>
      </c>
      <c r="Q255" s="117">
        <f t="shared" ref="Q255:Q276" si="208">M255*P255%</f>
        <v>203.28108329983741</v>
      </c>
      <c r="R255" s="130">
        <f t="shared" si="170"/>
        <v>5488.5892490956103</v>
      </c>
      <c r="S255" s="101">
        <f t="shared" ref="S255:S276" si="209">R255/H255-1</f>
        <v>6.9917853262448038E-2</v>
      </c>
      <c r="U255" s="141">
        <f t="shared" si="171"/>
        <v>4</v>
      </c>
      <c r="V255" s="132">
        <f t="shared" si="172"/>
        <v>21954.356996382441</v>
      </c>
      <c r="W255" s="102">
        <f t="shared" si="173"/>
        <v>16262.486663986992</v>
      </c>
      <c r="X255" s="100">
        <f t="shared" si="192"/>
        <v>4268.9027492965824</v>
      </c>
      <c r="Y255" s="122">
        <f t="shared" ref="Y255:Y276" si="210">X255*Y$4</f>
        <v>1280.6708247889746</v>
      </c>
      <c r="Z255" s="100">
        <f t="shared" si="184"/>
        <v>5549.5735740855571</v>
      </c>
      <c r="AA255" s="221">
        <f t="shared" si="174"/>
        <v>5</v>
      </c>
      <c r="AB255" s="117">
        <f t="shared" ref="AB255:AB276" si="211">X255*AA255%</f>
        <v>213.44513746482914</v>
      </c>
      <c r="AC255" s="130">
        <f t="shared" si="205"/>
        <v>5763.0187115503859</v>
      </c>
      <c r="AD255" s="101">
        <f t="shared" ref="AD255:AD276" si="212">AC255/R255-1</f>
        <v>4.9999999999999156E-2</v>
      </c>
      <c r="AF255" s="141">
        <f t="shared" si="175"/>
        <v>4</v>
      </c>
      <c r="AG255" s="132">
        <f t="shared" si="176"/>
        <v>23052.074846201544</v>
      </c>
      <c r="AH255" s="102">
        <f t="shared" si="177"/>
        <v>17075.61099718633</v>
      </c>
      <c r="AI255" s="100">
        <f t="shared" si="196"/>
        <v>4482.3478867614149</v>
      </c>
      <c r="AJ255" s="122">
        <f t="shared" ref="AJ255:AJ276" si="213">AI255*AJ$4</f>
        <v>1344.7043660284244</v>
      </c>
      <c r="AK255" s="100">
        <f t="shared" si="185"/>
        <v>5827.0522527898393</v>
      </c>
      <c r="AL255" s="192">
        <f t="shared" si="178"/>
        <v>5</v>
      </c>
      <c r="AM255" s="117">
        <f t="shared" ref="AM255:AM276" si="214">AI255*AL255%</f>
        <v>224.11739433807077</v>
      </c>
      <c r="AN255" s="130">
        <f t="shared" si="203"/>
        <v>6051.1696471279101</v>
      </c>
      <c r="AO255" s="101">
        <f t="shared" ref="AO255:AO276" si="215">AN255/AC255-1</f>
        <v>5.0000000000000933E-2</v>
      </c>
      <c r="AQ255" s="141">
        <f t="shared" si="179"/>
        <v>4</v>
      </c>
      <c r="AR255" s="132">
        <f t="shared" si="180"/>
        <v>24204.678588511641</v>
      </c>
      <c r="AS255" s="102">
        <f t="shared" si="181"/>
        <v>17929.39154704566</v>
      </c>
      <c r="AT255" s="100">
        <f t="shared" ref="AT255:AT276" si="216">AN255-H255</f>
        <v>921.25314712791078</v>
      </c>
      <c r="AU255" s="101">
        <f t="shared" ref="AU255:AU276" si="217">AN255/H255-1</f>
        <v>0.1795844332218488</v>
      </c>
      <c r="AW255" s="246">
        <f t="shared" si="182"/>
        <v>0.19351363880546457</v>
      </c>
    </row>
    <row r="256" spans="1:49" s="93" customFormat="1" ht="15" customHeight="1" x14ac:dyDescent="0.25">
      <c r="A256" s="95" t="s">
        <v>388</v>
      </c>
      <c r="B256" s="100">
        <v>3681.95</v>
      </c>
      <c r="C256" s="100">
        <f t="shared" si="206"/>
        <v>1104.5849999999998</v>
      </c>
      <c r="D256" s="100">
        <v>59.87</v>
      </c>
      <c r="E256" s="100">
        <f t="shared" si="165"/>
        <v>4846.4049999999997</v>
      </c>
      <c r="F256" s="216">
        <v>12</v>
      </c>
      <c r="G256" s="117">
        <f t="shared" si="204"/>
        <v>441.83399999999995</v>
      </c>
      <c r="H256" s="130">
        <f t="shared" si="166"/>
        <v>5288.2389999999996</v>
      </c>
      <c r="J256" s="141">
        <v>2</v>
      </c>
      <c r="K256" s="132">
        <f t="shared" si="202"/>
        <v>10576.477999999999</v>
      </c>
      <c r="L256" s="102">
        <f t="shared" si="168"/>
        <v>7363.9</v>
      </c>
      <c r="M256" s="100">
        <f t="shared" si="188"/>
        <v>3986.8682657309923</v>
      </c>
      <c r="N256" s="122">
        <f t="shared" si="207"/>
        <v>1196.0604797192977</v>
      </c>
      <c r="O256" s="100">
        <f t="shared" si="183"/>
        <v>5182.9287454502901</v>
      </c>
      <c r="P256" s="221">
        <f t="shared" si="169"/>
        <v>12</v>
      </c>
      <c r="Q256" s="117">
        <f t="shared" si="208"/>
        <v>478.42419188771908</v>
      </c>
      <c r="R256" s="130">
        <f t="shared" si="170"/>
        <v>5661.3529373380088</v>
      </c>
      <c r="S256" s="101">
        <f t="shared" si="209"/>
        <v>7.0555422577914806E-2</v>
      </c>
      <c r="U256" s="141">
        <f t="shared" si="171"/>
        <v>2</v>
      </c>
      <c r="V256" s="132">
        <f t="shared" si="172"/>
        <v>11322.705874676018</v>
      </c>
      <c r="W256" s="102">
        <f t="shared" si="173"/>
        <v>7973.7365314619847</v>
      </c>
      <c r="X256" s="100">
        <f t="shared" si="192"/>
        <v>4186.2116790175396</v>
      </c>
      <c r="Y256" s="122">
        <f t="shared" si="210"/>
        <v>1255.8635037052618</v>
      </c>
      <c r="Z256" s="100">
        <f t="shared" si="184"/>
        <v>5442.0751827228014</v>
      </c>
      <c r="AA256" s="221">
        <f t="shared" si="174"/>
        <v>12</v>
      </c>
      <c r="AB256" s="117">
        <f t="shared" si="211"/>
        <v>502.34540148210476</v>
      </c>
      <c r="AC256" s="130">
        <f t="shared" si="205"/>
        <v>5944.4205842049059</v>
      </c>
      <c r="AD256" s="101">
        <f t="shared" si="212"/>
        <v>4.9999999999999378E-2</v>
      </c>
      <c r="AF256" s="141">
        <f t="shared" si="175"/>
        <v>2</v>
      </c>
      <c r="AG256" s="132">
        <f t="shared" si="176"/>
        <v>11888.841168409812</v>
      </c>
      <c r="AH256" s="102">
        <f t="shared" si="177"/>
        <v>8372.4233580350792</v>
      </c>
      <c r="AI256" s="100">
        <f t="shared" si="196"/>
        <v>4395.5222629684195</v>
      </c>
      <c r="AJ256" s="122">
        <f t="shared" si="213"/>
        <v>1318.6566788905259</v>
      </c>
      <c r="AK256" s="100">
        <f t="shared" si="185"/>
        <v>5714.1789418589451</v>
      </c>
      <c r="AL256" s="192">
        <f t="shared" si="178"/>
        <v>12</v>
      </c>
      <c r="AM256" s="117">
        <f t="shared" si="214"/>
        <v>527.46267155621035</v>
      </c>
      <c r="AN256" s="130">
        <f t="shared" si="203"/>
        <v>6241.641613415155</v>
      </c>
      <c r="AO256" s="101">
        <f t="shared" si="215"/>
        <v>5.0000000000000711E-2</v>
      </c>
      <c r="AQ256" s="141">
        <f t="shared" si="179"/>
        <v>2</v>
      </c>
      <c r="AR256" s="132">
        <f t="shared" si="180"/>
        <v>12483.28322683031</v>
      </c>
      <c r="AS256" s="102">
        <f t="shared" si="181"/>
        <v>8791.0445259368389</v>
      </c>
      <c r="AT256" s="100">
        <f t="shared" si="216"/>
        <v>953.40261341515543</v>
      </c>
      <c r="AU256" s="101">
        <f t="shared" si="217"/>
        <v>0.18028735339215096</v>
      </c>
      <c r="AW256" s="246">
        <f t="shared" si="182"/>
        <v>0.19380281181667858</v>
      </c>
    </row>
    <row r="257" spans="1:49" s="93" customFormat="1" ht="15" customHeight="1" x14ac:dyDescent="0.25">
      <c r="A257" s="95" t="s">
        <v>389</v>
      </c>
      <c r="B257" s="100">
        <v>3609.76</v>
      </c>
      <c r="C257" s="100">
        <f t="shared" si="206"/>
        <v>1082.9280000000001</v>
      </c>
      <c r="D257" s="100">
        <v>59.87</v>
      </c>
      <c r="E257" s="100">
        <f t="shared" si="165"/>
        <v>4752.558</v>
      </c>
      <c r="F257" s="216"/>
      <c r="G257" s="117">
        <f t="shared" si="204"/>
        <v>0</v>
      </c>
      <c r="H257" s="130">
        <f t="shared" si="166"/>
        <v>4752.558</v>
      </c>
      <c r="J257" s="141"/>
      <c r="K257" s="132">
        <f t="shared" si="202"/>
        <v>0</v>
      </c>
      <c r="L257" s="102">
        <f t="shared" si="168"/>
        <v>0</v>
      </c>
      <c r="M257" s="100">
        <f t="shared" si="188"/>
        <v>3909.6655502885033</v>
      </c>
      <c r="N257" s="122">
        <f t="shared" si="207"/>
        <v>1172.8996650865508</v>
      </c>
      <c r="O257" s="100">
        <f t="shared" si="183"/>
        <v>5082.5652153750543</v>
      </c>
      <c r="P257" s="221">
        <f t="shared" si="169"/>
        <v>0</v>
      </c>
      <c r="Q257" s="117">
        <f t="shared" si="208"/>
        <v>0</v>
      </c>
      <c r="R257" s="130">
        <f t="shared" si="170"/>
        <v>5082.5652153750543</v>
      </c>
      <c r="S257" s="101">
        <f t="shared" si="209"/>
        <v>6.9437809149315965E-2</v>
      </c>
      <c r="U257" s="141">
        <f t="shared" si="171"/>
        <v>0</v>
      </c>
      <c r="V257" s="132">
        <f t="shared" si="172"/>
        <v>0</v>
      </c>
      <c r="W257" s="102">
        <f t="shared" si="173"/>
        <v>0</v>
      </c>
      <c r="X257" s="100">
        <f t="shared" si="192"/>
        <v>4105.1488278029256</v>
      </c>
      <c r="Y257" s="122">
        <f t="shared" si="210"/>
        <v>1231.5446483408775</v>
      </c>
      <c r="Z257" s="100">
        <f t="shared" si="184"/>
        <v>5336.6934761438033</v>
      </c>
      <c r="AA257" s="221">
        <f t="shared" si="174"/>
        <v>0</v>
      </c>
      <c r="AB257" s="117">
        <f t="shared" si="211"/>
        <v>0</v>
      </c>
      <c r="AC257" s="130">
        <f t="shared" si="205"/>
        <v>5336.6934761438033</v>
      </c>
      <c r="AD257" s="101">
        <f t="shared" si="212"/>
        <v>4.9999999999999156E-2</v>
      </c>
      <c r="AF257" s="141">
        <f t="shared" si="175"/>
        <v>0</v>
      </c>
      <c r="AG257" s="132">
        <f t="shared" si="176"/>
        <v>0</v>
      </c>
      <c r="AH257" s="102">
        <f t="shared" si="177"/>
        <v>0</v>
      </c>
      <c r="AI257" s="100">
        <f t="shared" si="196"/>
        <v>4310.4062691930749</v>
      </c>
      <c r="AJ257" s="122">
        <f t="shared" si="213"/>
        <v>1293.1218807579223</v>
      </c>
      <c r="AK257" s="100">
        <f t="shared" si="185"/>
        <v>5603.5281499509974</v>
      </c>
      <c r="AL257" s="192">
        <f t="shared" si="178"/>
        <v>0</v>
      </c>
      <c r="AM257" s="117">
        <f t="shared" si="214"/>
        <v>0</v>
      </c>
      <c r="AN257" s="130">
        <f t="shared" si="203"/>
        <v>5603.5281499509974</v>
      </c>
      <c r="AO257" s="101">
        <f t="shared" si="215"/>
        <v>5.0000000000000711E-2</v>
      </c>
      <c r="AQ257" s="141">
        <f t="shared" si="179"/>
        <v>0</v>
      </c>
      <c r="AR257" s="132">
        <f t="shared" si="180"/>
        <v>0</v>
      </c>
      <c r="AS257" s="102">
        <f t="shared" si="181"/>
        <v>0</v>
      </c>
      <c r="AT257" s="100">
        <f t="shared" si="216"/>
        <v>850.97014995099744</v>
      </c>
      <c r="AU257" s="101">
        <f t="shared" si="217"/>
        <v>0.17905518458712066</v>
      </c>
      <c r="AW257" s="246">
        <f t="shared" si="182"/>
        <v>0.19409774311673766</v>
      </c>
    </row>
    <row r="258" spans="1:49" s="93" customFormat="1" ht="15" customHeight="1" x14ac:dyDescent="0.25">
      <c r="A258" s="95" t="s">
        <v>390</v>
      </c>
      <c r="B258" s="100">
        <v>3538.98</v>
      </c>
      <c r="C258" s="100">
        <f t="shared" si="206"/>
        <v>1061.694</v>
      </c>
      <c r="D258" s="100">
        <v>59.87</v>
      </c>
      <c r="E258" s="100">
        <f t="shared" si="165"/>
        <v>4660.5439999999999</v>
      </c>
      <c r="F258" s="216"/>
      <c r="G258" s="117">
        <f t="shared" si="204"/>
        <v>0</v>
      </c>
      <c r="H258" s="130">
        <f t="shared" si="166"/>
        <v>4660.5439999999999</v>
      </c>
      <c r="J258" s="141"/>
      <c r="K258" s="132">
        <f t="shared" si="202"/>
        <v>0</v>
      </c>
      <c r="L258" s="102">
        <f t="shared" si="168"/>
        <v>0</v>
      </c>
      <c r="M258" s="100">
        <f t="shared" si="188"/>
        <v>3833.9707421569146</v>
      </c>
      <c r="N258" s="122">
        <f t="shared" si="207"/>
        <v>1150.1912226470743</v>
      </c>
      <c r="O258" s="100">
        <f t="shared" si="183"/>
        <v>4984.1619648039887</v>
      </c>
      <c r="P258" s="221">
        <f t="shared" si="169"/>
        <v>0</v>
      </c>
      <c r="Q258" s="117">
        <f t="shared" si="208"/>
        <v>0</v>
      </c>
      <c r="R258" s="130">
        <f t="shared" si="170"/>
        <v>4984.1619648039887</v>
      </c>
      <c r="S258" s="101">
        <f t="shared" si="209"/>
        <v>6.9437809149315743E-2</v>
      </c>
      <c r="U258" s="141">
        <f t="shared" si="171"/>
        <v>0</v>
      </c>
      <c r="V258" s="132">
        <f t="shared" si="172"/>
        <v>0</v>
      </c>
      <c r="W258" s="102">
        <f t="shared" si="173"/>
        <v>0</v>
      </c>
      <c r="X258" s="100">
        <f t="shared" si="192"/>
        <v>4025.6692792647577</v>
      </c>
      <c r="Y258" s="122">
        <f t="shared" si="210"/>
        <v>1207.7007837794272</v>
      </c>
      <c r="Z258" s="100">
        <f t="shared" si="184"/>
        <v>5233.3700630441854</v>
      </c>
      <c r="AA258" s="221">
        <f t="shared" si="174"/>
        <v>0</v>
      </c>
      <c r="AB258" s="117">
        <f t="shared" si="211"/>
        <v>0</v>
      </c>
      <c r="AC258" s="130">
        <f t="shared" si="205"/>
        <v>5233.3700630441854</v>
      </c>
      <c r="AD258" s="101">
        <f t="shared" si="212"/>
        <v>4.9999999999999378E-2</v>
      </c>
      <c r="AF258" s="141">
        <f t="shared" si="175"/>
        <v>0</v>
      </c>
      <c r="AG258" s="132">
        <f t="shared" si="176"/>
        <v>0</v>
      </c>
      <c r="AH258" s="102">
        <f t="shared" si="177"/>
        <v>0</v>
      </c>
      <c r="AI258" s="100">
        <f t="shared" si="196"/>
        <v>4226.9527432279983</v>
      </c>
      <c r="AJ258" s="122">
        <f t="shared" si="213"/>
        <v>1268.0858229683995</v>
      </c>
      <c r="AK258" s="100">
        <f t="shared" si="185"/>
        <v>5495.0385661963974</v>
      </c>
      <c r="AL258" s="192">
        <f t="shared" si="178"/>
        <v>0</v>
      </c>
      <c r="AM258" s="117">
        <f t="shared" si="214"/>
        <v>0</v>
      </c>
      <c r="AN258" s="130">
        <f t="shared" si="203"/>
        <v>5495.0385661963974</v>
      </c>
      <c r="AO258" s="101">
        <f t="shared" si="215"/>
        <v>5.0000000000000488E-2</v>
      </c>
      <c r="AQ258" s="141">
        <f t="shared" si="179"/>
        <v>0</v>
      </c>
      <c r="AR258" s="132">
        <f t="shared" si="180"/>
        <v>0</v>
      </c>
      <c r="AS258" s="102">
        <f t="shared" si="181"/>
        <v>0</v>
      </c>
      <c r="AT258" s="100">
        <f t="shared" si="216"/>
        <v>834.4945661963975</v>
      </c>
      <c r="AU258" s="101">
        <f t="shared" si="217"/>
        <v>0.17905518458712066</v>
      </c>
      <c r="AW258" s="246">
        <f t="shared" si="182"/>
        <v>0.19439859598754405</v>
      </c>
    </row>
    <row r="259" spans="1:49" s="93" customFormat="1" ht="15" customHeight="1" x14ac:dyDescent="0.25">
      <c r="A259" s="95" t="s">
        <v>391</v>
      </c>
      <c r="B259" s="100">
        <v>3469.59</v>
      </c>
      <c r="C259" s="100">
        <f t="shared" si="206"/>
        <v>1040.877</v>
      </c>
      <c r="D259" s="100">
        <v>59.87</v>
      </c>
      <c r="E259" s="100">
        <f t="shared" si="165"/>
        <v>4570.3370000000004</v>
      </c>
      <c r="F259" s="216"/>
      <c r="G259" s="117">
        <f t="shared" si="204"/>
        <v>0</v>
      </c>
      <c r="H259" s="130">
        <f t="shared" si="166"/>
        <v>4570.3370000000004</v>
      </c>
      <c r="J259" s="141"/>
      <c r="K259" s="132">
        <f t="shared" si="202"/>
        <v>0</v>
      </c>
      <c r="L259" s="102">
        <f t="shared" si="168"/>
        <v>0</v>
      </c>
      <c r="M259" s="100">
        <f t="shared" si="188"/>
        <v>3759.7624525800443</v>
      </c>
      <c r="N259" s="122">
        <f t="shared" si="207"/>
        <v>1127.9287357740131</v>
      </c>
      <c r="O259" s="100">
        <f t="shared" si="183"/>
        <v>4887.6911883540579</v>
      </c>
      <c r="P259" s="221">
        <f t="shared" si="169"/>
        <v>0</v>
      </c>
      <c r="Q259" s="117">
        <f t="shared" si="208"/>
        <v>0</v>
      </c>
      <c r="R259" s="130">
        <f t="shared" si="170"/>
        <v>4887.6911883540579</v>
      </c>
      <c r="S259" s="101">
        <f t="shared" si="209"/>
        <v>6.9437809149315965E-2</v>
      </c>
      <c r="U259" s="141">
        <f t="shared" si="171"/>
        <v>0</v>
      </c>
      <c r="V259" s="132">
        <f t="shared" si="172"/>
        <v>0</v>
      </c>
      <c r="W259" s="102">
        <f t="shared" si="173"/>
        <v>0</v>
      </c>
      <c r="X259" s="100">
        <f t="shared" si="192"/>
        <v>3947.7505752090437</v>
      </c>
      <c r="Y259" s="122">
        <f t="shared" si="210"/>
        <v>1184.3251725627131</v>
      </c>
      <c r="Z259" s="100">
        <f t="shared" si="184"/>
        <v>5132.0757477717571</v>
      </c>
      <c r="AA259" s="221">
        <f t="shared" si="174"/>
        <v>0</v>
      </c>
      <c r="AB259" s="117">
        <f t="shared" si="211"/>
        <v>0</v>
      </c>
      <c r="AC259" s="130">
        <f t="shared" si="205"/>
        <v>5132.0757477717571</v>
      </c>
      <c r="AD259" s="101">
        <f t="shared" si="212"/>
        <v>4.9999999999999156E-2</v>
      </c>
      <c r="AF259" s="141">
        <f t="shared" si="175"/>
        <v>0</v>
      </c>
      <c r="AG259" s="132">
        <f t="shared" si="176"/>
        <v>0</v>
      </c>
      <c r="AH259" s="102">
        <f t="shared" si="177"/>
        <v>0</v>
      </c>
      <c r="AI259" s="100">
        <f t="shared" si="196"/>
        <v>4145.1381039694988</v>
      </c>
      <c r="AJ259" s="122">
        <f t="shared" si="213"/>
        <v>1243.5414311908496</v>
      </c>
      <c r="AK259" s="100">
        <f t="shared" si="185"/>
        <v>5388.6795351603487</v>
      </c>
      <c r="AL259" s="192">
        <f t="shared" si="178"/>
        <v>0</v>
      </c>
      <c r="AM259" s="117">
        <f t="shared" si="214"/>
        <v>0</v>
      </c>
      <c r="AN259" s="130">
        <f t="shared" si="203"/>
        <v>5388.6795351603487</v>
      </c>
      <c r="AO259" s="101">
        <f t="shared" si="215"/>
        <v>5.0000000000000711E-2</v>
      </c>
      <c r="AQ259" s="141">
        <f t="shared" si="179"/>
        <v>0</v>
      </c>
      <c r="AR259" s="132">
        <f t="shared" si="180"/>
        <v>0</v>
      </c>
      <c r="AS259" s="102">
        <f t="shared" si="181"/>
        <v>0</v>
      </c>
      <c r="AT259" s="100">
        <f t="shared" si="216"/>
        <v>818.34253516034823</v>
      </c>
      <c r="AU259" s="101">
        <f t="shared" si="217"/>
        <v>0.17905518458712089</v>
      </c>
      <c r="AW259" s="246">
        <f t="shared" si="182"/>
        <v>0.19470545625549374</v>
      </c>
    </row>
    <row r="260" spans="1:49" s="93" customFormat="1" ht="15" customHeight="1" x14ac:dyDescent="0.25">
      <c r="A260" s="95" t="s">
        <v>392</v>
      </c>
      <c r="B260" s="100">
        <v>3401.56</v>
      </c>
      <c r="C260" s="100">
        <f t="shared" si="206"/>
        <v>1020.468</v>
      </c>
      <c r="D260" s="100">
        <v>59.87</v>
      </c>
      <c r="E260" s="100">
        <f t="shared" si="165"/>
        <v>4481.8980000000001</v>
      </c>
      <c r="F260" s="216">
        <v>7</v>
      </c>
      <c r="G260" s="117">
        <f t="shared" si="204"/>
        <v>238.10920000000002</v>
      </c>
      <c r="H260" s="130">
        <f t="shared" si="166"/>
        <v>4720.0072</v>
      </c>
      <c r="J260" s="141">
        <v>1</v>
      </c>
      <c r="K260" s="132">
        <f t="shared" si="202"/>
        <v>4720.0072</v>
      </c>
      <c r="L260" s="102">
        <f t="shared" si="168"/>
        <v>3401.56</v>
      </c>
      <c r="M260" s="100">
        <f t="shared" si="188"/>
        <v>3687.0085984236161</v>
      </c>
      <c r="N260" s="122">
        <f t="shared" si="207"/>
        <v>1106.1025795270848</v>
      </c>
      <c r="O260" s="100">
        <f t="shared" si="183"/>
        <v>4793.1111779507009</v>
      </c>
      <c r="P260" s="221">
        <f t="shared" si="169"/>
        <v>7</v>
      </c>
      <c r="Q260" s="117">
        <f t="shared" si="208"/>
        <v>258.09060188965316</v>
      </c>
      <c r="R260" s="130">
        <f t="shared" si="170"/>
        <v>5051.201779840354</v>
      </c>
      <c r="S260" s="101">
        <f t="shared" si="209"/>
        <v>7.0168236150223162E-2</v>
      </c>
      <c r="U260" s="141">
        <f t="shared" si="171"/>
        <v>1</v>
      </c>
      <c r="V260" s="132">
        <f t="shared" si="172"/>
        <v>5051.201779840354</v>
      </c>
      <c r="W260" s="102">
        <f t="shared" si="173"/>
        <v>3687.0085984236161</v>
      </c>
      <c r="X260" s="100">
        <f t="shared" si="192"/>
        <v>3871.3590283447943</v>
      </c>
      <c r="Y260" s="122">
        <f t="shared" si="210"/>
        <v>1161.4077085034382</v>
      </c>
      <c r="Z260" s="100">
        <f t="shared" si="184"/>
        <v>5032.7667368482325</v>
      </c>
      <c r="AA260" s="221">
        <f t="shared" si="174"/>
        <v>7</v>
      </c>
      <c r="AB260" s="117">
        <f t="shared" si="211"/>
        <v>270.99513198413564</v>
      </c>
      <c r="AC260" s="130">
        <f t="shared" si="205"/>
        <v>5303.7618688323682</v>
      </c>
      <c r="AD260" s="101">
        <f t="shared" si="212"/>
        <v>4.9999999999999378E-2</v>
      </c>
      <c r="AF260" s="141">
        <f t="shared" si="175"/>
        <v>1</v>
      </c>
      <c r="AG260" s="132">
        <f t="shared" si="176"/>
        <v>5303.7618688323682</v>
      </c>
      <c r="AH260" s="102">
        <f t="shared" si="177"/>
        <v>3871.3590283447943</v>
      </c>
      <c r="AI260" s="100">
        <f t="shared" si="196"/>
        <v>4064.9269797620368</v>
      </c>
      <c r="AJ260" s="122">
        <f t="shared" si="213"/>
        <v>1219.4780939286111</v>
      </c>
      <c r="AK260" s="100">
        <f t="shared" si="185"/>
        <v>5284.4050736906484</v>
      </c>
      <c r="AL260" s="192">
        <f t="shared" si="178"/>
        <v>7</v>
      </c>
      <c r="AM260" s="117">
        <f t="shared" si="214"/>
        <v>284.54488858334258</v>
      </c>
      <c r="AN260" s="130">
        <f t="shared" si="203"/>
        <v>5568.9499622739913</v>
      </c>
      <c r="AO260" s="101">
        <f t="shared" si="215"/>
        <v>5.0000000000000933E-2</v>
      </c>
      <c r="AQ260" s="141">
        <f t="shared" si="179"/>
        <v>1</v>
      </c>
      <c r="AR260" s="132">
        <f t="shared" si="180"/>
        <v>5568.9499622739913</v>
      </c>
      <c r="AS260" s="102">
        <f t="shared" si="181"/>
        <v>4064.9269797620368</v>
      </c>
      <c r="AT260" s="100">
        <f t="shared" si="216"/>
        <v>848.94276227399132</v>
      </c>
      <c r="AU260" s="101">
        <f t="shared" si="217"/>
        <v>0.17986048035562141</v>
      </c>
      <c r="AW260" s="246">
        <f t="shared" si="182"/>
        <v>0.19501845616776925</v>
      </c>
    </row>
    <row r="261" spans="1:49" s="93" customFormat="1" ht="15" customHeight="1" x14ac:dyDescent="0.25">
      <c r="A261" s="95" t="s">
        <v>393</v>
      </c>
      <c r="B261" s="100">
        <v>3334.86</v>
      </c>
      <c r="C261" s="100">
        <f t="shared" si="206"/>
        <v>1000.458</v>
      </c>
      <c r="D261" s="100">
        <v>59.87</v>
      </c>
      <c r="E261" s="100">
        <f t="shared" si="165"/>
        <v>4395.1880000000001</v>
      </c>
      <c r="F261" s="216">
        <v>10.7</v>
      </c>
      <c r="G261" s="117">
        <f t="shared" si="204"/>
        <v>356.83001999999999</v>
      </c>
      <c r="H261" s="130">
        <f t="shared" si="166"/>
        <v>4752.0180200000004</v>
      </c>
      <c r="J261" s="141">
        <v>3</v>
      </c>
      <c r="K261" s="132">
        <f t="shared" si="202"/>
        <v>14256.054060000002</v>
      </c>
      <c r="L261" s="102">
        <f t="shared" si="168"/>
        <v>10004.58</v>
      </c>
      <c r="M261" s="100">
        <f t="shared" si="188"/>
        <v>3615.6770965533565</v>
      </c>
      <c r="N261" s="122">
        <f t="shared" si="207"/>
        <v>1084.7031289660069</v>
      </c>
      <c r="O261" s="100">
        <f t="shared" si="183"/>
        <v>4700.3802255193632</v>
      </c>
      <c r="P261" s="221">
        <f t="shared" si="169"/>
        <v>10.7</v>
      </c>
      <c r="Q261" s="117">
        <f t="shared" si="208"/>
        <v>386.87744933120916</v>
      </c>
      <c r="R261" s="130">
        <f t="shared" si="170"/>
        <v>5087.2576748505726</v>
      </c>
      <c r="S261" s="101">
        <f t="shared" si="209"/>
        <v>7.0546797895049362E-2</v>
      </c>
      <c r="U261" s="141">
        <f t="shared" si="171"/>
        <v>3</v>
      </c>
      <c r="V261" s="132">
        <f t="shared" si="172"/>
        <v>15261.773024551718</v>
      </c>
      <c r="W261" s="102">
        <f t="shared" si="173"/>
        <v>10847.03128966007</v>
      </c>
      <c r="X261" s="100">
        <f t="shared" si="192"/>
        <v>3796.4609513810219</v>
      </c>
      <c r="Y261" s="122">
        <f t="shared" si="210"/>
        <v>1138.9382854143066</v>
      </c>
      <c r="Z261" s="100">
        <f t="shared" si="184"/>
        <v>4935.3992367953288</v>
      </c>
      <c r="AA261" s="221">
        <f t="shared" si="174"/>
        <v>10.7</v>
      </c>
      <c r="AB261" s="117">
        <f t="shared" si="211"/>
        <v>406.22132179776935</v>
      </c>
      <c r="AC261" s="130">
        <f t="shared" si="205"/>
        <v>5341.6205585930984</v>
      </c>
      <c r="AD261" s="101">
        <f t="shared" si="212"/>
        <v>4.9999999999999378E-2</v>
      </c>
      <c r="AF261" s="141">
        <f t="shared" si="175"/>
        <v>3</v>
      </c>
      <c r="AG261" s="132">
        <f t="shared" si="176"/>
        <v>16024.861675779295</v>
      </c>
      <c r="AH261" s="102">
        <f t="shared" si="177"/>
        <v>11389.382854143067</v>
      </c>
      <c r="AI261" s="100">
        <f t="shared" si="196"/>
        <v>3986.2839989500758</v>
      </c>
      <c r="AJ261" s="122">
        <f t="shared" si="213"/>
        <v>1195.8851996850226</v>
      </c>
      <c r="AK261" s="100">
        <f t="shared" si="185"/>
        <v>5182.1691986350979</v>
      </c>
      <c r="AL261" s="192">
        <f t="shared" si="178"/>
        <v>10.7</v>
      </c>
      <c r="AM261" s="117">
        <f t="shared" si="214"/>
        <v>426.5323878876581</v>
      </c>
      <c r="AN261" s="130">
        <f t="shared" si="203"/>
        <v>5608.7015865227559</v>
      </c>
      <c r="AO261" s="101">
        <f t="shared" si="215"/>
        <v>5.0000000000000488E-2</v>
      </c>
      <c r="AQ261" s="141">
        <f t="shared" si="179"/>
        <v>3</v>
      </c>
      <c r="AR261" s="132">
        <f t="shared" si="180"/>
        <v>16826.104759568268</v>
      </c>
      <c r="AS261" s="102">
        <f t="shared" si="181"/>
        <v>11958.851996850228</v>
      </c>
      <c r="AT261" s="100">
        <f t="shared" si="216"/>
        <v>856.68356652275543</v>
      </c>
      <c r="AU261" s="101">
        <f t="shared" si="217"/>
        <v>0.18027784467929164</v>
      </c>
      <c r="AW261" s="246">
        <f t="shared" si="182"/>
        <v>0.19533773500239149</v>
      </c>
    </row>
    <row r="262" spans="1:49" s="93" customFormat="1" ht="15" customHeight="1" x14ac:dyDescent="0.25">
      <c r="A262" s="95" t="s">
        <v>394</v>
      </c>
      <c r="B262" s="100">
        <v>3269.47</v>
      </c>
      <c r="C262" s="100">
        <f t="shared" si="206"/>
        <v>980.84099999999989</v>
      </c>
      <c r="D262" s="100">
        <v>59.87</v>
      </c>
      <c r="E262" s="100">
        <f t="shared" ref="E262:E325" si="218">SUM(B262:D262)</f>
        <v>4310.1809999999996</v>
      </c>
      <c r="F262" s="216"/>
      <c r="G262" s="117">
        <f t="shared" si="204"/>
        <v>0</v>
      </c>
      <c r="H262" s="130">
        <f t="shared" ref="H262:H325" si="219">E262+G262</f>
        <v>4310.1809999999996</v>
      </c>
      <c r="J262" s="141"/>
      <c r="K262" s="132">
        <f t="shared" si="202"/>
        <v>0</v>
      </c>
      <c r="L262" s="102">
        <f t="shared" ref="L262:L325" si="220">B262*J262</f>
        <v>0</v>
      </c>
      <c r="M262" s="100">
        <f t="shared" ref="M262:M304" si="221">E262*M$1</f>
        <v>3545.7465582130822</v>
      </c>
      <c r="N262" s="122">
        <f t="shared" si="207"/>
        <v>1063.7239674639245</v>
      </c>
      <c r="O262" s="100">
        <f t="shared" si="183"/>
        <v>4609.4705256770067</v>
      </c>
      <c r="P262" s="221">
        <f t="shared" ref="P262:P325" si="222">F262</f>
        <v>0</v>
      </c>
      <c r="Q262" s="117">
        <f t="shared" si="208"/>
        <v>0</v>
      </c>
      <c r="R262" s="130">
        <f t="shared" ref="R262:R325" si="223">O262+Q262</f>
        <v>4609.4705256770067</v>
      </c>
      <c r="S262" s="101">
        <f t="shared" si="209"/>
        <v>6.9437809149315743E-2</v>
      </c>
      <c r="U262" s="141">
        <f t="shared" ref="U262:U325" si="224">J262</f>
        <v>0</v>
      </c>
      <c r="V262" s="132">
        <f t="shared" ref="V262:V325" si="225">R262*U262</f>
        <v>0</v>
      </c>
      <c r="W262" s="102">
        <f t="shared" ref="W262:W325" si="226">M262*U262</f>
        <v>0</v>
      </c>
      <c r="X262" s="100">
        <f t="shared" ref="X262:X304" si="227">E262*X$1</f>
        <v>3723.0338861237342</v>
      </c>
      <c r="Y262" s="122">
        <f t="shared" si="210"/>
        <v>1116.9101658371203</v>
      </c>
      <c r="Z262" s="100">
        <f t="shared" si="184"/>
        <v>4839.9440519608543</v>
      </c>
      <c r="AA262" s="221">
        <f t="shared" ref="AA262:AA325" si="228">F262</f>
        <v>0</v>
      </c>
      <c r="AB262" s="117">
        <f t="shared" si="211"/>
        <v>0</v>
      </c>
      <c r="AC262" s="130">
        <f t="shared" si="205"/>
        <v>4839.9440519608543</v>
      </c>
      <c r="AD262" s="101">
        <f t="shared" si="212"/>
        <v>4.9999999999999378E-2</v>
      </c>
      <c r="AF262" s="141">
        <f t="shared" ref="AF262:AF325" si="229">U262</f>
        <v>0</v>
      </c>
      <c r="AG262" s="132">
        <f t="shared" ref="AG262:AG325" si="230">AC262*AF262</f>
        <v>0</v>
      </c>
      <c r="AH262" s="102">
        <f t="shared" ref="AH262:AH325" si="231">X262*AF262</f>
        <v>0</v>
      </c>
      <c r="AI262" s="100">
        <f t="shared" ref="AI262:AI304" si="232">E262*AI$1</f>
        <v>3909.1855804299234</v>
      </c>
      <c r="AJ262" s="122">
        <f t="shared" si="213"/>
        <v>1172.755674128977</v>
      </c>
      <c r="AK262" s="100">
        <f t="shared" si="185"/>
        <v>5081.9412545589003</v>
      </c>
      <c r="AL262" s="192">
        <f t="shared" ref="AL262:AL325" si="233">F262</f>
        <v>0</v>
      </c>
      <c r="AM262" s="117">
        <f t="shared" si="214"/>
        <v>0</v>
      </c>
      <c r="AN262" s="130">
        <f t="shared" si="203"/>
        <v>5081.9412545589003</v>
      </c>
      <c r="AO262" s="101">
        <f t="shared" si="215"/>
        <v>5.0000000000000711E-2</v>
      </c>
      <c r="AQ262" s="141">
        <f t="shared" ref="AQ262:AQ325" si="234">AF262</f>
        <v>0</v>
      </c>
      <c r="AR262" s="132">
        <f t="shared" ref="AR262:AR325" si="235">AN262*AQ262</f>
        <v>0</v>
      </c>
      <c r="AS262" s="102">
        <f t="shared" ref="AS262:AS325" si="236">AI262*AQ262</f>
        <v>0</v>
      </c>
      <c r="AT262" s="100">
        <f t="shared" si="216"/>
        <v>771.76025455890067</v>
      </c>
      <c r="AU262" s="101">
        <f t="shared" si="217"/>
        <v>0.17905518458712066</v>
      </c>
      <c r="AW262" s="246">
        <f t="shared" ref="AW262:AW325" si="237">AI262/B262-1</f>
        <v>0.19566338899880531</v>
      </c>
    </row>
    <row r="263" spans="1:49" s="93" customFormat="1" ht="15" customHeight="1" x14ac:dyDescent="0.25">
      <c r="A263" s="95" t="s">
        <v>395</v>
      </c>
      <c r="B263" s="100">
        <v>3205.35</v>
      </c>
      <c r="C263" s="100">
        <f t="shared" si="206"/>
        <v>961.6049999999999</v>
      </c>
      <c r="D263" s="100">
        <v>59.87</v>
      </c>
      <c r="E263" s="100">
        <f t="shared" si="218"/>
        <v>4226.8249999999998</v>
      </c>
      <c r="F263" s="216"/>
      <c r="G263" s="117">
        <f t="shared" si="204"/>
        <v>0</v>
      </c>
      <c r="H263" s="130">
        <f t="shared" si="219"/>
        <v>4226.8249999999998</v>
      </c>
      <c r="J263" s="141"/>
      <c r="K263" s="132">
        <f t="shared" si="202"/>
        <v>0</v>
      </c>
      <c r="L263" s="102">
        <f t="shared" si="220"/>
        <v>0</v>
      </c>
      <c r="M263" s="100">
        <f t="shared" si="221"/>
        <v>3477.1742058904283</v>
      </c>
      <c r="N263" s="122">
        <f t="shared" si="207"/>
        <v>1043.1522617671285</v>
      </c>
      <c r="O263" s="100">
        <f t="shared" ref="O263:O326" si="238">SUM(M263:N263)</f>
        <v>4520.3264676575563</v>
      </c>
      <c r="P263" s="221">
        <f t="shared" si="222"/>
        <v>0</v>
      </c>
      <c r="Q263" s="117">
        <f t="shared" si="208"/>
        <v>0</v>
      </c>
      <c r="R263" s="130">
        <f t="shared" si="223"/>
        <v>4520.3264676575563</v>
      </c>
      <c r="S263" s="101">
        <f t="shared" si="209"/>
        <v>6.9437809149315743E-2</v>
      </c>
      <c r="U263" s="141">
        <f t="shared" si="224"/>
        <v>0</v>
      </c>
      <c r="V263" s="132">
        <f t="shared" si="225"/>
        <v>0</v>
      </c>
      <c r="W263" s="102">
        <f t="shared" si="226"/>
        <v>0</v>
      </c>
      <c r="X263" s="100">
        <f t="shared" si="227"/>
        <v>3651.0329161849477</v>
      </c>
      <c r="Y263" s="122">
        <f t="shared" si="210"/>
        <v>1095.3098748554842</v>
      </c>
      <c r="Z263" s="100">
        <f t="shared" ref="Z263:Z326" si="239">SUM(X263:Y263)</f>
        <v>4746.3427910404316</v>
      </c>
      <c r="AA263" s="221">
        <f t="shared" si="228"/>
        <v>0</v>
      </c>
      <c r="AB263" s="117">
        <f t="shared" si="211"/>
        <v>0</v>
      </c>
      <c r="AC263" s="130">
        <f t="shared" si="205"/>
        <v>4746.3427910404316</v>
      </c>
      <c r="AD263" s="101">
        <f t="shared" si="212"/>
        <v>4.9999999999999378E-2</v>
      </c>
      <c r="AF263" s="141">
        <f t="shared" si="229"/>
        <v>0</v>
      </c>
      <c r="AG263" s="132">
        <f t="shared" si="230"/>
        <v>0</v>
      </c>
      <c r="AH263" s="102">
        <f t="shared" si="231"/>
        <v>0</v>
      </c>
      <c r="AI263" s="100">
        <f t="shared" si="232"/>
        <v>3833.5845619941974</v>
      </c>
      <c r="AJ263" s="122">
        <f t="shared" si="213"/>
        <v>1150.0753685982593</v>
      </c>
      <c r="AK263" s="100">
        <f t="shared" ref="AK263:AK326" si="240">SUM(AI263:AJ263)</f>
        <v>4983.6599305924565</v>
      </c>
      <c r="AL263" s="192">
        <f t="shared" si="233"/>
        <v>0</v>
      </c>
      <c r="AM263" s="117">
        <f t="shared" si="214"/>
        <v>0</v>
      </c>
      <c r="AN263" s="130">
        <f t="shared" si="203"/>
        <v>4983.6599305924565</v>
      </c>
      <c r="AO263" s="101">
        <f t="shared" si="215"/>
        <v>5.0000000000000711E-2</v>
      </c>
      <c r="AQ263" s="141">
        <f t="shared" si="234"/>
        <v>0</v>
      </c>
      <c r="AR263" s="132">
        <f t="shared" si="235"/>
        <v>0</v>
      </c>
      <c r="AS263" s="102">
        <f t="shared" si="236"/>
        <v>0</v>
      </c>
      <c r="AT263" s="100">
        <f t="shared" si="216"/>
        <v>756.83493059245666</v>
      </c>
      <c r="AU263" s="101">
        <f t="shared" si="217"/>
        <v>0.17905518458712066</v>
      </c>
      <c r="AW263" s="246">
        <f t="shared" si="237"/>
        <v>0.19599562044525487</v>
      </c>
    </row>
    <row r="264" spans="1:49" s="93" customFormat="1" ht="15" customHeight="1" x14ac:dyDescent="0.25">
      <c r="A264" s="95" t="s">
        <v>396</v>
      </c>
      <c r="B264" s="100">
        <v>3142.51</v>
      </c>
      <c r="C264" s="100">
        <f t="shared" si="206"/>
        <v>942.75300000000004</v>
      </c>
      <c r="D264" s="100">
        <v>59.87</v>
      </c>
      <c r="E264" s="100">
        <f t="shared" si="218"/>
        <v>4145.1330000000007</v>
      </c>
      <c r="F264" s="216"/>
      <c r="G264" s="117">
        <f t="shared" si="204"/>
        <v>0</v>
      </c>
      <c r="H264" s="130">
        <f t="shared" si="219"/>
        <v>4145.1330000000007</v>
      </c>
      <c r="J264" s="141"/>
      <c r="K264" s="132">
        <f t="shared" si="202"/>
        <v>0</v>
      </c>
      <c r="L264" s="102">
        <f t="shared" si="220"/>
        <v>0</v>
      </c>
      <c r="M264" s="100">
        <f t="shared" si="221"/>
        <v>3409.9707339634861</v>
      </c>
      <c r="N264" s="122">
        <f t="shared" si="207"/>
        <v>1022.9912201890457</v>
      </c>
      <c r="O264" s="100">
        <f t="shared" si="238"/>
        <v>4432.9619541525317</v>
      </c>
      <c r="P264" s="221">
        <f t="shared" si="222"/>
        <v>0</v>
      </c>
      <c r="Q264" s="117">
        <f t="shared" si="208"/>
        <v>0</v>
      </c>
      <c r="R264" s="130">
        <f t="shared" si="223"/>
        <v>4432.9619541525317</v>
      </c>
      <c r="S264" s="101">
        <f t="shared" si="209"/>
        <v>6.9437809149315743E-2</v>
      </c>
      <c r="U264" s="141">
        <f t="shared" si="224"/>
        <v>0</v>
      </c>
      <c r="V264" s="132">
        <f t="shared" si="225"/>
        <v>0</v>
      </c>
      <c r="W264" s="102">
        <f t="shared" si="226"/>
        <v>0</v>
      </c>
      <c r="X264" s="100">
        <f t="shared" si="227"/>
        <v>3580.4692706616579</v>
      </c>
      <c r="Y264" s="122">
        <f t="shared" si="210"/>
        <v>1074.1407811984973</v>
      </c>
      <c r="Z264" s="100">
        <f t="shared" si="239"/>
        <v>4654.6100518601552</v>
      </c>
      <c r="AA264" s="221">
        <f t="shared" si="228"/>
        <v>0</v>
      </c>
      <c r="AB264" s="117">
        <f t="shared" si="211"/>
        <v>0</v>
      </c>
      <c r="AC264" s="130">
        <f t="shared" si="205"/>
        <v>4654.6100518601552</v>
      </c>
      <c r="AD264" s="101">
        <f t="shared" si="212"/>
        <v>4.9999999999999378E-2</v>
      </c>
      <c r="AF264" s="141">
        <f t="shared" si="229"/>
        <v>0</v>
      </c>
      <c r="AG264" s="132">
        <f t="shared" si="230"/>
        <v>0</v>
      </c>
      <c r="AH264" s="102">
        <f t="shared" si="231"/>
        <v>0</v>
      </c>
      <c r="AI264" s="100">
        <f t="shared" si="232"/>
        <v>3759.4927341947437</v>
      </c>
      <c r="AJ264" s="122">
        <f t="shared" si="213"/>
        <v>1127.8478202584231</v>
      </c>
      <c r="AK264" s="100">
        <f t="shared" si="240"/>
        <v>4887.340554453167</v>
      </c>
      <c r="AL264" s="192">
        <f t="shared" si="233"/>
        <v>0</v>
      </c>
      <c r="AM264" s="117">
        <f t="shared" si="214"/>
        <v>0</v>
      </c>
      <c r="AN264" s="130">
        <f t="shared" si="203"/>
        <v>4887.340554453167</v>
      </c>
      <c r="AO264" s="101">
        <f t="shared" si="215"/>
        <v>5.0000000000000933E-2</v>
      </c>
      <c r="AQ264" s="141">
        <f t="shared" si="234"/>
        <v>0</v>
      </c>
      <c r="AR264" s="132">
        <f t="shared" si="235"/>
        <v>0</v>
      </c>
      <c r="AS264" s="102">
        <f t="shared" si="236"/>
        <v>0</v>
      </c>
      <c r="AT264" s="100">
        <f t="shared" si="216"/>
        <v>742.20755445316627</v>
      </c>
      <c r="AU264" s="101">
        <f t="shared" si="217"/>
        <v>0.17905518458712089</v>
      </c>
      <c r="AW264" s="246">
        <f t="shared" si="237"/>
        <v>0.19633437417692967</v>
      </c>
    </row>
    <row r="265" spans="1:49" s="93" customFormat="1" ht="15" customHeight="1" x14ac:dyDescent="0.25">
      <c r="A265" s="95" t="s">
        <v>397</v>
      </c>
      <c r="B265" s="100">
        <v>3080.9</v>
      </c>
      <c r="C265" s="100">
        <f t="shared" si="206"/>
        <v>924.27</v>
      </c>
      <c r="D265" s="100">
        <v>59.87</v>
      </c>
      <c r="E265" s="100">
        <f t="shared" si="218"/>
        <v>4065.04</v>
      </c>
      <c r="F265" s="216"/>
      <c r="G265" s="117">
        <f t="shared" si="204"/>
        <v>0</v>
      </c>
      <c r="H265" s="130">
        <f t="shared" si="219"/>
        <v>4065.04</v>
      </c>
      <c r="J265" s="141"/>
      <c r="K265" s="132">
        <f t="shared" si="202"/>
        <v>0</v>
      </c>
      <c r="L265" s="102">
        <f t="shared" si="220"/>
        <v>0</v>
      </c>
      <c r="M265" s="100">
        <f t="shared" si="221"/>
        <v>3344.0826705417962</v>
      </c>
      <c r="N265" s="122">
        <f t="shared" si="207"/>
        <v>1003.2248011625388</v>
      </c>
      <c r="O265" s="100">
        <f t="shared" si="238"/>
        <v>4347.3074717043346</v>
      </c>
      <c r="P265" s="221">
        <f t="shared" si="222"/>
        <v>0</v>
      </c>
      <c r="Q265" s="117">
        <f t="shared" si="208"/>
        <v>0</v>
      </c>
      <c r="R265" s="130">
        <f t="shared" si="223"/>
        <v>4347.3074717043346</v>
      </c>
      <c r="S265" s="101">
        <f t="shared" si="209"/>
        <v>6.9437809149315743E-2</v>
      </c>
      <c r="U265" s="141">
        <f t="shared" si="224"/>
        <v>0</v>
      </c>
      <c r="V265" s="132">
        <f t="shared" si="225"/>
        <v>0</v>
      </c>
      <c r="W265" s="102">
        <f t="shared" si="226"/>
        <v>0</v>
      </c>
      <c r="X265" s="100">
        <f t="shared" si="227"/>
        <v>3511.2868040688836</v>
      </c>
      <c r="Y265" s="122">
        <f t="shared" si="210"/>
        <v>1053.386041220665</v>
      </c>
      <c r="Z265" s="100">
        <f t="shared" si="239"/>
        <v>4564.6728452895486</v>
      </c>
      <c r="AA265" s="221">
        <f t="shared" si="228"/>
        <v>0</v>
      </c>
      <c r="AB265" s="117">
        <f t="shared" si="211"/>
        <v>0</v>
      </c>
      <c r="AC265" s="130">
        <f t="shared" si="205"/>
        <v>4564.6728452895486</v>
      </c>
      <c r="AD265" s="101">
        <f t="shared" si="212"/>
        <v>4.9999999999999378E-2</v>
      </c>
      <c r="AF265" s="141">
        <f t="shared" si="229"/>
        <v>0</v>
      </c>
      <c r="AG265" s="132">
        <f t="shared" si="230"/>
        <v>0</v>
      </c>
      <c r="AH265" s="102">
        <f t="shared" si="231"/>
        <v>0</v>
      </c>
      <c r="AI265" s="100">
        <f t="shared" si="232"/>
        <v>3686.8511442723307</v>
      </c>
      <c r="AJ265" s="122">
        <f t="shared" si="213"/>
        <v>1106.0553432816992</v>
      </c>
      <c r="AK265" s="100">
        <f t="shared" si="240"/>
        <v>4792.9064875540298</v>
      </c>
      <c r="AL265" s="192">
        <f t="shared" si="233"/>
        <v>0</v>
      </c>
      <c r="AM265" s="117">
        <f t="shared" si="214"/>
        <v>0</v>
      </c>
      <c r="AN265" s="130">
        <f t="shared" si="203"/>
        <v>4792.9064875540298</v>
      </c>
      <c r="AO265" s="101">
        <f t="shared" si="215"/>
        <v>5.0000000000000933E-2</v>
      </c>
      <c r="AQ265" s="141">
        <f t="shared" si="234"/>
        <v>0</v>
      </c>
      <c r="AR265" s="132">
        <f t="shared" si="235"/>
        <v>0</v>
      </c>
      <c r="AS265" s="102">
        <f t="shared" si="236"/>
        <v>0</v>
      </c>
      <c r="AT265" s="100">
        <f t="shared" si="216"/>
        <v>727.86648755402985</v>
      </c>
      <c r="AU265" s="101">
        <f t="shared" si="217"/>
        <v>0.17905518458712089</v>
      </c>
      <c r="AW265" s="246">
        <f t="shared" si="237"/>
        <v>0.19667991310082455</v>
      </c>
    </row>
    <row r="266" spans="1:49" s="93" customFormat="1" ht="15" customHeight="1" x14ac:dyDescent="0.25">
      <c r="A266" s="95" t="s">
        <v>398</v>
      </c>
      <c r="B266" s="100">
        <v>3020.47</v>
      </c>
      <c r="C266" s="100">
        <f t="shared" si="206"/>
        <v>906.14099999999996</v>
      </c>
      <c r="D266" s="100">
        <v>59.87</v>
      </c>
      <c r="E266" s="100">
        <f t="shared" si="218"/>
        <v>3986.4809999999998</v>
      </c>
      <c r="F266" s="216"/>
      <c r="G266" s="117">
        <f t="shared" si="204"/>
        <v>0</v>
      </c>
      <c r="H266" s="130">
        <f t="shared" si="219"/>
        <v>3986.4809999999998</v>
      </c>
      <c r="J266" s="141"/>
      <c r="K266" s="132">
        <f t="shared" si="202"/>
        <v>0</v>
      </c>
      <c r="L266" s="102">
        <f t="shared" si="220"/>
        <v>0</v>
      </c>
      <c r="M266" s="100">
        <f t="shared" si="221"/>
        <v>3279.4565437349029</v>
      </c>
      <c r="N266" s="122">
        <f t="shared" si="207"/>
        <v>983.83696312047084</v>
      </c>
      <c r="O266" s="100">
        <f t="shared" si="238"/>
        <v>4263.2935068553734</v>
      </c>
      <c r="P266" s="221">
        <f t="shared" si="222"/>
        <v>0</v>
      </c>
      <c r="Q266" s="117">
        <f t="shared" si="208"/>
        <v>0</v>
      </c>
      <c r="R266" s="130">
        <f t="shared" si="223"/>
        <v>4263.2935068553734</v>
      </c>
      <c r="S266" s="101">
        <f t="shared" si="209"/>
        <v>6.9437809149315743E-2</v>
      </c>
      <c r="U266" s="141">
        <f t="shared" si="224"/>
        <v>0</v>
      </c>
      <c r="V266" s="132">
        <f t="shared" si="225"/>
        <v>0</v>
      </c>
      <c r="W266" s="102">
        <f t="shared" si="226"/>
        <v>0</v>
      </c>
      <c r="X266" s="100">
        <f t="shared" si="227"/>
        <v>3443.4293709216458</v>
      </c>
      <c r="Y266" s="122">
        <f t="shared" si="210"/>
        <v>1033.0288112764938</v>
      </c>
      <c r="Z266" s="100">
        <f t="shared" si="239"/>
        <v>4476.4581821981392</v>
      </c>
      <c r="AA266" s="221">
        <f t="shared" si="228"/>
        <v>0</v>
      </c>
      <c r="AB266" s="117">
        <f t="shared" si="211"/>
        <v>0</v>
      </c>
      <c r="AC266" s="130">
        <f t="shared" si="205"/>
        <v>4476.4581821981392</v>
      </c>
      <c r="AD266" s="101">
        <f t="shared" si="212"/>
        <v>4.9999999999999378E-2</v>
      </c>
      <c r="AF266" s="141">
        <f t="shared" si="229"/>
        <v>0</v>
      </c>
      <c r="AG266" s="132">
        <f t="shared" si="230"/>
        <v>0</v>
      </c>
      <c r="AH266" s="102">
        <f t="shared" si="231"/>
        <v>0</v>
      </c>
      <c r="AI266" s="100">
        <f t="shared" si="232"/>
        <v>3615.6008394677306</v>
      </c>
      <c r="AJ266" s="122">
        <f t="shared" si="213"/>
        <v>1084.6802518403192</v>
      </c>
      <c r="AK266" s="100">
        <f t="shared" si="240"/>
        <v>4700.2810913080502</v>
      </c>
      <c r="AL266" s="192">
        <f t="shared" si="233"/>
        <v>0</v>
      </c>
      <c r="AM266" s="117">
        <f t="shared" si="214"/>
        <v>0</v>
      </c>
      <c r="AN266" s="130">
        <f t="shared" si="203"/>
        <v>4700.2810913080502</v>
      </c>
      <c r="AO266" s="101">
        <f t="shared" si="215"/>
        <v>5.0000000000000933E-2</v>
      </c>
      <c r="AQ266" s="141">
        <f t="shared" si="234"/>
        <v>0</v>
      </c>
      <c r="AR266" s="132">
        <f t="shared" si="235"/>
        <v>0</v>
      </c>
      <c r="AS266" s="102">
        <f t="shared" si="236"/>
        <v>0</v>
      </c>
      <c r="AT266" s="100">
        <f t="shared" si="216"/>
        <v>713.80009130805047</v>
      </c>
      <c r="AU266" s="101">
        <f t="shared" si="217"/>
        <v>0.17905518458712089</v>
      </c>
      <c r="AW266" s="246">
        <f t="shared" si="237"/>
        <v>0.19703252787404968</v>
      </c>
    </row>
    <row r="267" spans="1:49" s="93" customFormat="1" ht="15" customHeight="1" x14ac:dyDescent="0.25">
      <c r="A267" s="95" t="s">
        <v>399</v>
      </c>
      <c r="B267" s="100">
        <v>2961.25</v>
      </c>
      <c r="C267" s="100">
        <f t="shared" si="206"/>
        <v>888.375</v>
      </c>
      <c r="D267" s="100">
        <v>59.87</v>
      </c>
      <c r="E267" s="100">
        <f t="shared" si="218"/>
        <v>3909.4949999999999</v>
      </c>
      <c r="F267" s="216"/>
      <c r="G267" s="117">
        <f t="shared" si="204"/>
        <v>0</v>
      </c>
      <c r="H267" s="130">
        <f t="shared" si="219"/>
        <v>3909.4949999999999</v>
      </c>
      <c r="J267" s="141"/>
      <c r="K267" s="132">
        <f t="shared" si="202"/>
        <v>0</v>
      </c>
      <c r="L267" s="102">
        <f t="shared" si="220"/>
        <v>0</v>
      </c>
      <c r="M267" s="100">
        <f t="shared" si="221"/>
        <v>3216.1244366770807</v>
      </c>
      <c r="N267" s="122">
        <f t="shared" si="207"/>
        <v>964.83733100312418</v>
      </c>
      <c r="O267" s="100">
        <f t="shared" si="238"/>
        <v>4180.9617676802045</v>
      </c>
      <c r="P267" s="221">
        <f t="shared" si="222"/>
        <v>0</v>
      </c>
      <c r="Q267" s="117">
        <f t="shared" si="208"/>
        <v>0</v>
      </c>
      <c r="R267" s="130">
        <f t="shared" si="223"/>
        <v>4180.9617676802045</v>
      </c>
      <c r="S267" s="101">
        <f t="shared" si="209"/>
        <v>6.9437809149315965E-2</v>
      </c>
      <c r="U267" s="141">
        <f t="shared" si="224"/>
        <v>0</v>
      </c>
      <c r="V267" s="132">
        <f t="shared" si="225"/>
        <v>0</v>
      </c>
      <c r="W267" s="102">
        <f t="shared" si="226"/>
        <v>0</v>
      </c>
      <c r="X267" s="100">
        <f t="shared" si="227"/>
        <v>3376.9306585109325</v>
      </c>
      <c r="Y267" s="122">
        <f t="shared" si="210"/>
        <v>1013.0791975532798</v>
      </c>
      <c r="Z267" s="100">
        <f t="shared" si="239"/>
        <v>4390.0098560642127</v>
      </c>
      <c r="AA267" s="221">
        <f t="shared" si="228"/>
        <v>0</v>
      </c>
      <c r="AB267" s="117">
        <f t="shared" si="211"/>
        <v>0</v>
      </c>
      <c r="AC267" s="130">
        <f t="shared" si="205"/>
        <v>4390.0098560642127</v>
      </c>
      <c r="AD267" s="101">
        <f t="shared" si="212"/>
        <v>4.99999999999996E-2</v>
      </c>
      <c r="AF267" s="141">
        <f t="shared" si="229"/>
        <v>0</v>
      </c>
      <c r="AG267" s="132">
        <f t="shared" si="230"/>
        <v>0</v>
      </c>
      <c r="AH267" s="102">
        <f t="shared" si="231"/>
        <v>0</v>
      </c>
      <c r="AI267" s="100">
        <f t="shared" si="232"/>
        <v>3545.7771914364816</v>
      </c>
      <c r="AJ267" s="122">
        <f t="shared" si="213"/>
        <v>1063.7331574309444</v>
      </c>
      <c r="AK267" s="100">
        <f t="shared" si="240"/>
        <v>4609.5103488674258</v>
      </c>
      <c r="AL267" s="192">
        <f t="shared" si="233"/>
        <v>0</v>
      </c>
      <c r="AM267" s="117">
        <f t="shared" si="214"/>
        <v>0</v>
      </c>
      <c r="AN267" s="130">
        <f t="shared" si="203"/>
        <v>4609.5103488674258</v>
      </c>
      <c r="AO267" s="101">
        <f t="shared" si="215"/>
        <v>5.0000000000000488E-2</v>
      </c>
      <c r="AQ267" s="141">
        <f t="shared" si="234"/>
        <v>0</v>
      </c>
      <c r="AR267" s="132">
        <f t="shared" si="235"/>
        <v>0</v>
      </c>
      <c r="AS267" s="102">
        <f t="shared" si="236"/>
        <v>0</v>
      </c>
      <c r="AT267" s="100">
        <f t="shared" si="216"/>
        <v>700.01534886742593</v>
      </c>
      <c r="AU267" s="101">
        <f t="shared" si="217"/>
        <v>0.17905518458712089</v>
      </c>
      <c r="AW267" s="246">
        <f t="shared" si="237"/>
        <v>0.19739204438547286</v>
      </c>
    </row>
    <row r="268" spans="1:49" s="93" customFormat="1" ht="15" customHeight="1" x14ac:dyDescent="0.25">
      <c r="A268" s="95" t="s">
        <v>400</v>
      </c>
      <c r="B268" s="100">
        <v>2903.2</v>
      </c>
      <c r="C268" s="100">
        <f t="shared" si="206"/>
        <v>870.95999999999992</v>
      </c>
      <c r="D268" s="100">
        <v>59.87</v>
      </c>
      <c r="E268" s="100">
        <f t="shared" si="218"/>
        <v>3834.0299999999997</v>
      </c>
      <c r="F268" s="216">
        <v>10</v>
      </c>
      <c r="G268" s="117">
        <f t="shared" si="204"/>
        <v>290.32</v>
      </c>
      <c r="H268" s="130">
        <f t="shared" si="219"/>
        <v>4124.3499999999995</v>
      </c>
      <c r="J268" s="141">
        <v>3</v>
      </c>
      <c r="K268" s="132">
        <f t="shared" si="202"/>
        <v>12373.05</v>
      </c>
      <c r="L268" s="102">
        <f t="shared" si="220"/>
        <v>8709.5999999999985</v>
      </c>
      <c r="M268" s="100">
        <f t="shared" si="221"/>
        <v>3154.0435718559625</v>
      </c>
      <c r="N268" s="122">
        <f t="shared" si="207"/>
        <v>946.21307155678869</v>
      </c>
      <c r="O268" s="100">
        <f t="shared" si="238"/>
        <v>4100.2566434127511</v>
      </c>
      <c r="P268" s="221">
        <f t="shared" si="222"/>
        <v>10</v>
      </c>
      <c r="Q268" s="117">
        <f t="shared" si="208"/>
        <v>315.40435718559627</v>
      </c>
      <c r="R268" s="130">
        <f t="shared" si="223"/>
        <v>4415.6610005983475</v>
      </c>
      <c r="S268" s="101">
        <f t="shared" si="209"/>
        <v>7.063197851742653E-2</v>
      </c>
      <c r="U268" s="141">
        <f t="shared" si="224"/>
        <v>3</v>
      </c>
      <c r="V268" s="132">
        <f t="shared" si="225"/>
        <v>13246.983001795043</v>
      </c>
      <c r="W268" s="102">
        <f t="shared" si="226"/>
        <v>9462.1307155678878</v>
      </c>
      <c r="X268" s="100">
        <f t="shared" si="227"/>
        <v>3311.7457504487584</v>
      </c>
      <c r="Y268" s="122">
        <f t="shared" si="210"/>
        <v>993.52372513462751</v>
      </c>
      <c r="Z268" s="100">
        <f t="shared" si="239"/>
        <v>4305.2694755833854</v>
      </c>
      <c r="AA268" s="221">
        <f t="shared" si="228"/>
        <v>10</v>
      </c>
      <c r="AB268" s="117">
        <f t="shared" si="211"/>
        <v>331.17457504487584</v>
      </c>
      <c r="AC268" s="130">
        <f t="shared" si="205"/>
        <v>4636.4440506282608</v>
      </c>
      <c r="AD268" s="101">
        <f t="shared" si="212"/>
        <v>4.9999999999999156E-2</v>
      </c>
      <c r="AF268" s="141">
        <f t="shared" si="229"/>
        <v>3</v>
      </c>
      <c r="AG268" s="132">
        <f t="shared" si="230"/>
        <v>13909.332151884782</v>
      </c>
      <c r="AH268" s="102">
        <f t="shared" si="231"/>
        <v>9935.237251346276</v>
      </c>
      <c r="AI268" s="100">
        <f t="shared" si="232"/>
        <v>3477.3330379711988</v>
      </c>
      <c r="AJ268" s="122">
        <f t="shared" si="213"/>
        <v>1043.1999113913596</v>
      </c>
      <c r="AK268" s="100">
        <f t="shared" si="240"/>
        <v>4520.5329493625586</v>
      </c>
      <c r="AL268" s="192">
        <f t="shared" si="233"/>
        <v>10</v>
      </c>
      <c r="AM268" s="117">
        <f t="shared" si="214"/>
        <v>347.7333037971199</v>
      </c>
      <c r="AN268" s="130">
        <f t="shared" si="203"/>
        <v>4868.2662531596789</v>
      </c>
      <c r="AO268" s="101">
        <f t="shared" si="215"/>
        <v>5.0000000000001155E-2</v>
      </c>
      <c r="AQ268" s="141">
        <f t="shared" si="234"/>
        <v>3</v>
      </c>
      <c r="AR268" s="132">
        <f t="shared" si="235"/>
        <v>14604.798759479036</v>
      </c>
      <c r="AS268" s="102">
        <f t="shared" si="236"/>
        <v>10431.999113913596</v>
      </c>
      <c r="AT268" s="100">
        <f t="shared" si="216"/>
        <v>743.9162531596794</v>
      </c>
      <c r="AU268" s="101">
        <f t="shared" si="217"/>
        <v>0.18037175631546298</v>
      </c>
      <c r="AW268" s="246">
        <f t="shared" si="237"/>
        <v>0.19775869315624095</v>
      </c>
    </row>
    <row r="269" spans="1:49" s="93" customFormat="1" ht="15" customHeight="1" x14ac:dyDescent="0.25">
      <c r="A269" s="95" t="s">
        <v>401</v>
      </c>
      <c r="B269" s="100">
        <v>2846.26</v>
      </c>
      <c r="C269" s="100">
        <f t="shared" si="206"/>
        <v>853.87800000000004</v>
      </c>
      <c r="D269" s="100">
        <v>59.87</v>
      </c>
      <c r="E269" s="100">
        <f t="shared" si="218"/>
        <v>3760.0080000000003</v>
      </c>
      <c r="F269" s="216"/>
      <c r="G269" s="117">
        <f t="shared" ref="G269:G276" si="241">B269*F269%</f>
        <v>0</v>
      </c>
      <c r="H269" s="130">
        <f t="shared" si="219"/>
        <v>3760.0080000000003</v>
      </c>
      <c r="J269" s="141"/>
      <c r="K269" s="132">
        <f t="shared" si="202"/>
        <v>0</v>
      </c>
      <c r="L269" s="102">
        <f t="shared" si="220"/>
        <v>0</v>
      </c>
      <c r="M269" s="100">
        <f t="shared" si="221"/>
        <v>3093.1497830030007</v>
      </c>
      <c r="N269" s="122">
        <f t="shared" si="207"/>
        <v>927.94493490090019</v>
      </c>
      <c r="O269" s="100">
        <f t="shared" si="238"/>
        <v>4021.0947179039008</v>
      </c>
      <c r="P269" s="221">
        <f t="shared" si="222"/>
        <v>0</v>
      </c>
      <c r="Q269" s="117">
        <f t="shared" si="208"/>
        <v>0</v>
      </c>
      <c r="R269" s="130">
        <f t="shared" si="223"/>
        <v>4021.0947179039008</v>
      </c>
      <c r="S269" s="101">
        <f t="shared" si="209"/>
        <v>6.9437809149315743E-2</v>
      </c>
      <c r="U269" s="141">
        <f t="shared" si="224"/>
        <v>0</v>
      </c>
      <c r="V269" s="132">
        <f t="shared" si="225"/>
        <v>0</v>
      </c>
      <c r="W269" s="102">
        <f t="shared" si="226"/>
        <v>0</v>
      </c>
      <c r="X269" s="100">
        <f t="shared" si="227"/>
        <v>3247.8072721531489</v>
      </c>
      <c r="Y269" s="122">
        <f t="shared" si="210"/>
        <v>974.34218164594461</v>
      </c>
      <c r="Z269" s="100">
        <f t="shared" si="239"/>
        <v>4222.1494537990939</v>
      </c>
      <c r="AA269" s="221">
        <f t="shared" si="228"/>
        <v>0</v>
      </c>
      <c r="AB269" s="117">
        <f t="shared" si="211"/>
        <v>0</v>
      </c>
      <c r="AC269" s="130">
        <f t="shared" si="205"/>
        <v>4222.1494537990939</v>
      </c>
      <c r="AD269" s="101">
        <f t="shared" si="212"/>
        <v>4.99999999999996E-2</v>
      </c>
      <c r="AF269" s="141">
        <f t="shared" si="229"/>
        <v>0</v>
      </c>
      <c r="AG269" s="132">
        <f t="shared" si="230"/>
        <v>0</v>
      </c>
      <c r="AH269" s="102">
        <f t="shared" si="231"/>
        <v>0</v>
      </c>
      <c r="AI269" s="100">
        <f t="shared" si="232"/>
        <v>3410.1976357608087</v>
      </c>
      <c r="AJ269" s="122">
        <f t="shared" si="213"/>
        <v>1023.0592907282426</v>
      </c>
      <c r="AK269" s="100">
        <f t="shared" si="240"/>
        <v>4433.2569264890517</v>
      </c>
      <c r="AL269" s="192">
        <f t="shared" si="233"/>
        <v>0</v>
      </c>
      <c r="AM269" s="117">
        <f t="shared" si="214"/>
        <v>0</v>
      </c>
      <c r="AN269" s="130">
        <f t="shared" si="203"/>
        <v>4433.2569264890517</v>
      </c>
      <c r="AO269" s="101">
        <f t="shared" si="215"/>
        <v>5.0000000000000711E-2</v>
      </c>
      <c r="AQ269" s="141">
        <f t="shared" si="234"/>
        <v>0</v>
      </c>
      <c r="AR269" s="132">
        <f t="shared" si="235"/>
        <v>0</v>
      </c>
      <c r="AS269" s="102">
        <f t="shared" si="236"/>
        <v>0</v>
      </c>
      <c r="AT269" s="100">
        <f t="shared" si="216"/>
        <v>673.24892648905143</v>
      </c>
      <c r="AU269" s="101">
        <f t="shared" si="217"/>
        <v>0.17905518458712089</v>
      </c>
      <c r="AW269" s="246">
        <f t="shared" si="237"/>
        <v>0.19813286058224078</v>
      </c>
    </row>
    <row r="270" spans="1:49" s="93" customFormat="1" ht="15" customHeight="1" x14ac:dyDescent="0.25">
      <c r="A270" s="95" t="s">
        <v>402</v>
      </c>
      <c r="B270" s="100">
        <v>2790.46</v>
      </c>
      <c r="C270" s="100">
        <f t="shared" si="206"/>
        <v>837.13800000000003</v>
      </c>
      <c r="D270" s="100">
        <v>59.87</v>
      </c>
      <c r="E270" s="100">
        <f t="shared" si="218"/>
        <v>3687.4679999999998</v>
      </c>
      <c r="F270" s="216">
        <v>19</v>
      </c>
      <c r="G270" s="117">
        <f t="shared" si="241"/>
        <v>530.18740000000003</v>
      </c>
      <c r="H270" s="130">
        <f t="shared" si="219"/>
        <v>4217.6553999999996</v>
      </c>
      <c r="J270" s="141">
        <v>1</v>
      </c>
      <c r="K270" s="132">
        <f t="shared" si="202"/>
        <v>4217.6553999999996</v>
      </c>
      <c r="L270" s="102">
        <f t="shared" si="220"/>
        <v>2790.46</v>
      </c>
      <c r="M270" s="100">
        <f t="shared" si="221"/>
        <v>3033.4751532524688</v>
      </c>
      <c r="N270" s="122">
        <f t="shared" si="207"/>
        <v>910.04254597574061</v>
      </c>
      <c r="O270" s="100">
        <f t="shared" si="238"/>
        <v>3943.5176992282095</v>
      </c>
      <c r="P270" s="221">
        <f t="shared" si="222"/>
        <v>19</v>
      </c>
      <c r="Q270" s="117">
        <f t="shared" si="208"/>
        <v>576.36027911796907</v>
      </c>
      <c r="R270" s="130">
        <f t="shared" si="223"/>
        <v>4519.8779783461787</v>
      </c>
      <c r="S270" s="101">
        <f t="shared" si="209"/>
        <v>7.1656536554925543E-2</v>
      </c>
      <c r="U270" s="141">
        <f t="shared" si="224"/>
        <v>1</v>
      </c>
      <c r="V270" s="132">
        <f t="shared" si="225"/>
        <v>4519.8779783461787</v>
      </c>
      <c r="W270" s="102">
        <f t="shared" si="226"/>
        <v>3033.4751532524688</v>
      </c>
      <c r="X270" s="100">
        <f t="shared" si="227"/>
        <v>3185.1489109150903</v>
      </c>
      <c r="Y270" s="122">
        <f t="shared" si="210"/>
        <v>955.54467327452699</v>
      </c>
      <c r="Z270" s="100">
        <f t="shared" si="239"/>
        <v>4140.6935841896175</v>
      </c>
      <c r="AA270" s="221">
        <f t="shared" si="228"/>
        <v>19</v>
      </c>
      <c r="AB270" s="117">
        <f t="shared" si="211"/>
        <v>605.17829307386717</v>
      </c>
      <c r="AC270" s="130">
        <f t="shared" si="205"/>
        <v>4745.8718772634847</v>
      </c>
      <c r="AD270" s="101">
        <f t="shared" si="212"/>
        <v>4.9999999999999378E-2</v>
      </c>
      <c r="AF270" s="141">
        <f t="shared" si="229"/>
        <v>1</v>
      </c>
      <c r="AG270" s="132">
        <f t="shared" si="230"/>
        <v>4745.8718772634847</v>
      </c>
      <c r="AH270" s="102">
        <f t="shared" si="231"/>
        <v>3185.1489109150903</v>
      </c>
      <c r="AI270" s="100">
        <f t="shared" si="232"/>
        <v>3344.4063564608468</v>
      </c>
      <c r="AJ270" s="122">
        <f t="shared" si="213"/>
        <v>1003.321906938254</v>
      </c>
      <c r="AK270" s="100">
        <f t="shared" si="240"/>
        <v>4347.7282633991008</v>
      </c>
      <c r="AL270" s="192">
        <f t="shared" si="233"/>
        <v>19</v>
      </c>
      <c r="AM270" s="117">
        <f t="shared" si="214"/>
        <v>635.43720772756092</v>
      </c>
      <c r="AN270" s="130">
        <f t="shared" si="203"/>
        <v>4983.1654711266619</v>
      </c>
      <c r="AO270" s="101">
        <f t="shared" si="215"/>
        <v>5.0000000000000711E-2</v>
      </c>
      <c r="AQ270" s="141">
        <f t="shared" si="234"/>
        <v>1</v>
      </c>
      <c r="AR270" s="132">
        <f t="shared" si="235"/>
        <v>4983.1654711266619</v>
      </c>
      <c r="AS270" s="102">
        <f t="shared" si="236"/>
        <v>3344.4063564608468</v>
      </c>
      <c r="AT270" s="100">
        <f t="shared" si="216"/>
        <v>765.5100711266623</v>
      </c>
      <c r="AU270" s="101">
        <f t="shared" si="217"/>
        <v>0.18150133155180548</v>
      </c>
      <c r="AW270" s="246">
        <f t="shared" si="237"/>
        <v>0.1985143512040477</v>
      </c>
    </row>
    <row r="271" spans="1:49" s="93" customFormat="1" ht="15" customHeight="1" x14ac:dyDescent="0.25">
      <c r="A271" s="95" t="s">
        <v>403</v>
      </c>
      <c r="B271" s="100">
        <v>2735.75</v>
      </c>
      <c r="C271" s="100">
        <f t="shared" si="206"/>
        <v>820.72500000000002</v>
      </c>
      <c r="D271" s="100">
        <v>59.87</v>
      </c>
      <c r="E271" s="100">
        <f t="shared" si="218"/>
        <v>3616.3449999999998</v>
      </c>
      <c r="F271" s="216"/>
      <c r="G271" s="117">
        <f t="shared" si="241"/>
        <v>0</v>
      </c>
      <c r="H271" s="130">
        <f t="shared" si="219"/>
        <v>3616.3449999999998</v>
      </c>
      <c r="J271" s="141"/>
      <c r="K271" s="132">
        <f t="shared" si="202"/>
        <v>0</v>
      </c>
      <c r="L271" s="102">
        <f t="shared" si="220"/>
        <v>0</v>
      </c>
      <c r="M271" s="100">
        <f t="shared" si="221"/>
        <v>2974.9662107139097</v>
      </c>
      <c r="N271" s="122">
        <f t="shared" si="207"/>
        <v>892.48986321417294</v>
      </c>
      <c r="O271" s="100">
        <f t="shared" si="238"/>
        <v>3867.4560739280828</v>
      </c>
      <c r="P271" s="221">
        <f t="shared" si="222"/>
        <v>0</v>
      </c>
      <c r="Q271" s="117">
        <f t="shared" si="208"/>
        <v>0</v>
      </c>
      <c r="R271" s="130">
        <f t="shared" si="223"/>
        <v>3867.4560739280828</v>
      </c>
      <c r="S271" s="101">
        <f t="shared" si="209"/>
        <v>6.9437809149315965E-2</v>
      </c>
      <c r="U271" s="141">
        <f t="shared" si="224"/>
        <v>0</v>
      </c>
      <c r="V271" s="132">
        <f t="shared" si="225"/>
        <v>0</v>
      </c>
      <c r="W271" s="102">
        <f t="shared" si="226"/>
        <v>0</v>
      </c>
      <c r="X271" s="100">
        <f t="shared" si="227"/>
        <v>3123.714521249603</v>
      </c>
      <c r="Y271" s="122">
        <f t="shared" si="210"/>
        <v>937.1143563748808</v>
      </c>
      <c r="Z271" s="100">
        <f t="shared" si="239"/>
        <v>4060.8288776244835</v>
      </c>
      <c r="AA271" s="221">
        <f t="shared" si="228"/>
        <v>0</v>
      </c>
      <c r="AB271" s="117">
        <f t="shared" si="211"/>
        <v>0</v>
      </c>
      <c r="AC271" s="130">
        <f t="shared" si="205"/>
        <v>4060.8288776244835</v>
      </c>
      <c r="AD271" s="101">
        <f t="shared" si="212"/>
        <v>4.9999999999999156E-2</v>
      </c>
      <c r="AF271" s="141">
        <f t="shared" si="229"/>
        <v>0</v>
      </c>
      <c r="AG271" s="132">
        <f t="shared" si="230"/>
        <v>0</v>
      </c>
      <c r="AH271" s="102">
        <f t="shared" si="231"/>
        <v>0</v>
      </c>
      <c r="AI271" s="100">
        <f t="shared" si="232"/>
        <v>3279.9002473120854</v>
      </c>
      <c r="AJ271" s="122">
        <f t="shared" si="213"/>
        <v>983.97007419362558</v>
      </c>
      <c r="AK271" s="100">
        <f t="shared" si="240"/>
        <v>4263.8703215057112</v>
      </c>
      <c r="AL271" s="192">
        <f t="shared" si="233"/>
        <v>0</v>
      </c>
      <c r="AM271" s="117">
        <f t="shared" si="214"/>
        <v>0</v>
      </c>
      <c r="AN271" s="130">
        <f t="shared" si="203"/>
        <v>4263.8703215057112</v>
      </c>
      <c r="AO271" s="101">
        <f t="shared" si="215"/>
        <v>5.0000000000000933E-2</v>
      </c>
      <c r="AQ271" s="141">
        <f t="shared" si="234"/>
        <v>0</v>
      </c>
      <c r="AR271" s="132">
        <f t="shared" si="235"/>
        <v>0</v>
      </c>
      <c r="AS271" s="102">
        <f t="shared" si="236"/>
        <v>0</v>
      </c>
      <c r="AT271" s="100">
        <f t="shared" si="216"/>
        <v>647.52532150571142</v>
      </c>
      <c r="AU271" s="101">
        <f t="shared" si="217"/>
        <v>0.17905518458712089</v>
      </c>
      <c r="AW271" s="246">
        <f t="shared" si="237"/>
        <v>0.19890349897179394</v>
      </c>
    </row>
    <row r="272" spans="1:49" s="93" customFormat="1" ht="15" customHeight="1" x14ac:dyDescent="0.25">
      <c r="A272" s="95" t="s">
        <v>404</v>
      </c>
      <c r="B272" s="100">
        <v>2682.1</v>
      </c>
      <c r="C272" s="100">
        <f t="shared" si="206"/>
        <v>804.63</v>
      </c>
      <c r="D272" s="100">
        <v>59.87</v>
      </c>
      <c r="E272" s="100">
        <f t="shared" si="218"/>
        <v>3546.6</v>
      </c>
      <c r="F272" s="216">
        <v>4.3</v>
      </c>
      <c r="G272" s="117">
        <f t="shared" si="241"/>
        <v>115.33029999999998</v>
      </c>
      <c r="H272" s="130">
        <f t="shared" si="219"/>
        <v>3661.9303</v>
      </c>
      <c r="J272" s="141">
        <v>3</v>
      </c>
      <c r="K272" s="132">
        <f t="shared" si="202"/>
        <v>10985.7909</v>
      </c>
      <c r="L272" s="102">
        <f t="shared" si="220"/>
        <v>8046.2999999999993</v>
      </c>
      <c r="M272" s="100">
        <f t="shared" si="221"/>
        <v>2917.5908722530489</v>
      </c>
      <c r="N272" s="122">
        <f t="shared" si="207"/>
        <v>875.2772616759147</v>
      </c>
      <c r="O272" s="100">
        <f t="shared" si="238"/>
        <v>3792.8681339289637</v>
      </c>
      <c r="P272" s="221">
        <f t="shared" si="222"/>
        <v>4.3</v>
      </c>
      <c r="Q272" s="117">
        <f t="shared" si="208"/>
        <v>125.45640750688109</v>
      </c>
      <c r="R272" s="130">
        <f t="shared" si="223"/>
        <v>3918.3245414358448</v>
      </c>
      <c r="S272" s="101">
        <f t="shared" si="209"/>
        <v>7.0016144609809983E-2</v>
      </c>
      <c r="U272" s="141">
        <f t="shared" si="224"/>
        <v>3</v>
      </c>
      <c r="V272" s="132">
        <f t="shared" si="225"/>
        <v>11754.973624307535</v>
      </c>
      <c r="W272" s="102">
        <f t="shared" si="226"/>
        <v>8752.7726167591463</v>
      </c>
      <c r="X272" s="100">
        <f t="shared" si="227"/>
        <v>3063.4704158656996</v>
      </c>
      <c r="Y272" s="122">
        <f t="shared" si="210"/>
        <v>919.04112475970987</v>
      </c>
      <c r="Z272" s="100">
        <f t="shared" si="239"/>
        <v>3982.5115406254095</v>
      </c>
      <c r="AA272" s="221">
        <f t="shared" si="228"/>
        <v>4.3</v>
      </c>
      <c r="AB272" s="117">
        <f t="shared" si="211"/>
        <v>131.72922788222508</v>
      </c>
      <c r="AC272" s="130">
        <f t="shared" si="205"/>
        <v>4114.2407685076341</v>
      </c>
      <c r="AD272" s="101">
        <f t="shared" si="212"/>
        <v>4.9999999999999156E-2</v>
      </c>
      <c r="AF272" s="141">
        <f t="shared" si="229"/>
        <v>3</v>
      </c>
      <c r="AG272" s="132">
        <f t="shared" si="230"/>
        <v>12342.722305522902</v>
      </c>
      <c r="AH272" s="102">
        <f t="shared" si="231"/>
        <v>9190.4112475970978</v>
      </c>
      <c r="AI272" s="100">
        <f t="shared" si="232"/>
        <v>3216.6439366589866</v>
      </c>
      <c r="AJ272" s="122">
        <f t="shared" si="213"/>
        <v>964.99318099769596</v>
      </c>
      <c r="AK272" s="100">
        <f t="shared" si="240"/>
        <v>4181.6371176566827</v>
      </c>
      <c r="AL272" s="192">
        <f t="shared" si="233"/>
        <v>4.3</v>
      </c>
      <c r="AM272" s="117">
        <f t="shared" si="214"/>
        <v>138.3156892763364</v>
      </c>
      <c r="AN272" s="130">
        <f t="shared" si="203"/>
        <v>4319.952806933019</v>
      </c>
      <c r="AO272" s="101">
        <f t="shared" si="215"/>
        <v>5.0000000000000711E-2</v>
      </c>
      <c r="AQ272" s="141">
        <f t="shared" si="234"/>
        <v>3</v>
      </c>
      <c r="AR272" s="132">
        <f t="shared" si="235"/>
        <v>12959.858420799057</v>
      </c>
      <c r="AS272" s="102">
        <f t="shared" si="236"/>
        <v>9649.9318099769589</v>
      </c>
      <c r="AT272" s="100">
        <f t="shared" si="216"/>
        <v>658.02250693301903</v>
      </c>
      <c r="AU272" s="101">
        <f t="shared" si="217"/>
        <v>0.17969279943231542</v>
      </c>
      <c r="AW272" s="246">
        <f t="shared" si="237"/>
        <v>0.19930052446179736</v>
      </c>
    </row>
    <row r="273" spans="1:49" s="93" customFormat="1" ht="15" customHeight="1" x14ac:dyDescent="0.25">
      <c r="A273" s="95" t="s">
        <v>405</v>
      </c>
      <c r="B273" s="100">
        <v>2629.51</v>
      </c>
      <c r="C273" s="100">
        <f t="shared" si="206"/>
        <v>788.85300000000007</v>
      </c>
      <c r="D273" s="100">
        <v>59.87</v>
      </c>
      <c r="E273" s="100">
        <f t="shared" si="218"/>
        <v>3478.2330000000002</v>
      </c>
      <c r="F273" s="216">
        <v>7</v>
      </c>
      <c r="G273" s="117">
        <f t="shared" si="241"/>
        <v>184.06570000000002</v>
      </c>
      <c r="H273" s="130">
        <f t="shared" si="219"/>
        <v>3662.2987000000003</v>
      </c>
      <c r="J273" s="141">
        <v>1</v>
      </c>
      <c r="K273" s="132">
        <f t="shared" ref="K273:K336" si="242">H273*J273</f>
        <v>3662.2987000000003</v>
      </c>
      <c r="L273" s="102">
        <f t="shared" si="220"/>
        <v>2629.51</v>
      </c>
      <c r="M273" s="100">
        <f t="shared" si="221"/>
        <v>2861.3491378698868</v>
      </c>
      <c r="N273" s="122">
        <f t="shared" si="207"/>
        <v>858.404741360966</v>
      </c>
      <c r="O273" s="100">
        <f t="shared" si="238"/>
        <v>3719.7538792308528</v>
      </c>
      <c r="P273" s="221">
        <f t="shared" si="222"/>
        <v>7</v>
      </c>
      <c r="Q273" s="117">
        <f t="shared" si="208"/>
        <v>200.29443965089209</v>
      </c>
      <c r="R273" s="130">
        <f t="shared" si="223"/>
        <v>3920.0483188817448</v>
      </c>
      <c r="S273" s="101">
        <f t="shared" si="209"/>
        <v>7.0379190774838785E-2</v>
      </c>
      <c r="U273" s="141">
        <f t="shared" si="224"/>
        <v>1</v>
      </c>
      <c r="V273" s="132">
        <f t="shared" si="225"/>
        <v>3920.0483188817448</v>
      </c>
      <c r="W273" s="102">
        <f t="shared" si="226"/>
        <v>2861.3491378698868</v>
      </c>
      <c r="X273" s="100">
        <f t="shared" si="227"/>
        <v>3004.4165947633792</v>
      </c>
      <c r="Y273" s="122">
        <f t="shared" si="210"/>
        <v>901.32497842901375</v>
      </c>
      <c r="Z273" s="100">
        <f t="shared" si="239"/>
        <v>3905.7415731923929</v>
      </c>
      <c r="AA273" s="221">
        <f t="shared" si="228"/>
        <v>7</v>
      </c>
      <c r="AB273" s="117">
        <f t="shared" si="211"/>
        <v>210.30916163343656</v>
      </c>
      <c r="AC273" s="130">
        <f t="shared" si="205"/>
        <v>4116.0507348258297</v>
      </c>
      <c r="AD273" s="101">
        <f t="shared" si="212"/>
        <v>4.9999999999999378E-2</v>
      </c>
      <c r="AF273" s="141">
        <f t="shared" si="229"/>
        <v>1</v>
      </c>
      <c r="AG273" s="132">
        <f t="shared" si="230"/>
        <v>4116.0507348258297</v>
      </c>
      <c r="AH273" s="102">
        <f t="shared" si="231"/>
        <v>3004.4165947633792</v>
      </c>
      <c r="AI273" s="100">
        <f t="shared" si="232"/>
        <v>3154.6374245015504</v>
      </c>
      <c r="AJ273" s="122">
        <f t="shared" si="213"/>
        <v>946.3912273504651</v>
      </c>
      <c r="AK273" s="100">
        <f t="shared" si="240"/>
        <v>4101.0286518520152</v>
      </c>
      <c r="AL273" s="192">
        <f t="shared" si="233"/>
        <v>7</v>
      </c>
      <c r="AM273" s="117">
        <f t="shared" si="214"/>
        <v>220.82461971510855</v>
      </c>
      <c r="AN273" s="130">
        <f t="shared" ref="AN273:AN336" si="243">AK273+AM273</f>
        <v>4321.8532715671236</v>
      </c>
      <c r="AO273" s="101">
        <f t="shared" si="215"/>
        <v>5.0000000000000488E-2</v>
      </c>
      <c r="AQ273" s="141">
        <f t="shared" si="234"/>
        <v>1</v>
      </c>
      <c r="AR273" s="132">
        <f t="shared" si="235"/>
        <v>4321.8532715671236</v>
      </c>
      <c r="AS273" s="102">
        <f t="shared" si="236"/>
        <v>3154.6374245015504</v>
      </c>
      <c r="AT273" s="100">
        <f t="shared" si="216"/>
        <v>659.55457156712328</v>
      </c>
      <c r="AU273" s="101">
        <f t="shared" si="217"/>
        <v>0.18009305782925988</v>
      </c>
      <c r="AW273" s="246">
        <f t="shared" si="237"/>
        <v>0.1997054297194345</v>
      </c>
    </row>
    <row r="274" spans="1:49" s="93" customFormat="1" ht="15" customHeight="1" x14ac:dyDescent="0.25">
      <c r="A274" s="95" t="s">
        <v>406</v>
      </c>
      <c r="B274" s="100">
        <v>2577.9499999999998</v>
      </c>
      <c r="C274" s="100">
        <f t="shared" si="206"/>
        <v>773.38499999999988</v>
      </c>
      <c r="D274" s="100">
        <v>59.87</v>
      </c>
      <c r="E274" s="100">
        <f t="shared" si="218"/>
        <v>3411.2049999999995</v>
      </c>
      <c r="F274" s="216"/>
      <c r="G274" s="117">
        <f t="shared" si="241"/>
        <v>0</v>
      </c>
      <c r="H274" s="130">
        <f t="shared" si="219"/>
        <v>3411.2049999999995</v>
      </c>
      <c r="J274" s="141"/>
      <c r="K274" s="132">
        <f t="shared" si="242"/>
        <v>0</v>
      </c>
      <c r="L274" s="102">
        <f t="shared" si="220"/>
        <v>0</v>
      </c>
      <c r="M274" s="100">
        <f t="shared" si="221"/>
        <v>2806.2089244301474</v>
      </c>
      <c r="N274" s="122">
        <f t="shared" si="207"/>
        <v>841.86267732904423</v>
      </c>
      <c r="O274" s="100">
        <f t="shared" si="238"/>
        <v>3648.0716017591917</v>
      </c>
      <c r="P274" s="221">
        <f t="shared" si="222"/>
        <v>0</v>
      </c>
      <c r="Q274" s="117">
        <f t="shared" si="208"/>
        <v>0</v>
      </c>
      <c r="R274" s="130">
        <f t="shared" si="223"/>
        <v>3648.0716017591917</v>
      </c>
      <c r="S274" s="101">
        <f t="shared" si="209"/>
        <v>6.9437809149315965E-2</v>
      </c>
      <c r="U274" s="141">
        <f t="shared" si="224"/>
        <v>0</v>
      </c>
      <c r="V274" s="132">
        <f t="shared" si="225"/>
        <v>0</v>
      </c>
      <c r="W274" s="102">
        <f t="shared" si="226"/>
        <v>0</v>
      </c>
      <c r="X274" s="100">
        <f t="shared" si="227"/>
        <v>2946.5193706516529</v>
      </c>
      <c r="Y274" s="122">
        <f t="shared" si="210"/>
        <v>883.95581119549581</v>
      </c>
      <c r="Z274" s="100">
        <f t="shared" si="239"/>
        <v>3830.4751818471486</v>
      </c>
      <c r="AA274" s="221">
        <f t="shared" si="228"/>
        <v>0</v>
      </c>
      <c r="AB274" s="117">
        <f t="shared" si="211"/>
        <v>0</v>
      </c>
      <c r="AC274" s="130">
        <f t="shared" si="205"/>
        <v>3830.4751818471486</v>
      </c>
      <c r="AD274" s="101">
        <f t="shared" si="212"/>
        <v>4.9999999999999378E-2</v>
      </c>
      <c r="AF274" s="141">
        <f t="shared" si="229"/>
        <v>0</v>
      </c>
      <c r="AG274" s="132">
        <f t="shared" si="230"/>
        <v>0</v>
      </c>
      <c r="AH274" s="102">
        <f t="shared" si="231"/>
        <v>0</v>
      </c>
      <c r="AI274" s="100">
        <f t="shared" si="232"/>
        <v>3093.8453391842377</v>
      </c>
      <c r="AJ274" s="122">
        <f t="shared" si="213"/>
        <v>928.15360175527121</v>
      </c>
      <c r="AK274" s="100">
        <f t="shared" si="240"/>
        <v>4021.9989409395089</v>
      </c>
      <c r="AL274" s="192">
        <f t="shared" si="233"/>
        <v>0</v>
      </c>
      <c r="AM274" s="117">
        <f t="shared" si="214"/>
        <v>0</v>
      </c>
      <c r="AN274" s="130">
        <f t="shared" si="243"/>
        <v>4021.9989409395089</v>
      </c>
      <c r="AO274" s="101">
        <f t="shared" si="215"/>
        <v>5.0000000000000711E-2</v>
      </c>
      <c r="AQ274" s="141">
        <f t="shared" si="234"/>
        <v>0</v>
      </c>
      <c r="AR274" s="132">
        <f t="shared" si="235"/>
        <v>0</v>
      </c>
      <c r="AS274" s="102">
        <f t="shared" si="236"/>
        <v>0</v>
      </c>
      <c r="AT274" s="100">
        <f t="shared" si="216"/>
        <v>610.79394093950941</v>
      </c>
      <c r="AU274" s="101">
        <f t="shared" si="217"/>
        <v>0.17905518458712089</v>
      </c>
      <c r="AW274" s="246">
        <f t="shared" si="237"/>
        <v>0.20011844263241652</v>
      </c>
    </row>
    <row r="275" spans="1:49" s="93" customFormat="1" ht="15" customHeight="1" x14ac:dyDescent="0.25">
      <c r="A275" s="95" t="s">
        <v>407</v>
      </c>
      <c r="B275" s="100">
        <v>2527.4</v>
      </c>
      <c r="C275" s="100">
        <f t="shared" si="206"/>
        <v>758.22</v>
      </c>
      <c r="D275" s="100">
        <v>59.87</v>
      </c>
      <c r="E275" s="100">
        <f t="shared" si="218"/>
        <v>3345.49</v>
      </c>
      <c r="F275" s="216">
        <v>6</v>
      </c>
      <c r="G275" s="117">
        <f t="shared" si="241"/>
        <v>151.64400000000001</v>
      </c>
      <c r="H275" s="130">
        <f t="shared" si="219"/>
        <v>3497.134</v>
      </c>
      <c r="J275" s="141">
        <v>2</v>
      </c>
      <c r="K275" s="132">
        <f t="shared" si="242"/>
        <v>6994.268</v>
      </c>
      <c r="L275" s="102">
        <f t="shared" si="220"/>
        <v>5054.8</v>
      </c>
      <c r="M275" s="100">
        <f t="shared" si="221"/>
        <v>2752.1488431776497</v>
      </c>
      <c r="N275" s="122">
        <f t="shared" si="207"/>
        <v>825.64465295329489</v>
      </c>
      <c r="O275" s="100">
        <f t="shared" si="238"/>
        <v>3577.7934961309447</v>
      </c>
      <c r="P275" s="221">
        <f t="shared" si="222"/>
        <v>6</v>
      </c>
      <c r="Q275" s="117">
        <f t="shared" si="208"/>
        <v>165.12893059065897</v>
      </c>
      <c r="R275" s="130">
        <f t="shared" si="223"/>
        <v>3742.9224267216036</v>
      </c>
      <c r="S275" s="101">
        <f t="shared" si="209"/>
        <v>7.0282816363800737E-2</v>
      </c>
      <c r="U275" s="141">
        <f t="shared" si="224"/>
        <v>2</v>
      </c>
      <c r="V275" s="132">
        <f t="shared" si="225"/>
        <v>7485.8448534432073</v>
      </c>
      <c r="W275" s="102">
        <f t="shared" si="226"/>
        <v>5504.2976863552994</v>
      </c>
      <c r="X275" s="100">
        <f t="shared" si="227"/>
        <v>2889.7562853365303</v>
      </c>
      <c r="Y275" s="122">
        <f t="shared" si="210"/>
        <v>866.92688560095905</v>
      </c>
      <c r="Z275" s="100">
        <f t="shared" si="239"/>
        <v>3756.6831709374892</v>
      </c>
      <c r="AA275" s="221">
        <f t="shared" si="228"/>
        <v>6</v>
      </c>
      <c r="AB275" s="117">
        <f t="shared" si="211"/>
        <v>173.38537712019181</v>
      </c>
      <c r="AC275" s="130">
        <f t="shared" si="205"/>
        <v>3930.0685480576808</v>
      </c>
      <c r="AD275" s="101">
        <f t="shared" si="212"/>
        <v>4.9999999999999156E-2</v>
      </c>
      <c r="AF275" s="141">
        <f t="shared" si="229"/>
        <v>2</v>
      </c>
      <c r="AG275" s="132">
        <f t="shared" si="230"/>
        <v>7860.1370961153616</v>
      </c>
      <c r="AH275" s="102">
        <f t="shared" si="231"/>
        <v>5779.5125706730605</v>
      </c>
      <c r="AI275" s="100">
        <f t="shared" si="232"/>
        <v>3034.2440996033588</v>
      </c>
      <c r="AJ275" s="122">
        <f t="shared" si="213"/>
        <v>910.27322988100764</v>
      </c>
      <c r="AK275" s="100">
        <f t="shared" si="240"/>
        <v>3944.5173294843662</v>
      </c>
      <c r="AL275" s="192">
        <f t="shared" si="233"/>
        <v>6</v>
      </c>
      <c r="AM275" s="117">
        <f t="shared" si="214"/>
        <v>182.05464597620153</v>
      </c>
      <c r="AN275" s="130">
        <f t="shared" si="243"/>
        <v>4126.571975460568</v>
      </c>
      <c r="AO275" s="101">
        <f t="shared" si="215"/>
        <v>5.0000000000000711E-2</v>
      </c>
      <c r="AQ275" s="141">
        <f t="shared" si="234"/>
        <v>2</v>
      </c>
      <c r="AR275" s="132">
        <f t="shared" si="235"/>
        <v>8253.1439509211359</v>
      </c>
      <c r="AS275" s="102">
        <f t="shared" si="236"/>
        <v>6068.4881992067176</v>
      </c>
      <c r="AT275" s="100">
        <f t="shared" si="216"/>
        <v>629.43797546056794</v>
      </c>
      <c r="AU275" s="101">
        <f t="shared" si="217"/>
        <v>0.17998680504109021</v>
      </c>
      <c r="AW275" s="246">
        <f t="shared" si="237"/>
        <v>0.20053972446124813</v>
      </c>
    </row>
    <row r="276" spans="1:49" s="93" customFormat="1" ht="15" customHeight="1" x14ac:dyDescent="0.25">
      <c r="A276" s="95" t="s">
        <v>408</v>
      </c>
      <c r="B276" s="100">
        <v>2477.84</v>
      </c>
      <c r="C276" s="100">
        <f t="shared" si="206"/>
        <v>743.35199999999998</v>
      </c>
      <c r="D276" s="100">
        <v>59.87</v>
      </c>
      <c r="E276" s="100">
        <f t="shared" si="218"/>
        <v>3281.0619999999999</v>
      </c>
      <c r="F276" s="216"/>
      <c r="G276" s="117">
        <f t="shared" si="241"/>
        <v>0</v>
      </c>
      <c r="H276" s="130">
        <f t="shared" si="219"/>
        <v>3281.0619999999999</v>
      </c>
      <c r="J276" s="141"/>
      <c r="K276" s="132">
        <f t="shared" si="242"/>
        <v>0</v>
      </c>
      <c r="L276" s="102">
        <f t="shared" si="220"/>
        <v>0</v>
      </c>
      <c r="M276" s="100">
        <f t="shared" si="221"/>
        <v>2699.1475053562099</v>
      </c>
      <c r="N276" s="122">
        <f t="shared" si="207"/>
        <v>809.74425160686292</v>
      </c>
      <c r="O276" s="100">
        <f t="shared" si="238"/>
        <v>3508.891756963073</v>
      </c>
      <c r="P276" s="221">
        <f t="shared" si="222"/>
        <v>0</v>
      </c>
      <c r="Q276" s="117">
        <f t="shared" si="208"/>
        <v>0</v>
      </c>
      <c r="R276" s="130">
        <f t="shared" si="223"/>
        <v>3508.891756963073</v>
      </c>
      <c r="S276" s="101">
        <f t="shared" si="209"/>
        <v>6.9437809149315965E-2</v>
      </c>
      <c r="U276" s="141">
        <f t="shared" si="224"/>
        <v>0</v>
      </c>
      <c r="V276" s="132">
        <f t="shared" si="225"/>
        <v>0</v>
      </c>
      <c r="W276" s="102">
        <f t="shared" si="226"/>
        <v>0</v>
      </c>
      <c r="X276" s="100">
        <f t="shared" si="227"/>
        <v>2834.1048806240183</v>
      </c>
      <c r="Y276" s="122">
        <f t="shared" si="210"/>
        <v>850.23146418720546</v>
      </c>
      <c r="Z276" s="100">
        <f t="shared" si="239"/>
        <v>3684.3363448112236</v>
      </c>
      <c r="AA276" s="221">
        <f t="shared" si="228"/>
        <v>0</v>
      </c>
      <c r="AB276" s="117">
        <f t="shared" si="211"/>
        <v>0</v>
      </c>
      <c r="AC276" s="130">
        <f t="shared" si="205"/>
        <v>3684.3363448112236</v>
      </c>
      <c r="AD276" s="101">
        <f t="shared" si="212"/>
        <v>4.9999999999999156E-2</v>
      </c>
      <c r="AF276" s="141">
        <f t="shared" si="229"/>
        <v>0</v>
      </c>
      <c r="AG276" s="132">
        <f t="shared" si="230"/>
        <v>0</v>
      </c>
      <c r="AH276" s="102">
        <f t="shared" si="231"/>
        <v>0</v>
      </c>
      <c r="AI276" s="100">
        <f t="shared" si="232"/>
        <v>2975.8101246552214</v>
      </c>
      <c r="AJ276" s="122">
        <f t="shared" si="213"/>
        <v>892.74303739656636</v>
      </c>
      <c r="AK276" s="100">
        <f t="shared" si="240"/>
        <v>3868.5531620517877</v>
      </c>
      <c r="AL276" s="192">
        <f t="shared" si="233"/>
        <v>0</v>
      </c>
      <c r="AM276" s="117">
        <f t="shared" si="214"/>
        <v>0</v>
      </c>
      <c r="AN276" s="130">
        <f t="shared" si="243"/>
        <v>3868.5531620517877</v>
      </c>
      <c r="AO276" s="101">
        <f t="shared" si="215"/>
        <v>5.0000000000000711E-2</v>
      </c>
      <c r="AQ276" s="141">
        <f t="shared" si="234"/>
        <v>0</v>
      </c>
      <c r="AR276" s="132">
        <f t="shared" si="235"/>
        <v>0</v>
      </c>
      <c r="AS276" s="102">
        <f t="shared" si="236"/>
        <v>0</v>
      </c>
      <c r="AT276" s="100">
        <f t="shared" si="216"/>
        <v>587.4911620517878</v>
      </c>
      <c r="AU276" s="101">
        <f t="shared" si="217"/>
        <v>0.17905518458712089</v>
      </c>
      <c r="AW276" s="246">
        <f t="shared" si="237"/>
        <v>0.20096944300488384</v>
      </c>
    </row>
    <row r="277" spans="1:49" s="93" customFormat="1" ht="15" customHeight="1" x14ac:dyDescent="0.25">
      <c r="A277" s="123" t="s">
        <v>409</v>
      </c>
      <c r="B277" s="124"/>
      <c r="C277" s="124"/>
      <c r="D277" s="124"/>
      <c r="E277" s="124"/>
      <c r="F277" s="219"/>
      <c r="G277" s="125"/>
      <c r="H277" s="130"/>
      <c r="I277" s="126"/>
      <c r="J277" s="141"/>
      <c r="K277" s="132">
        <f t="shared" si="242"/>
        <v>0</v>
      </c>
      <c r="L277" s="102">
        <f t="shared" si="220"/>
        <v>0</v>
      </c>
      <c r="M277" s="124">
        <f t="shared" si="221"/>
        <v>0</v>
      </c>
      <c r="N277" s="127"/>
      <c r="O277" s="124"/>
      <c r="P277" s="221">
        <f t="shared" si="222"/>
        <v>0</v>
      </c>
      <c r="Q277" s="125"/>
      <c r="R277" s="130"/>
      <c r="S277" s="128"/>
      <c r="T277" s="126"/>
      <c r="U277" s="141">
        <f t="shared" si="224"/>
        <v>0</v>
      </c>
      <c r="V277" s="132">
        <f t="shared" si="225"/>
        <v>0</v>
      </c>
      <c r="W277" s="102">
        <f t="shared" si="226"/>
        <v>0</v>
      </c>
      <c r="X277" s="124">
        <f t="shared" si="227"/>
        <v>0</v>
      </c>
      <c r="Y277" s="127"/>
      <c r="Z277" s="124"/>
      <c r="AA277" s="221">
        <f t="shared" si="228"/>
        <v>0</v>
      </c>
      <c r="AB277" s="125"/>
      <c r="AC277" s="130"/>
      <c r="AD277" s="128"/>
      <c r="AE277" s="126"/>
      <c r="AF277" s="142">
        <f t="shared" si="229"/>
        <v>0</v>
      </c>
      <c r="AG277" s="133">
        <f t="shared" si="230"/>
        <v>0</v>
      </c>
      <c r="AH277" s="102">
        <f t="shared" si="231"/>
        <v>0</v>
      </c>
      <c r="AI277" s="124">
        <f t="shared" si="232"/>
        <v>0</v>
      </c>
      <c r="AJ277" s="127"/>
      <c r="AK277" s="124"/>
      <c r="AL277" s="192">
        <f t="shared" si="233"/>
        <v>0</v>
      </c>
      <c r="AM277" s="125"/>
      <c r="AN277" s="130"/>
      <c r="AO277" s="128"/>
      <c r="AP277" s="126"/>
      <c r="AQ277" s="142">
        <f t="shared" si="234"/>
        <v>0</v>
      </c>
      <c r="AR277" s="133">
        <f t="shared" si="235"/>
        <v>0</v>
      </c>
      <c r="AS277" s="102">
        <f t="shared" si="236"/>
        <v>0</v>
      </c>
      <c r="AT277" s="124"/>
      <c r="AU277" s="128"/>
      <c r="AW277" s="246"/>
    </row>
    <row r="278" spans="1:49" s="93" customFormat="1" ht="15" customHeight="1" x14ac:dyDescent="0.25">
      <c r="A278" s="123" t="s">
        <v>410</v>
      </c>
      <c r="B278" s="124"/>
      <c r="C278" s="124"/>
      <c r="D278" s="124"/>
      <c r="E278" s="124"/>
      <c r="F278" s="219"/>
      <c r="G278" s="125"/>
      <c r="H278" s="130"/>
      <c r="I278" s="126"/>
      <c r="J278" s="141"/>
      <c r="K278" s="132">
        <f t="shared" si="242"/>
        <v>0</v>
      </c>
      <c r="L278" s="102">
        <f t="shared" si="220"/>
        <v>0</v>
      </c>
      <c r="M278" s="124">
        <f t="shared" si="221"/>
        <v>0</v>
      </c>
      <c r="N278" s="127"/>
      <c r="O278" s="124"/>
      <c r="P278" s="221">
        <f t="shared" si="222"/>
        <v>0</v>
      </c>
      <c r="Q278" s="125"/>
      <c r="R278" s="130"/>
      <c r="S278" s="128"/>
      <c r="T278" s="126"/>
      <c r="U278" s="141">
        <f t="shared" si="224"/>
        <v>0</v>
      </c>
      <c r="V278" s="132">
        <f t="shared" si="225"/>
        <v>0</v>
      </c>
      <c r="W278" s="102">
        <f t="shared" si="226"/>
        <v>0</v>
      </c>
      <c r="X278" s="124">
        <f t="shared" si="227"/>
        <v>0</v>
      </c>
      <c r="Y278" s="127"/>
      <c r="Z278" s="124"/>
      <c r="AA278" s="221">
        <f t="shared" si="228"/>
        <v>0</v>
      </c>
      <c r="AB278" s="125"/>
      <c r="AC278" s="130"/>
      <c r="AD278" s="128"/>
      <c r="AE278" s="126"/>
      <c r="AF278" s="142">
        <f t="shared" si="229"/>
        <v>0</v>
      </c>
      <c r="AG278" s="133">
        <f t="shared" si="230"/>
        <v>0</v>
      </c>
      <c r="AH278" s="102">
        <f t="shared" si="231"/>
        <v>0</v>
      </c>
      <c r="AI278" s="124">
        <f t="shared" si="232"/>
        <v>0</v>
      </c>
      <c r="AJ278" s="127"/>
      <c r="AK278" s="124"/>
      <c r="AL278" s="192">
        <f t="shared" si="233"/>
        <v>0</v>
      </c>
      <c r="AM278" s="125"/>
      <c r="AN278" s="130"/>
      <c r="AO278" s="128"/>
      <c r="AP278" s="126"/>
      <c r="AQ278" s="142">
        <f t="shared" si="234"/>
        <v>0</v>
      </c>
      <c r="AR278" s="133">
        <f t="shared" si="235"/>
        <v>0</v>
      </c>
      <c r="AS278" s="102">
        <f t="shared" si="236"/>
        <v>0</v>
      </c>
      <c r="AT278" s="124"/>
      <c r="AU278" s="128"/>
      <c r="AW278" s="246"/>
    </row>
    <row r="279" spans="1:49" s="93" customFormat="1" ht="15" customHeight="1" x14ac:dyDescent="0.25">
      <c r="A279" s="123" t="s">
        <v>411</v>
      </c>
      <c r="B279" s="124"/>
      <c r="C279" s="124"/>
      <c r="D279" s="124"/>
      <c r="E279" s="124"/>
      <c r="F279" s="219"/>
      <c r="G279" s="125"/>
      <c r="H279" s="130"/>
      <c r="I279" s="126"/>
      <c r="J279" s="141"/>
      <c r="K279" s="132">
        <f t="shared" si="242"/>
        <v>0</v>
      </c>
      <c r="L279" s="102">
        <f t="shared" si="220"/>
        <v>0</v>
      </c>
      <c r="M279" s="124">
        <f t="shared" si="221"/>
        <v>0</v>
      </c>
      <c r="N279" s="127"/>
      <c r="O279" s="124"/>
      <c r="P279" s="221">
        <f t="shared" si="222"/>
        <v>0</v>
      </c>
      <c r="Q279" s="125"/>
      <c r="R279" s="130"/>
      <c r="S279" s="128"/>
      <c r="T279" s="126"/>
      <c r="U279" s="141">
        <f t="shared" si="224"/>
        <v>0</v>
      </c>
      <c r="V279" s="132">
        <f t="shared" si="225"/>
        <v>0</v>
      </c>
      <c r="W279" s="102">
        <f t="shared" si="226"/>
        <v>0</v>
      </c>
      <c r="X279" s="124">
        <f t="shared" si="227"/>
        <v>0</v>
      </c>
      <c r="Y279" s="127"/>
      <c r="Z279" s="124"/>
      <c r="AA279" s="221">
        <f t="shared" si="228"/>
        <v>0</v>
      </c>
      <c r="AB279" s="125"/>
      <c r="AC279" s="130"/>
      <c r="AD279" s="128"/>
      <c r="AE279" s="126"/>
      <c r="AF279" s="142">
        <f t="shared" si="229"/>
        <v>0</v>
      </c>
      <c r="AG279" s="133">
        <f t="shared" si="230"/>
        <v>0</v>
      </c>
      <c r="AH279" s="102">
        <f t="shared" si="231"/>
        <v>0</v>
      </c>
      <c r="AI279" s="124">
        <f t="shared" si="232"/>
        <v>0</v>
      </c>
      <c r="AJ279" s="127"/>
      <c r="AK279" s="124"/>
      <c r="AL279" s="192">
        <f t="shared" si="233"/>
        <v>0</v>
      </c>
      <c r="AM279" s="125"/>
      <c r="AN279" s="130"/>
      <c r="AO279" s="128"/>
      <c r="AP279" s="126"/>
      <c r="AQ279" s="142">
        <f t="shared" si="234"/>
        <v>0</v>
      </c>
      <c r="AR279" s="133">
        <f t="shared" si="235"/>
        <v>0</v>
      </c>
      <c r="AS279" s="102">
        <f t="shared" si="236"/>
        <v>0</v>
      </c>
      <c r="AT279" s="124"/>
      <c r="AU279" s="128"/>
      <c r="AW279" s="246"/>
    </row>
    <row r="280" spans="1:49" s="93" customFormat="1" ht="15" customHeight="1" x14ac:dyDescent="0.25">
      <c r="A280" s="95" t="s">
        <v>412</v>
      </c>
      <c r="B280" s="100">
        <v>3979.61</v>
      </c>
      <c r="C280" s="100">
        <f t="shared" ref="C280:C301" si="244">B280*C$4</f>
        <v>1193.883</v>
      </c>
      <c r="D280" s="100">
        <v>59.87</v>
      </c>
      <c r="E280" s="100">
        <f t="shared" si="218"/>
        <v>5233.3630000000003</v>
      </c>
      <c r="F280" s="216"/>
      <c r="G280" s="117">
        <f t="shared" ref="G280:G301" si="245">B280*F280%</f>
        <v>0</v>
      </c>
      <c r="H280" s="130">
        <f t="shared" si="219"/>
        <v>5233.3630000000003</v>
      </c>
      <c r="J280" s="141"/>
      <c r="K280" s="132">
        <f t="shared" si="242"/>
        <v>0</v>
      </c>
      <c r="L280" s="102">
        <f t="shared" si="220"/>
        <v>0</v>
      </c>
      <c r="M280" s="100">
        <f t="shared" si="221"/>
        <v>4305.1971240023777</v>
      </c>
      <c r="N280" s="122">
        <f t="shared" ref="N280:N301" si="246">M280*N$4</f>
        <v>1291.5591372007132</v>
      </c>
      <c r="O280" s="100">
        <f t="shared" si="238"/>
        <v>5596.7562612030906</v>
      </c>
      <c r="P280" s="221">
        <f t="shared" si="222"/>
        <v>0</v>
      </c>
      <c r="Q280" s="117">
        <f t="shared" ref="Q280:Q301" si="247">M280*P280%</f>
        <v>0</v>
      </c>
      <c r="R280" s="130">
        <f t="shared" si="223"/>
        <v>5596.7562612030906</v>
      </c>
      <c r="S280" s="101">
        <f t="shared" ref="S280:S301" si="248">R280/H280-1</f>
        <v>6.9437809149315743E-2</v>
      </c>
      <c r="U280" s="141">
        <f t="shared" si="224"/>
        <v>0</v>
      </c>
      <c r="V280" s="132">
        <f t="shared" si="225"/>
        <v>0</v>
      </c>
      <c r="W280" s="102">
        <f t="shared" si="226"/>
        <v>0</v>
      </c>
      <c r="X280" s="100">
        <f t="shared" si="227"/>
        <v>4520.4569802024944</v>
      </c>
      <c r="Y280" s="122">
        <f t="shared" ref="Y280:Y301" si="249">X280*Y$4</f>
        <v>1356.1370940607483</v>
      </c>
      <c r="Z280" s="100">
        <f t="shared" si="239"/>
        <v>5876.5940742632429</v>
      </c>
      <c r="AA280" s="221">
        <f t="shared" si="228"/>
        <v>0</v>
      </c>
      <c r="AB280" s="117">
        <f t="shared" ref="AB280:AB301" si="250">X280*AA280%</f>
        <v>0</v>
      </c>
      <c r="AC280" s="130">
        <f t="shared" si="205"/>
        <v>5876.5940742632429</v>
      </c>
      <c r="AD280" s="101">
        <f t="shared" ref="AD280:AD301" si="251">AC280/R280-1</f>
        <v>4.99999999999996E-2</v>
      </c>
      <c r="AF280" s="141">
        <f t="shared" si="229"/>
        <v>0</v>
      </c>
      <c r="AG280" s="132">
        <f t="shared" si="230"/>
        <v>0</v>
      </c>
      <c r="AH280" s="102">
        <f t="shared" si="231"/>
        <v>0</v>
      </c>
      <c r="AI280" s="100">
        <f t="shared" si="232"/>
        <v>4746.4798292126225</v>
      </c>
      <c r="AJ280" s="122">
        <f t="shared" ref="AJ280:AJ301" si="252">AI280*AJ$4</f>
        <v>1423.9439487637867</v>
      </c>
      <c r="AK280" s="100">
        <f t="shared" si="240"/>
        <v>6170.4237779764089</v>
      </c>
      <c r="AL280" s="192">
        <f t="shared" si="233"/>
        <v>0</v>
      </c>
      <c r="AM280" s="117">
        <f t="shared" ref="AM280:AM301" si="253">AI280*AL280%</f>
        <v>0</v>
      </c>
      <c r="AN280" s="130">
        <f t="shared" si="243"/>
        <v>6170.4237779764089</v>
      </c>
      <c r="AO280" s="101">
        <f t="shared" ref="AO280:AO301" si="254">AN280/AC280-1</f>
        <v>5.0000000000000711E-2</v>
      </c>
      <c r="AQ280" s="141">
        <f t="shared" si="234"/>
        <v>0</v>
      </c>
      <c r="AR280" s="132">
        <f t="shared" si="235"/>
        <v>0</v>
      </c>
      <c r="AS280" s="102">
        <f t="shared" si="236"/>
        <v>0</v>
      </c>
      <c r="AT280" s="100">
        <f t="shared" ref="AT280:AT301" si="255">AN280-H280</f>
        <v>937.06077797640864</v>
      </c>
      <c r="AU280" s="101">
        <f t="shared" ref="AU280:AU301" si="256">AN280/H280-1</f>
        <v>0.17905518458712089</v>
      </c>
      <c r="AW280" s="246">
        <f t="shared" si="237"/>
        <v>0.19269974424946734</v>
      </c>
    </row>
    <row r="281" spans="1:49" s="93" customFormat="1" ht="15" customHeight="1" x14ac:dyDescent="0.25">
      <c r="A281" s="95" t="s">
        <v>413</v>
      </c>
      <c r="B281" s="100">
        <v>3902.87</v>
      </c>
      <c r="C281" s="100">
        <f t="shared" si="244"/>
        <v>1170.8609999999999</v>
      </c>
      <c r="D281" s="100">
        <v>59.87</v>
      </c>
      <c r="E281" s="100">
        <f t="shared" si="218"/>
        <v>5133.6009999999997</v>
      </c>
      <c r="F281" s="216"/>
      <c r="G281" s="117">
        <f t="shared" si="245"/>
        <v>0</v>
      </c>
      <c r="H281" s="130">
        <f t="shared" si="219"/>
        <v>5133.6009999999997</v>
      </c>
      <c r="J281" s="141"/>
      <c r="K281" s="132">
        <f t="shared" si="242"/>
        <v>0</v>
      </c>
      <c r="L281" s="102">
        <f t="shared" si="220"/>
        <v>0</v>
      </c>
      <c r="M281" s="100">
        <f t="shared" si="221"/>
        <v>4223.1284665282592</v>
      </c>
      <c r="N281" s="122">
        <f t="shared" si="246"/>
        <v>1266.9385399584778</v>
      </c>
      <c r="O281" s="100">
        <f t="shared" si="238"/>
        <v>5490.0670064867372</v>
      </c>
      <c r="P281" s="221">
        <f t="shared" si="222"/>
        <v>0</v>
      </c>
      <c r="Q281" s="117">
        <f t="shared" si="247"/>
        <v>0</v>
      </c>
      <c r="R281" s="130">
        <f t="shared" si="223"/>
        <v>5490.0670064867372</v>
      </c>
      <c r="S281" s="101">
        <f t="shared" si="248"/>
        <v>6.9437809149315965E-2</v>
      </c>
      <c r="U281" s="141">
        <f t="shared" si="224"/>
        <v>0</v>
      </c>
      <c r="V281" s="132">
        <f t="shared" si="225"/>
        <v>0</v>
      </c>
      <c r="W281" s="102">
        <f t="shared" si="226"/>
        <v>0</v>
      </c>
      <c r="X281" s="100">
        <f t="shared" si="227"/>
        <v>4434.284889854669</v>
      </c>
      <c r="Y281" s="122">
        <f t="shared" si="249"/>
        <v>1330.2854669564006</v>
      </c>
      <c r="Z281" s="100">
        <f t="shared" si="239"/>
        <v>5764.5703568110694</v>
      </c>
      <c r="AA281" s="221">
        <f t="shared" si="228"/>
        <v>0</v>
      </c>
      <c r="AB281" s="117">
        <f t="shared" si="250"/>
        <v>0</v>
      </c>
      <c r="AC281" s="130">
        <f t="shared" si="205"/>
        <v>5764.5703568110694</v>
      </c>
      <c r="AD281" s="101">
        <f t="shared" si="251"/>
        <v>4.9999999999999156E-2</v>
      </c>
      <c r="AF281" s="141">
        <f t="shared" si="229"/>
        <v>0</v>
      </c>
      <c r="AG281" s="132">
        <f t="shared" si="230"/>
        <v>0</v>
      </c>
      <c r="AH281" s="102">
        <f t="shared" si="231"/>
        <v>0</v>
      </c>
      <c r="AI281" s="100">
        <f t="shared" si="232"/>
        <v>4655.9991343474057</v>
      </c>
      <c r="AJ281" s="122">
        <f t="shared" si="252"/>
        <v>1396.7997403042216</v>
      </c>
      <c r="AK281" s="100">
        <f t="shared" si="240"/>
        <v>6052.7988746516276</v>
      </c>
      <c r="AL281" s="192">
        <f t="shared" si="233"/>
        <v>0</v>
      </c>
      <c r="AM281" s="117">
        <f t="shared" si="253"/>
        <v>0</v>
      </c>
      <c r="AN281" s="130">
        <f t="shared" si="243"/>
        <v>6052.7988746516276</v>
      </c>
      <c r="AO281" s="101">
        <f t="shared" si="254"/>
        <v>5.0000000000000711E-2</v>
      </c>
      <c r="AQ281" s="141">
        <f t="shared" si="234"/>
        <v>0</v>
      </c>
      <c r="AR281" s="132">
        <f t="shared" si="235"/>
        <v>0</v>
      </c>
      <c r="AS281" s="102">
        <f t="shared" si="236"/>
        <v>0</v>
      </c>
      <c r="AT281" s="100">
        <f t="shared" si="255"/>
        <v>919.1978746516279</v>
      </c>
      <c r="AU281" s="101">
        <f t="shared" si="256"/>
        <v>0.17905518458712089</v>
      </c>
      <c r="AW281" s="246">
        <f t="shared" si="237"/>
        <v>0.19296802976973515</v>
      </c>
    </row>
    <row r="282" spans="1:49" s="93" customFormat="1" ht="15" customHeight="1" x14ac:dyDescent="0.25">
      <c r="A282" s="95" t="s">
        <v>414</v>
      </c>
      <c r="B282" s="100">
        <v>3826.35</v>
      </c>
      <c r="C282" s="100">
        <f t="shared" si="244"/>
        <v>1147.905</v>
      </c>
      <c r="D282" s="100">
        <v>59.87</v>
      </c>
      <c r="E282" s="100">
        <f t="shared" si="218"/>
        <v>5034.125</v>
      </c>
      <c r="F282" s="216"/>
      <c r="G282" s="117">
        <f t="shared" si="245"/>
        <v>0</v>
      </c>
      <c r="H282" s="130">
        <f t="shared" si="219"/>
        <v>5034.125</v>
      </c>
      <c r="J282" s="141"/>
      <c r="K282" s="132">
        <f t="shared" si="242"/>
        <v>0</v>
      </c>
      <c r="L282" s="102">
        <f t="shared" si="220"/>
        <v>0</v>
      </c>
      <c r="M282" s="100">
        <f t="shared" si="221"/>
        <v>4141.2950853721541</v>
      </c>
      <c r="N282" s="122">
        <f t="shared" si="246"/>
        <v>1242.3885256116462</v>
      </c>
      <c r="O282" s="100">
        <f t="shared" si="238"/>
        <v>5383.6836109838005</v>
      </c>
      <c r="P282" s="221">
        <f t="shared" si="222"/>
        <v>0</v>
      </c>
      <c r="Q282" s="117">
        <f t="shared" si="247"/>
        <v>0</v>
      </c>
      <c r="R282" s="130">
        <f t="shared" si="223"/>
        <v>5383.6836109838005</v>
      </c>
      <c r="S282" s="101">
        <f t="shared" si="248"/>
        <v>6.9437809149315965E-2</v>
      </c>
      <c r="U282" s="141">
        <f t="shared" si="224"/>
        <v>0</v>
      </c>
      <c r="V282" s="132">
        <f t="shared" si="225"/>
        <v>0</v>
      </c>
      <c r="W282" s="102">
        <f t="shared" si="226"/>
        <v>0</v>
      </c>
      <c r="X282" s="100">
        <f t="shared" si="227"/>
        <v>4348.3598396407588</v>
      </c>
      <c r="Y282" s="122">
        <f t="shared" si="249"/>
        <v>1304.5079518922275</v>
      </c>
      <c r="Z282" s="100">
        <f t="shared" si="239"/>
        <v>5652.8677915329863</v>
      </c>
      <c r="AA282" s="221">
        <f t="shared" si="228"/>
        <v>0</v>
      </c>
      <c r="AB282" s="117">
        <f t="shared" si="250"/>
        <v>0</v>
      </c>
      <c r="AC282" s="130">
        <f t="shared" si="205"/>
        <v>5652.8677915329863</v>
      </c>
      <c r="AD282" s="101">
        <f t="shared" si="251"/>
        <v>4.9999999999999156E-2</v>
      </c>
      <c r="AF282" s="141">
        <f t="shared" si="229"/>
        <v>0</v>
      </c>
      <c r="AG282" s="132">
        <f t="shared" si="230"/>
        <v>0</v>
      </c>
      <c r="AH282" s="102">
        <f t="shared" si="231"/>
        <v>0</v>
      </c>
      <c r="AI282" s="100">
        <f t="shared" si="232"/>
        <v>4565.7778316227996</v>
      </c>
      <c r="AJ282" s="122">
        <f t="shared" si="252"/>
        <v>1369.7333494868399</v>
      </c>
      <c r="AK282" s="100">
        <f t="shared" si="240"/>
        <v>5935.5111811096394</v>
      </c>
      <c r="AL282" s="192">
        <f t="shared" si="233"/>
        <v>0</v>
      </c>
      <c r="AM282" s="117">
        <f t="shared" si="253"/>
        <v>0</v>
      </c>
      <c r="AN282" s="130">
        <f t="shared" si="243"/>
        <v>5935.5111811096394</v>
      </c>
      <c r="AO282" s="101">
        <f t="shared" si="254"/>
        <v>5.0000000000000711E-2</v>
      </c>
      <c r="AQ282" s="141">
        <f t="shared" si="234"/>
        <v>0</v>
      </c>
      <c r="AR282" s="132">
        <f t="shared" si="235"/>
        <v>0</v>
      </c>
      <c r="AS282" s="102">
        <f t="shared" si="236"/>
        <v>0</v>
      </c>
      <c r="AT282" s="100">
        <f t="shared" si="255"/>
        <v>901.38618110963944</v>
      </c>
      <c r="AU282" s="101">
        <f t="shared" si="256"/>
        <v>0.17905518458712089</v>
      </c>
      <c r="AW282" s="246">
        <f t="shared" si="237"/>
        <v>0.19324626122095467</v>
      </c>
    </row>
    <row r="283" spans="1:49" s="93" customFormat="1" ht="15" customHeight="1" x14ac:dyDescent="0.25">
      <c r="A283" s="95" t="s">
        <v>415</v>
      </c>
      <c r="B283" s="100">
        <v>3751.32</v>
      </c>
      <c r="C283" s="100">
        <f t="shared" si="244"/>
        <v>1125.396</v>
      </c>
      <c r="D283" s="100">
        <v>59.87</v>
      </c>
      <c r="E283" s="100">
        <f t="shared" si="218"/>
        <v>4936.5860000000002</v>
      </c>
      <c r="F283" s="216"/>
      <c r="G283" s="117">
        <f t="shared" si="245"/>
        <v>0</v>
      </c>
      <c r="H283" s="130">
        <f t="shared" si="219"/>
        <v>4936.5860000000002</v>
      </c>
      <c r="J283" s="141"/>
      <c r="K283" s="132">
        <f t="shared" si="242"/>
        <v>0</v>
      </c>
      <c r="L283" s="102">
        <f t="shared" si="220"/>
        <v>0</v>
      </c>
      <c r="M283" s="100">
        <f t="shared" si="221"/>
        <v>4061.0551665516809</v>
      </c>
      <c r="N283" s="122">
        <f t="shared" si="246"/>
        <v>1218.3165499655042</v>
      </c>
      <c r="O283" s="100">
        <f t="shared" si="238"/>
        <v>5279.3717165171856</v>
      </c>
      <c r="P283" s="221">
        <f t="shared" si="222"/>
        <v>0</v>
      </c>
      <c r="Q283" s="117">
        <f t="shared" si="247"/>
        <v>0</v>
      </c>
      <c r="R283" s="130">
        <f t="shared" si="223"/>
        <v>5279.3717165171856</v>
      </c>
      <c r="S283" s="101">
        <f t="shared" si="248"/>
        <v>6.9437809149315965E-2</v>
      </c>
      <c r="U283" s="141">
        <f t="shared" si="224"/>
        <v>0</v>
      </c>
      <c r="V283" s="132">
        <f t="shared" si="225"/>
        <v>0</v>
      </c>
      <c r="W283" s="102">
        <f t="shared" si="226"/>
        <v>0</v>
      </c>
      <c r="X283" s="100">
        <f t="shared" si="227"/>
        <v>4264.1079248792621</v>
      </c>
      <c r="Y283" s="122">
        <f t="shared" si="249"/>
        <v>1279.2323774637787</v>
      </c>
      <c r="Z283" s="100">
        <f t="shared" si="239"/>
        <v>5543.340302343041</v>
      </c>
      <c r="AA283" s="221">
        <f t="shared" si="228"/>
        <v>0</v>
      </c>
      <c r="AB283" s="117">
        <f t="shared" si="250"/>
        <v>0</v>
      </c>
      <c r="AC283" s="130">
        <f t="shared" si="205"/>
        <v>5543.340302343041</v>
      </c>
      <c r="AD283" s="101">
        <f t="shared" si="251"/>
        <v>4.9999999999999156E-2</v>
      </c>
      <c r="AF283" s="141">
        <f t="shared" si="229"/>
        <v>0</v>
      </c>
      <c r="AG283" s="132">
        <f t="shared" si="230"/>
        <v>0</v>
      </c>
      <c r="AH283" s="102">
        <f t="shared" si="231"/>
        <v>0</v>
      </c>
      <c r="AI283" s="100">
        <f t="shared" si="232"/>
        <v>4477.313321123228</v>
      </c>
      <c r="AJ283" s="122">
        <f t="shared" si="252"/>
        <v>1343.1939963369684</v>
      </c>
      <c r="AK283" s="100">
        <f t="shared" si="240"/>
        <v>5820.5073174601966</v>
      </c>
      <c r="AL283" s="192">
        <f t="shared" si="233"/>
        <v>0</v>
      </c>
      <c r="AM283" s="117">
        <f t="shared" si="253"/>
        <v>0</v>
      </c>
      <c r="AN283" s="130">
        <f t="shared" si="243"/>
        <v>5820.5073174601966</v>
      </c>
      <c r="AO283" s="101">
        <f t="shared" si="254"/>
        <v>5.0000000000000711E-2</v>
      </c>
      <c r="AQ283" s="141">
        <f t="shared" si="234"/>
        <v>0</v>
      </c>
      <c r="AR283" s="132">
        <f t="shared" si="235"/>
        <v>0</v>
      </c>
      <c r="AS283" s="102">
        <f t="shared" si="236"/>
        <v>0</v>
      </c>
      <c r="AT283" s="100">
        <f t="shared" si="255"/>
        <v>883.92131746019641</v>
      </c>
      <c r="AU283" s="101">
        <f t="shared" si="256"/>
        <v>0.17905518458712089</v>
      </c>
      <c r="AW283" s="246">
        <f t="shared" si="237"/>
        <v>0.19353009637227103</v>
      </c>
    </row>
    <row r="284" spans="1:49" s="93" customFormat="1" ht="15" customHeight="1" x14ac:dyDescent="0.25">
      <c r="A284" s="95" t="s">
        <v>416</v>
      </c>
      <c r="B284" s="100">
        <v>3677.75</v>
      </c>
      <c r="C284" s="100">
        <f t="shared" si="244"/>
        <v>1103.325</v>
      </c>
      <c r="D284" s="100">
        <v>59.87</v>
      </c>
      <c r="E284" s="100">
        <f t="shared" si="218"/>
        <v>4840.9449999999997</v>
      </c>
      <c r="F284" s="216"/>
      <c r="G284" s="117">
        <f t="shared" si="245"/>
        <v>0</v>
      </c>
      <c r="H284" s="130">
        <f t="shared" si="219"/>
        <v>4840.9449999999997</v>
      </c>
      <c r="J284" s="141"/>
      <c r="K284" s="132">
        <f t="shared" si="242"/>
        <v>0</v>
      </c>
      <c r="L284" s="102">
        <f t="shared" si="220"/>
        <v>0</v>
      </c>
      <c r="M284" s="100">
        <f t="shared" si="221"/>
        <v>3982.3766269325652</v>
      </c>
      <c r="N284" s="122">
        <f t="shared" si="246"/>
        <v>1194.7129880797695</v>
      </c>
      <c r="O284" s="100">
        <f t="shared" si="238"/>
        <v>5177.0896150123344</v>
      </c>
      <c r="P284" s="221">
        <f t="shared" si="222"/>
        <v>0</v>
      </c>
      <c r="Q284" s="117">
        <f t="shared" si="247"/>
        <v>0</v>
      </c>
      <c r="R284" s="130">
        <f t="shared" si="223"/>
        <v>5177.0896150123344</v>
      </c>
      <c r="S284" s="101">
        <f t="shared" si="248"/>
        <v>6.9437809149315743E-2</v>
      </c>
      <c r="U284" s="141">
        <f t="shared" si="224"/>
        <v>0</v>
      </c>
      <c r="V284" s="132">
        <f t="shared" si="225"/>
        <v>0</v>
      </c>
      <c r="W284" s="102">
        <f t="shared" si="226"/>
        <v>0</v>
      </c>
      <c r="X284" s="100">
        <f t="shared" si="227"/>
        <v>4181.4954582791906</v>
      </c>
      <c r="Y284" s="122">
        <f t="shared" si="249"/>
        <v>1254.4486374837572</v>
      </c>
      <c r="Z284" s="100">
        <f t="shared" si="239"/>
        <v>5435.9440957629477</v>
      </c>
      <c r="AA284" s="221">
        <f t="shared" si="228"/>
        <v>0</v>
      </c>
      <c r="AB284" s="117">
        <f t="shared" si="250"/>
        <v>0</v>
      </c>
      <c r="AC284" s="130">
        <f t="shared" si="205"/>
        <v>5435.9440957629477</v>
      </c>
      <c r="AD284" s="101">
        <f t="shared" si="251"/>
        <v>4.9999999999999378E-2</v>
      </c>
      <c r="AF284" s="141">
        <f t="shared" si="229"/>
        <v>0</v>
      </c>
      <c r="AG284" s="132">
        <f t="shared" si="230"/>
        <v>0</v>
      </c>
      <c r="AH284" s="102">
        <f t="shared" si="231"/>
        <v>0</v>
      </c>
      <c r="AI284" s="100">
        <f t="shared" si="232"/>
        <v>4390.5702311931536</v>
      </c>
      <c r="AJ284" s="122">
        <f t="shared" si="252"/>
        <v>1317.171069357946</v>
      </c>
      <c r="AK284" s="100">
        <f t="shared" si="240"/>
        <v>5707.7413005510998</v>
      </c>
      <c r="AL284" s="192">
        <f t="shared" si="233"/>
        <v>0</v>
      </c>
      <c r="AM284" s="117">
        <f t="shared" si="253"/>
        <v>0</v>
      </c>
      <c r="AN284" s="130">
        <f t="shared" si="243"/>
        <v>5707.7413005510998</v>
      </c>
      <c r="AO284" s="101">
        <f t="shared" si="254"/>
        <v>5.0000000000000933E-2</v>
      </c>
      <c r="AQ284" s="141">
        <f t="shared" si="234"/>
        <v>0</v>
      </c>
      <c r="AR284" s="132">
        <f t="shared" si="235"/>
        <v>0</v>
      </c>
      <c r="AS284" s="102">
        <f t="shared" si="236"/>
        <v>0</v>
      </c>
      <c r="AT284" s="100">
        <f t="shared" si="255"/>
        <v>866.7963005511001</v>
      </c>
      <c r="AU284" s="101">
        <f t="shared" si="256"/>
        <v>0.17905518458712089</v>
      </c>
      <c r="AW284" s="246">
        <f t="shared" si="237"/>
        <v>0.19381965364506937</v>
      </c>
    </row>
    <row r="285" spans="1:49" s="93" customFormat="1" ht="15" customHeight="1" x14ac:dyDescent="0.25">
      <c r="A285" s="95" t="s">
        <v>417</v>
      </c>
      <c r="B285" s="100">
        <v>3605.64</v>
      </c>
      <c r="C285" s="100">
        <f t="shared" si="244"/>
        <v>1081.692</v>
      </c>
      <c r="D285" s="100">
        <v>59.87</v>
      </c>
      <c r="E285" s="100">
        <f t="shared" si="218"/>
        <v>4747.2020000000002</v>
      </c>
      <c r="F285" s="216"/>
      <c r="G285" s="117">
        <f t="shared" si="245"/>
        <v>0</v>
      </c>
      <c r="H285" s="130">
        <f t="shared" si="219"/>
        <v>4747.2020000000002</v>
      </c>
      <c r="J285" s="141"/>
      <c r="K285" s="132">
        <f t="shared" si="242"/>
        <v>0</v>
      </c>
      <c r="L285" s="102">
        <f t="shared" si="220"/>
        <v>0</v>
      </c>
      <c r="M285" s="100">
        <f t="shared" si="221"/>
        <v>3905.2594665148085</v>
      </c>
      <c r="N285" s="122">
        <f t="shared" si="246"/>
        <v>1171.5778399544424</v>
      </c>
      <c r="O285" s="100">
        <f t="shared" si="238"/>
        <v>5076.8373064692514</v>
      </c>
      <c r="P285" s="221">
        <f t="shared" si="222"/>
        <v>0</v>
      </c>
      <c r="Q285" s="117">
        <f t="shared" si="247"/>
        <v>0</v>
      </c>
      <c r="R285" s="130">
        <f t="shared" si="223"/>
        <v>5076.8373064692514</v>
      </c>
      <c r="S285" s="101">
        <f t="shared" si="248"/>
        <v>6.9437809149315965E-2</v>
      </c>
      <c r="U285" s="141">
        <f t="shared" si="224"/>
        <v>0</v>
      </c>
      <c r="V285" s="132">
        <f t="shared" si="225"/>
        <v>0</v>
      </c>
      <c r="W285" s="102">
        <f t="shared" si="226"/>
        <v>0</v>
      </c>
      <c r="X285" s="100">
        <f t="shared" si="227"/>
        <v>4100.5224398405462</v>
      </c>
      <c r="Y285" s="122">
        <f t="shared" si="249"/>
        <v>1230.1567319521639</v>
      </c>
      <c r="Z285" s="100">
        <f t="shared" si="239"/>
        <v>5330.6791717927099</v>
      </c>
      <c r="AA285" s="221">
        <f t="shared" si="228"/>
        <v>0</v>
      </c>
      <c r="AB285" s="117">
        <f t="shared" si="250"/>
        <v>0</v>
      </c>
      <c r="AC285" s="130">
        <f t="shared" si="205"/>
        <v>5330.6791717927099</v>
      </c>
      <c r="AD285" s="101">
        <f t="shared" si="251"/>
        <v>4.9999999999999156E-2</v>
      </c>
      <c r="AF285" s="141">
        <f t="shared" si="229"/>
        <v>0</v>
      </c>
      <c r="AG285" s="132">
        <f t="shared" si="230"/>
        <v>0</v>
      </c>
      <c r="AH285" s="102">
        <f t="shared" si="231"/>
        <v>0</v>
      </c>
      <c r="AI285" s="100">
        <f t="shared" si="232"/>
        <v>4305.5485618325765</v>
      </c>
      <c r="AJ285" s="122">
        <f t="shared" si="252"/>
        <v>1291.6645685497729</v>
      </c>
      <c r="AK285" s="100">
        <f t="shared" si="240"/>
        <v>5597.2131303823498</v>
      </c>
      <c r="AL285" s="192">
        <f t="shared" si="233"/>
        <v>0</v>
      </c>
      <c r="AM285" s="117">
        <f t="shared" si="253"/>
        <v>0</v>
      </c>
      <c r="AN285" s="130">
        <f t="shared" si="243"/>
        <v>5597.2131303823498</v>
      </c>
      <c r="AO285" s="101">
        <f t="shared" si="254"/>
        <v>5.0000000000000933E-2</v>
      </c>
      <c r="AQ285" s="141">
        <f t="shared" si="234"/>
        <v>0</v>
      </c>
      <c r="AR285" s="132">
        <f t="shared" si="235"/>
        <v>0</v>
      </c>
      <c r="AS285" s="102">
        <f t="shared" si="236"/>
        <v>0</v>
      </c>
      <c r="AT285" s="100">
        <f t="shared" si="255"/>
        <v>850.01113038234962</v>
      </c>
      <c r="AU285" s="101">
        <f t="shared" si="256"/>
        <v>0.17905518458712089</v>
      </c>
      <c r="AW285" s="246">
        <f t="shared" si="237"/>
        <v>0.19411493156071513</v>
      </c>
    </row>
    <row r="286" spans="1:49" s="93" customFormat="1" ht="15" customHeight="1" x14ac:dyDescent="0.25">
      <c r="A286" s="95" t="s">
        <v>418</v>
      </c>
      <c r="B286" s="100">
        <v>3534.95</v>
      </c>
      <c r="C286" s="100">
        <f t="shared" si="244"/>
        <v>1060.4849999999999</v>
      </c>
      <c r="D286" s="100">
        <v>59.87</v>
      </c>
      <c r="E286" s="100">
        <f t="shared" si="218"/>
        <v>4655.3049999999994</v>
      </c>
      <c r="F286" s="216"/>
      <c r="G286" s="117">
        <f t="shared" si="245"/>
        <v>0</v>
      </c>
      <c r="H286" s="130">
        <f t="shared" si="219"/>
        <v>4655.3049999999994</v>
      </c>
      <c r="J286" s="141"/>
      <c r="K286" s="132">
        <f t="shared" si="242"/>
        <v>0</v>
      </c>
      <c r="L286" s="102">
        <f t="shared" si="220"/>
        <v>0</v>
      </c>
      <c r="M286" s="100">
        <f t="shared" si="221"/>
        <v>3829.6609077860426</v>
      </c>
      <c r="N286" s="122">
        <f t="shared" si="246"/>
        <v>1148.8982723358126</v>
      </c>
      <c r="O286" s="100">
        <f t="shared" si="238"/>
        <v>4978.5591801218552</v>
      </c>
      <c r="P286" s="221">
        <f t="shared" si="222"/>
        <v>0</v>
      </c>
      <c r="Q286" s="117">
        <f t="shared" si="247"/>
        <v>0</v>
      </c>
      <c r="R286" s="130">
        <f t="shared" si="223"/>
        <v>4978.5591801218552</v>
      </c>
      <c r="S286" s="101">
        <f t="shared" si="248"/>
        <v>6.9437809149315965E-2</v>
      </c>
      <c r="U286" s="141">
        <f t="shared" si="224"/>
        <v>0</v>
      </c>
      <c r="V286" s="132">
        <f t="shared" si="225"/>
        <v>0</v>
      </c>
      <c r="W286" s="102">
        <f t="shared" si="226"/>
        <v>0</v>
      </c>
      <c r="X286" s="100">
        <f t="shared" si="227"/>
        <v>4021.1439531753422</v>
      </c>
      <c r="Y286" s="122">
        <f t="shared" si="249"/>
        <v>1206.3431859526027</v>
      </c>
      <c r="Z286" s="100">
        <f t="shared" si="239"/>
        <v>5227.4871391279448</v>
      </c>
      <c r="AA286" s="221">
        <f t="shared" si="228"/>
        <v>0</v>
      </c>
      <c r="AB286" s="117">
        <f t="shared" si="250"/>
        <v>0</v>
      </c>
      <c r="AC286" s="130">
        <f t="shared" si="205"/>
        <v>5227.4871391279448</v>
      </c>
      <c r="AD286" s="101">
        <f t="shared" si="251"/>
        <v>4.9999999999999378E-2</v>
      </c>
      <c r="AF286" s="141">
        <f t="shared" si="229"/>
        <v>0</v>
      </c>
      <c r="AG286" s="132">
        <f t="shared" si="230"/>
        <v>0</v>
      </c>
      <c r="AH286" s="102">
        <f t="shared" si="231"/>
        <v>0</v>
      </c>
      <c r="AI286" s="100">
        <f t="shared" si="232"/>
        <v>4222.201150834112</v>
      </c>
      <c r="AJ286" s="122">
        <f t="shared" si="252"/>
        <v>1266.6603452502336</v>
      </c>
      <c r="AK286" s="100">
        <f t="shared" si="240"/>
        <v>5488.8614960843461</v>
      </c>
      <c r="AL286" s="192">
        <f t="shared" si="233"/>
        <v>0</v>
      </c>
      <c r="AM286" s="117">
        <f t="shared" si="253"/>
        <v>0</v>
      </c>
      <c r="AN286" s="130">
        <f t="shared" si="243"/>
        <v>5488.8614960843461</v>
      </c>
      <c r="AO286" s="101">
        <f t="shared" si="254"/>
        <v>5.0000000000000711E-2</v>
      </c>
      <c r="AQ286" s="141">
        <f t="shared" si="234"/>
        <v>0</v>
      </c>
      <c r="AR286" s="132">
        <f t="shared" si="235"/>
        <v>0</v>
      </c>
      <c r="AS286" s="102">
        <f t="shared" si="236"/>
        <v>0</v>
      </c>
      <c r="AT286" s="100">
        <f t="shared" si="255"/>
        <v>833.55649608434669</v>
      </c>
      <c r="AU286" s="101">
        <f t="shared" si="256"/>
        <v>0.17905518458712089</v>
      </c>
      <c r="AW286" s="246">
        <f t="shared" si="237"/>
        <v>0.19441608815799727</v>
      </c>
    </row>
    <row r="287" spans="1:49" s="93" customFormat="1" ht="15" customHeight="1" x14ac:dyDescent="0.25">
      <c r="A287" s="95" t="s">
        <v>419</v>
      </c>
      <c r="B287" s="100">
        <v>3465.64</v>
      </c>
      <c r="C287" s="100">
        <f t="shared" si="244"/>
        <v>1039.692</v>
      </c>
      <c r="D287" s="100">
        <v>59.87</v>
      </c>
      <c r="E287" s="100">
        <f t="shared" si="218"/>
        <v>4565.2020000000002</v>
      </c>
      <c r="F287" s="216"/>
      <c r="G287" s="117">
        <f t="shared" si="245"/>
        <v>0</v>
      </c>
      <c r="H287" s="130">
        <f t="shared" si="219"/>
        <v>4565.2020000000002</v>
      </c>
      <c r="J287" s="141"/>
      <c r="K287" s="132">
        <f t="shared" si="242"/>
        <v>0</v>
      </c>
      <c r="L287" s="102">
        <f t="shared" si="220"/>
        <v>0</v>
      </c>
      <c r="M287" s="100">
        <f t="shared" si="221"/>
        <v>3755.5381732339042</v>
      </c>
      <c r="N287" s="122">
        <f t="shared" si="246"/>
        <v>1126.6614519701711</v>
      </c>
      <c r="O287" s="100">
        <f t="shared" si="238"/>
        <v>4882.1996252040753</v>
      </c>
      <c r="P287" s="221">
        <f t="shared" si="222"/>
        <v>0</v>
      </c>
      <c r="Q287" s="117">
        <f t="shared" si="247"/>
        <v>0</v>
      </c>
      <c r="R287" s="130">
        <f t="shared" si="223"/>
        <v>4882.1996252040753</v>
      </c>
      <c r="S287" s="101">
        <f t="shared" si="248"/>
        <v>6.9437809149315965E-2</v>
      </c>
      <c r="U287" s="141">
        <f t="shared" si="224"/>
        <v>0</v>
      </c>
      <c r="V287" s="132">
        <f t="shared" si="225"/>
        <v>0</v>
      </c>
      <c r="W287" s="102">
        <f t="shared" si="226"/>
        <v>0</v>
      </c>
      <c r="X287" s="100">
        <f t="shared" si="227"/>
        <v>3943.3150818955969</v>
      </c>
      <c r="Y287" s="122">
        <f t="shared" si="249"/>
        <v>1182.994524568679</v>
      </c>
      <c r="Z287" s="100">
        <f t="shared" si="239"/>
        <v>5126.3096064642759</v>
      </c>
      <c r="AA287" s="221">
        <f t="shared" si="228"/>
        <v>0</v>
      </c>
      <c r="AB287" s="117">
        <f t="shared" si="250"/>
        <v>0</v>
      </c>
      <c r="AC287" s="130">
        <f t="shared" si="205"/>
        <v>5126.3096064642759</v>
      </c>
      <c r="AD287" s="101">
        <f t="shared" si="251"/>
        <v>4.9999999999999378E-2</v>
      </c>
      <c r="AF287" s="141">
        <f t="shared" si="229"/>
        <v>0</v>
      </c>
      <c r="AG287" s="132">
        <f t="shared" si="230"/>
        <v>0</v>
      </c>
      <c r="AH287" s="102">
        <f t="shared" si="231"/>
        <v>0</v>
      </c>
      <c r="AI287" s="100">
        <f t="shared" si="232"/>
        <v>4140.48083599038</v>
      </c>
      <c r="AJ287" s="122">
        <f t="shared" si="252"/>
        <v>1242.144250797114</v>
      </c>
      <c r="AK287" s="100">
        <f t="shared" si="240"/>
        <v>5382.6250867874942</v>
      </c>
      <c r="AL287" s="192">
        <f t="shared" si="233"/>
        <v>0</v>
      </c>
      <c r="AM287" s="117">
        <f t="shared" si="253"/>
        <v>0</v>
      </c>
      <c r="AN287" s="130">
        <f t="shared" si="243"/>
        <v>5382.6250867874942</v>
      </c>
      <c r="AO287" s="101">
        <f t="shared" si="254"/>
        <v>5.0000000000000933E-2</v>
      </c>
      <c r="AQ287" s="141">
        <f t="shared" si="234"/>
        <v>0</v>
      </c>
      <c r="AR287" s="132">
        <f t="shared" si="235"/>
        <v>0</v>
      </c>
      <c r="AS287" s="102">
        <f t="shared" si="236"/>
        <v>0</v>
      </c>
      <c r="AT287" s="100">
        <f t="shared" si="255"/>
        <v>817.42308678749396</v>
      </c>
      <c r="AU287" s="101">
        <f t="shared" si="256"/>
        <v>0.17905518458712089</v>
      </c>
      <c r="AW287" s="246">
        <f t="shared" si="237"/>
        <v>0.19472329381885611</v>
      </c>
    </row>
    <row r="288" spans="1:49" s="93" customFormat="1" ht="15" customHeight="1" x14ac:dyDescent="0.25">
      <c r="A288" s="95" t="s">
        <v>420</v>
      </c>
      <c r="B288" s="100">
        <v>3397.68</v>
      </c>
      <c r="C288" s="100">
        <f t="shared" si="244"/>
        <v>1019.3039999999999</v>
      </c>
      <c r="D288" s="100">
        <v>59.87</v>
      </c>
      <c r="E288" s="100">
        <f t="shared" si="218"/>
        <v>4476.8539999999994</v>
      </c>
      <c r="F288" s="216"/>
      <c r="G288" s="117">
        <f t="shared" si="245"/>
        <v>0</v>
      </c>
      <c r="H288" s="130">
        <f t="shared" si="219"/>
        <v>4476.8539999999994</v>
      </c>
      <c r="J288" s="141"/>
      <c r="K288" s="132">
        <f t="shared" si="242"/>
        <v>0</v>
      </c>
      <c r="L288" s="102">
        <f t="shared" si="220"/>
        <v>0</v>
      </c>
      <c r="M288" s="100">
        <f t="shared" si="221"/>
        <v>3682.8591797241161</v>
      </c>
      <c r="N288" s="122">
        <f t="shared" si="246"/>
        <v>1104.8577539172347</v>
      </c>
      <c r="O288" s="100">
        <f t="shared" si="238"/>
        <v>4787.7169336413508</v>
      </c>
      <c r="P288" s="221">
        <f t="shared" si="222"/>
        <v>0</v>
      </c>
      <c r="Q288" s="117">
        <f t="shared" si="247"/>
        <v>0</v>
      </c>
      <c r="R288" s="130">
        <f t="shared" si="223"/>
        <v>4787.7169336413508</v>
      </c>
      <c r="S288" s="101">
        <f t="shared" si="248"/>
        <v>6.9437809149315965E-2</v>
      </c>
      <c r="U288" s="141">
        <f t="shared" si="224"/>
        <v>0</v>
      </c>
      <c r="V288" s="132">
        <f t="shared" si="225"/>
        <v>0</v>
      </c>
      <c r="W288" s="102">
        <f t="shared" si="226"/>
        <v>0</v>
      </c>
      <c r="X288" s="100">
        <f t="shared" si="227"/>
        <v>3867.0021387103193</v>
      </c>
      <c r="Y288" s="122">
        <f t="shared" si="249"/>
        <v>1160.1006416130958</v>
      </c>
      <c r="Z288" s="100">
        <f t="shared" si="239"/>
        <v>5027.1027803234156</v>
      </c>
      <c r="AA288" s="221">
        <f t="shared" si="228"/>
        <v>0</v>
      </c>
      <c r="AB288" s="117">
        <f t="shared" si="250"/>
        <v>0</v>
      </c>
      <c r="AC288" s="130">
        <f t="shared" si="205"/>
        <v>5027.1027803234156</v>
      </c>
      <c r="AD288" s="101">
        <f t="shared" si="251"/>
        <v>4.9999999999999378E-2</v>
      </c>
      <c r="AF288" s="141">
        <f t="shared" si="229"/>
        <v>0</v>
      </c>
      <c r="AG288" s="132">
        <f t="shared" si="230"/>
        <v>0</v>
      </c>
      <c r="AH288" s="102">
        <f t="shared" si="231"/>
        <v>0</v>
      </c>
      <c r="AI288" s="100">
        <f t="shared" si="232"/>
        <v>4060.3522456458381</v>
      </c>
      <c r="AJ288" s="122">
        <f t="shared" si="252"/>
        <v>1218.1056736937514</v>
      </c>
      <c r="AK288" s="100">
        <f t="shared" si="240"/>
        <v>5278.4579193395894</v>
      </c>
      <c r="AL288" s="192">
        <f t="shared" si="233"/>
        <v>0</v>
      </c>
      <c r="AM288" s="117">
        <f t="shared" si="253"/>
        <v>0</v>
      </c>
      <c r="AN288" s="130">
        <f t="shared" si="243"/>
        <v>5278.4579193395894</v>
      </c>
      <c r="AO288" s="101">
        <f t="shared" si="254"/>
        <v>5.0000000000000488E-2</v>
      </c>
      <c r="AQ288" s="141">
        <f t="shared" si="234"/>
        <v>0</v>
      </c>
      <c r="AR288" s="132">
        <f t="shared" si="235"/>
        <v>0</v>
      </c>
      <c r="AS288" s="102">
        <f t="shared" si="236"/>
        <v>0</v>
      </c>
      <c r="AT288" s="100">
        <f t="shared" si="255"/>
        <v>801.60391933958999</v>
      </c>
      <c r="AU288" s="101">
        <f t="shared" si="256"/>
        <v>0.17905518458712089</v>
      </c>
      <c r="AW288" s="246">
        <f t="shared" si="237"/>
        <v>0.19503668551654019</v>
      </c>
    </row>
    <row r="289" spans="1:49" s="93" customFormat="1" ht="15" customHeight="1" x14ac:dyDescent="0.25">
      <c r="A289" s="95" t="s">
        <v>421</v>
      </c>
      <c r="B289" s="100">
        <v>3331.06</v>
      </c>
      <c r="C289" s="100">
        <f t="shared" si="244"/>
        <v>999.31799999999998</v>
      </c>
      <c r="D289" s="100">
        <v>59.87</v>
      </c>
      <c r="E289" s="100">
        <f t="shared" si="218"/>
        <v>4390.2479999999996</v>
      </c>
      <c r="F289" s="216"/>
      <c r="G289" s="117">
        <f t="shared" si="245"/>
        <v>0</v>
      </c>
      <c r="H289" s="130">
        <f t="shared" si="219"/>
        <v>4390.2479999999996</v>
      </c>
      <c r="J289" s="141"/>
      <c r="K289" s="132">
        <f t="shared" si="242"/>
        <v>0</v>
      </c>
      <c r="L289" s="102">
        <f t="shared" si="220"/>
        <v>0</v>
      </c>
      <c r="M289" s="100">
        <f t="shared" si="221"/>
        <v>3611.6132328785889</v>
      </c>
      <c r="N289" s="122">
        <f t="shared" si="246"/>
        <v>1083.4839698635767</v>
      </c>
      <c r="O289" s="100">
        <f t="shared" si="238"/>
        <v>4695.0972027421658</v>
      </c>
      <c r="P289" s="221">
        <f t="shared" si="222"/>
        <v>0</v>
      </c>
      <c r="Q289" s="117">
        <f t="shared" si="247"/>
        <v>0</v>
      </c>
      <c r="R289" s="130">
        <f t="shared" si="223"/>
        <v>4695.0972027421658</v>
      </c>
      <c r="S289" s="101">
        <f t="shared" si="248"/>
        <v>6.9437809149315965E-2</v>
      </c>
      <c r="U289" s="141">
        <f t="shared" si="224"/>
        <v>0</v>
      </c>
      <c r="V289" s="132">
        <f t="shared" si="225"/>
        <v>0</v>
      </c>
      <c r="W289" s="102">
        <f t="shared" si="226"/>
        <v>0</v>
      </c>
      <c r="X289" s="100">
        <f t="shared" si="227"/>
        <v>3792.1938945225156</v>
      </c>
      <c r="Y289" s="122">
        <f t="shared" si="249"/>
        <v>1137.6581683567547</v>
      </c>
      <c r="Z289" s="100">
        <f t="shared" si="239"/>
        <v>4929.8520628792703</v>
      </c>
      <c r="AA289" s="221">
        <f t="shared" si="228"/>
        <v>0</v>
      </c>
      <c r="AB289" s="117">
        <f t="shared" si="250"/>
        <v>0</v>
      </c>
      <c r="AC289" s="130">
        <f t="shared" si="205"/>
        <v>4929.8520628792703</v>
      </c>
      <c r="AD289" s="101">
        <f t="shared" si="251"/>
        <v>4.9999999999999156E-2</v>
      </c>
      <c r="AF289" s="141">
        <f t="shared" si="229"/>
        <v>0</v>
      </c>
      <c r="AG289" s="132">
        <f t="shared" si="230"/>
        <v>0</v>
      </c>
      <c r="AH289" s="102">
        <f t="shared" si="231"/>
        <v>0</v>
      </c>
      <c r="AI289" s="100">
        <f t="shared" si="232"/>
        <v>3981.8035892486446</v>
      </c>
      <c r="AJ289" s="122">
        <f t="shared" si="252"/>
        <v>1194.5410767745934</v>
      </c>
      <c r="AK289" s="100">
        <f t="shared" si="240"/>
        <v>5176.3446660232385</v>
      </c>
      <c r="AL289" s="192">
        <f t="shared" si="233"/>
        <v>0</v>
      </c>
      <c r="AM289" s="117">
        <f t="shared" si="253"/>
        <v>0</v>
      </c>
      <c r="AN289" s="130">
        <f t="shared" si="243"/>
        <v>5176.3446660232385</v>
      </c>
      <c r="AO289" s="101">
        <f t="shared" si="254"/>
        <v>5.0000000000000933E-2</v>
      </c>
      <c r="AQ289" s="141">
        <f t="shared" si="234"/>
        <v>0</v>
      </c>
      <c r="AR289" s="132">
        <f t="shared" si="235"/>
        <v>0</v>
      </c>
      <c r="AS289" s="102">
        <f t="shared" si="236"/>
        <v>0</v>
      </c>
      <c r="AT289" s="100">
        <f t="shared" si="255"/>
        <v>786.09666602323887</v>
      </c>
      <c r="AU289" s="101">
        <f t="shared" si="256"/>
        <v>0.17905518458712111</v>
      </c>
      <c r="AW289" s="246">
        <f t="shared" si="237"/>
        <v>0.19535630977786189</v>
      </c>
    </row>
    <row r="290" spans="1:49" s="93" customFormat="1" ht="15" customHeight="1" x14ac:dyDescent="0.25">
      <c r="A290" s="95" t="s">
        <v>422</v>
      </c>
      <c r="B290" s="100">
        <v>3265.75</v>
      </c>
      <c r="C290" s="100">
        <f t="shared" si="244"/>
        <v>979.72499999999991</v>
      </c>
      <c r="D290" s="100">
        <v>59.87</v>
      </c>
      <c r="E290" s="100">
        <f t="shared" si="218"/>
        <v>4305.3450000000003</v>
      </c>
      <c r="F290" s="216"/>
      <c r="G290" s="117">
        <f t="shared" si="245"/>
        <v>0</v>
      </c>
      <c r="H290" s="130">
        <f t="shared" si="219"/>
        <v>4305.3450000000003</v>
      </c>
      <c r="J290" s="141"/>
      <c r="K290" s="132">
        <f t="shared" si="242"/>
        <v>0</v>
      </c>
      <c r="L290" s="102">
        <f t="shared" si="220"/>
        <v>0</v>
      </c>
      <c r="M290" s="100">
        <f t="shared" si="221"/>
        <v>3541.7682495630474</v>
      </c>
      <c r="N290" s="122">
        <f t="shared" si="246"/>
        <v>1062.5304748689141</v>
      </c>
      <c r="O290" s="100">
        <f t="shared" si="238"/>
        <v>4604.2987244319611</v>
      </c>
      <c r="P290" s="221">
        <f t="shared" si="222"/>
        <v>0</v>
      </c>
      <c r="Q290" s="117">
        <f t="shared" si="247"/>
        <v>0</v>
      </c>
      <c r="R290" s="130">
        <f t="shared" si="223"/>
        <v>4604.2987244319611</v>
      </c>
      <c r="S290" s="101">
        <f t="shared" si="248"/>
        <v>6.9437809149315743E-2</v>
      </c>
      <c r="U290" s="141">
        <f t="shared" si="224"/>
        <v>0</v>
      </c>
      <c r="V290" s="132">
        <f t="shared" si="225"/>
        <v>0</v>
      </c>
      <c r="W290" s="102">
        <f t="shared" si="226"/>
        <v>0</v>
      </c>
      <c r="X290" s="100">
        <f t="shared" si="227"/>
        <v>3718.8566620411975</v>
      </c>
      <c r="Y290" s="122">
        <f t="shared" si="249"/>
        <v>1115.6569986123593</v>
      </c>
      <c r="Z290" s="100">
        <f t="shared" si="239"/>
        <v>4834.5136606535571</v>
      </c>
      <c r="AA290" s="221">
        <f t="shared" si="228"/>
        <v>0</v>
      </c>
      <c r="AB290" s="117">
        <f t="shared" si="250"/>
        <v>0</v>
      </c>
      <c r="AC290" s="130">
        <f t="shared" si="205"/>
        <v>4834.5136606535571</v>
      </c>
      <c r="AD290" s="101">
        <f t="shared" si="251"/>
        <v>4.99999999999996E-2</v>
      </c>
      <c r="AF290" s="141">
        <f t="shared" si="229"/>
        <v>0</v>
      </c>
      <c r="AG290" s="132">
        <f t="shared" si="230"/>
        <v>0</v>
      </c>
      <c r="AH290" s="102">
        <f t="shared" si="231"/>
        <v>0</v>
      </c>
      <c r="AI290" s="100">
        <f t="shared" si="232"/>
        <v>3904.7994951432602</v>
      </c>
      <c r="AJ290" s="122">
        <f t="shared" si="252"/>
        <v>1171.4398485429781</v>
      </c>
      <c r="AK290" s="100">
        <f t="shared" si="240"/>
        <v>5076.2393436862385</v>
      </c>
      <c r="AL290" s="192">
        <f t="shared" si="233"/>
        <v>0</v>
      </c>
      <c r="AM290" s="117">
        <f t="shared" si="253"/>
        <v>0</v>
      </c>
      <c r="AN290" s="130">
        <f t="shared" si="243"/>
        <v>5076.2393436862385</v>
      </c>
      <c r="AO290" s="101">
        <f t="shared" si="254"/>
        <v>5.0000000000000711E-2</v>
      </c>
      <c r="AQ290" s="141">
        <f t="shared" si="234"/>
        <v>0</v>
      </c>
      <c r="AR290" s="132">
        <f t="shared" si="235"/>
        <v>0</v>
      </c>
      <c r="AS290" s="102">
        <f t="shared" si="236"/>
        <v>0</v>
      </c>
      <c r="AT290" s="100">
        <f t="shared" si="255"/>
        <v>770.89434368623824</v>
      </c>
      <c r="AU290" s="101">
        <f t="shared" si="256"/>
        <v>0.17905518458712089</v>
      </c>
      <c r="AW290" s="246">
        <f t="shared" si="237"/>
        <v>0.19568230732397152</v>
      </c>
    </row>
    <row r="291" spans="1:49" s="93" customFormat="1" ht="15" customHeight="1" x14ac:dyDescent="0.25">
      <c r="A291" s="95" t="s">
        <v>423</v>
      </c>
      <c r="B291" s="100">
        <v>3201.71</v>
      </c>
      <c r="C291" s="100">
        <f t="shared" si="244"/>
        <v>960.51299999999992</v>
      </c>
      <c r="D291" s="100">
        <v>59.87</v>
      </c>
      <c r="E291" s="100">
        <f t="shared" si="218"/>
        <v>4222.0929999999998</v>
      </c>
      <c r="F291" s="216"/>
      <c r="G291" s="117">
        <f t="shared" si="245"/>
        <v>0</v>
      </c>
      <c r="H291" s="130">
        <f t="shared" si="219"/>
        <v>4222.0929999999998</v>
      </c>
      <c r="J291" s="141"/>
      <c r="K291" s="132">
        <f t="shared" si="242"/>
        <v>0</v>
      </c>
      <c r="L291" s="102">
        <f t="shared" si="220"/>
        <v>0</v>
      </c>
      <c r="M291" s="100">
        <f t="shared" si="221"/>
        <v>3473.2814522651247</v>
      </c>
      <c r="N291" s="122">
        <f t="shared" si="246"/>
        <v>1041.9844356795375</v>
      </c>
      <c r="O291" s="100">
        <f t="shared" si="238"/>
        <v>4515.2658879446626</v>
      </c>
      <c r="P291" s="221">
        <f t="shared" si="222"/>
        <v>0</v>
      </c>
      <c r="Q291" s="117">
        <f t="shared" si="247"/>
        <v>0</v>
      </c>
      <c r="R291" s="130">
        <f t="shared" si="223"/>
        <v>4515.2658879446626</v>
      </c>
      <c r="S291" s="101">
        <f t="shared" si="248"/>
        <v>6.9437809149315965E-2</v>
      </c>
      <c r="U291" s="141">
        <f t="shared" si="224"/>
        <v>0</v>
      </c>
      <c r="V291" s="132">
        <f t="shared" si="225"/>
        <v>0</v>
      </c>
      <c r="W291" s="102">
        <f t="shared" si="226"/>
        <v>0</v>
      </c>
      <c r="X291" s="100">
        <f t="shared" si="227"/>
        <v>3646.9455248783788</v>
      </c>
      <c r="Y291" s="122">
        <f t="shared" si="249"/>
        <v>1094.0836574635136</v>
      </c>
      <c r="Z291" s="100">
        <f t="shared" si="239"/>
        <v>4741.029182341892</v>
      </c>
      <c r="AA291" s="221">
        <f t="shared" si="228"/>
        <v>0</v>
      </c>
      <c r="AB291" s="117">
        <f t="shared" si="250"/>
        <v>0</v>
      </c>
      <c r="AC291" s="130">
        <f t="shared" si="205"/>
        <v>4741.029182341892</v>
      </c>
      <c r="AD291" s="101">
        <f t="shared" si="251"/>
        <v>4.9999999999999156E-2</v>
      </c>
      <c r="AF291" s="141">
        <f t="shared" si="229"/>
        <v>0</v>
      </c>
      <c r="AG291" s="132">
        <f t="shared" si="230"/>
        <v>0</v>
      </c>
      <c r="AH291" s="102">
        <f t="shared" si="231"/>
        <v>0</v>
      </c>
      <c r="AI291" s="100">
        <f t="shared" si="232"/>
        <v>3829.2928011223007</v>
      </c>
      <c r="AJ291" s="122">
        <f t="shared" si="252"/>
        <v>1148.7878403366901</v>
      </c>
      <c r="AK291" s="100">
        <f t="shared" si="240"/>
        <v>4978.0806414589906</v>
      </c>
      <c r="AL291" s="192">
        <f t="shared" si="233"/>
        <v>0</v>
      </c>
      <c r="AM291" s="117">
        <f t="shared" si="253"/>
        <v>0</v>
      </c>
      <c r="AN291" s="130">
        <f t="shared" si="243"/>
        <v>4978.0806414589906</v>
      </c>
      <c r="AO291" s="101">
        <f t="shared" si="254"/>
        <v>5.0000000000000933E-2</v>
      </c>
      <c r="AQ291" s="141">
        <f t="shared" si="234"/>
        <v>0</v>
      </c>
      <c r="AR291" s="132">
        <f t="shared" si="235"/>
        <v>0</v>
      </c>
      <c r="AS291" s="102">
        <f t="shared" si="236"/>
        <v>0</v>
      </c>
      <c r="AT291" s="100">
        <f t="shared" si="255"/>
        <v>755.98764145899077</v>
      </c>
      <c r="AU291" s="101">
        <f t="shared" si="256"/>
        <v>0.17905518458712089</v>
      </c>
      <c r="AW291" s="246">
        <f t="shared" si="237"/>
        <v>0.19601487989927269</v>
      </c>
    </row>
    <row r="292" spans="1:49" s="93" customFormat="1" ht="15" customHeight="1" x14ac:dyDescent="0.25">
      <c r="A292" s="95" t="s">
        <v>424</v>
      </c>
      <c r="B292" s="100">
        <v>3138.94</v>
      </c>
      <c r="C292" s="100">
        <f t="shared" si="244"/>
        <v>941.68200000000002</v>
      </c>
      <c r="D292" s="100">
        <v>59.87</v>
      </c>
      <c r="E292" s="100">
        <f t="shared" si="218"/>
        <v>4140.4920000000002</v>
      </c>
      <c r="F292" s="216"/>
      <c r="G292" s="117">
        <f t="shared" si="245"/>
        <v>0</v>
      </c>
      <c r="H292" s="130">
        <f t="shared" si="219"/>
        <v>4140.4920000000002</v>
      </c>
      <c r="J292" s="141"/>
      <c r="K292" s="132">
        <f t="shared" si="242"/>
        <v>0</v>
      </c>
      <c r="L292" s="102">
        <f t="shared" si="220"/>
        <v>0</v>
      </c>
      <c r="M292" s="100">
        <f t="shared" si="221"/>
        <v>3406.1528409848224</v>
      </c>
      <c r="N292" s="122">
        <f t="shared" si="246"/>
        <v>1021.8458522954467</v>
      </c>
      <c r="O292" s="100">
        <f t="shared" si="238"/>
        <v>4427.9986932802694</v>
      </c>
      <c r="P292" s="221">
        <f t="shared" si="222"/>
        <v>0</v>
      </c>
      <c r="Q292" s="117">
        <f t="shared" si="247"/>
        <v>0</v>
      </c>
      <c r="R292" s="130">
        <f t="shared" si="223"/>
        <v>4427.9986932802694</v>
      </c>
      <c r="S292" s="101">
        <f t="shared" si="248"/>
        <v>6.9437809149315965E-2</v>
      </c>
      <c r="U292" s="141">
        <f t="shared" si="224"/>
        <v>0</v>
      </c>
      <c r="V292" s="132">
        <f t="shared" si="225"/>
        <v>0</v>
      </c>
      <c r="W292" s="102">
        <f t="shared" si="226"/>
        <v>0</v>
      </c>
      <c r="X292" s="100">
        <f t="shared" si="227"/>
        <v>3576.4604830340613</v>
      </c>
      <c r="Y292" s="122">
        <f t="shared" si="249"/>
        <v>1072.9381449102184</v>
      </c>
      <c r="Z292" s="100">
        <f t="shared" si="239"/>
        <v>4649.3986279442797</v>
      </c>
      <c r="AA292" s="221">
        <f t="shared" si="228"/>
        <v>0</v>
      </c>
      <c r="AB292" s="117">
        <f t="shared" si="250"/>
        <v>0</v>
      </c>
      <c r="AC292" s="130">
        <f t="shared" si="205"/>
        <v>4649.3986279442797</v>
      </c>
      <c r="AD292" s="101">
        <f t="shared" si="251"/>
        <v>4.9999999999999378E-2</v>
      </c>
      <c r="AF292" s="141">
        <f t="shared" si="229"/>
        <v>0</v>
      </c>
      <c r="AG292" s="132">
        <f t="shared" si="230"/>
        <v>0</v>
      </c>
      <c r="AH292" s="102">
        <f t="shared" si="231"/>
        <v>0</v>
      </c>
      <c r="AI292" s="100">
        <f t="shared" si="232"/>
        <v>3755.2835071857671</v>
      </c>
      <c r="AJ292" s="122">
        <f t="shared" si="252"/>
        <v>1126.5850521557302</v>
      </c>
      <c r="AK292" s="100">
        <f t="shared" si="240"/>
        <v>4881.8685593414975</v>
      </c>
      <c r="AL292" s="192">
        <f t="shared" si="233"/>
        <v>0</v>
      </c>
      <c r="AM292" s="117">
        <f t="shared" si="253"/>
        <v>0</v>
      </c>
      <c r="AN292" s="130">
        <f t="shared" si="243"/>
        <v>4881.8685593414975</v>
      </c>
      <c r="AO292" s="101">
        <f t="shared" si="254"/>
        <v>5.0000000000000711E-2</v>
      </c>
      <c r="AQ292" s="141">
        <f t="shared" si="234"/>
        <v>0</v>
      </c>
      <c r="AR292" s="132">
        <f t="shared" si="235"/>
        <v>0</v>
      </c>
      <c r="AS292" s="102">
        <f t="shared" si="236"/>
        <v>0</v>
      </c>
      <c r="AT292" s="100">
        <f t="shared" si="255"/>
        <v>741.37655934149734</v>
      </c>
      <c r="AU292" s="101">
        <f t="shared" si="256"/>
        <v>0.17905518458712089</v>
      </c>
      <c r="AW292" s="246">
        <f t="shared" si="237"/>
        <v>0.1963540262591088</v>
      </c>
    </row>
    <row r="293" spans="1:49" s="93" customFormat="1" ht="15" customHeight="1" x14ac:dyDescent="0.25">
      <c r="A293" s="95" t="s">
        <v>425</v>
      </c>
      <c r="B293" s="100">
        <v>3077.39</v>
      </c>
      <c r="C293" s="100">
        <f t="shared" si="244"/>
        <v>923.21699999999987</v>
      </c>
      <c r="D293" s="100">
        <v>59.87</v>
      </c>
      <c r="E293" s="100">
        <f t="shared" si="218"/>
        <v>4060.4769999999999</v>
      </c>
      <c r="F293" s="216"/>
      <c r="G293" s="117">
        <f t="shared" si="245"/>
        <v>0</v>
      </c>
      <c r="H293" s="130">
        <f t="shared" si="219"/>
        <v>4060.4769999999999</v>
      </c>
      <c r="J293" s="141"/>
      <c r="K293" s="132">
        <f t="shared" si="242"/>
        <v>0</v>
      </c>
      <c r="L293" s="102">
        <f t="shared" si="220"/>
        <v>0</v>
      </c>
      <c r="M293" s="100">
        <f t="shared" si="221"/>
        <v>3340.328943831682</v>
      </c>
      <c r="N293" s="122">
        <f t="shared" si="246"/>
        <v>1002.0986831495045</v>
      </c>
      <c r="O293" s="100">
        <f t="shared" si="238"/>
        <v>4342.4276269811862</v>
      </c>
      <c r="P293" s="221">
        <f t="shared" si="222"/>
        <v>0</v>
      </c>
      <c r="Q293" s="117">
        <f t="shared" si="247"/>
        <v>0</v>
      </c>
      <c r="R293" s="130">
        <f t="shared" si="223"/>
        <v>4342.4276269811862</v>
      </c>
      <c r="S293" s="101">
        <f t="shared" si="248"/>
        <v>6.9437809149315743E-2</v>
      </c>
      <c r="U293" s="141">
        <f t="shared" si="224"/>
        <v>0</v>
      </c>
      <c r="V293" s="132">
        <f t="shared" si="225"/>
        <v>0</v>
      </c>
      <c r="W293" s="102">
        <f t="shared" si="226"/>
        <v>0</v>
      </c>
      <c r="X293" s="100">
        <f t="shared" si="227"/>
        <v>3507.3453910232638</v>
      </c>
      <c r="Y293" s="122">
        <f t="shared" si="249"/>
        <v>1052.2036173069791</v>
      </c>
      <c r="Z293" s="100">
        <f t="shared" si="239"/>
        <v>4559.5490083302429</v>
      </c>
      <c r="AA293" s="221">
        <f t="shared" si="228"/>
        <v>0</v>
      </c>
      <c r="AB293" s="117">
        <f t="shared" si="250"/>
        <v>0</v>
      </c>
      <c r="AC293" s="130">
        <f t="shared" si="205"/>
        <v>4559.5490083302429</v>
      </c>
      <c r="AD293" s="101">
        <f t="shared" si="251"/>
        <v>4.9999999999999378E-2</v>
      </c>
      <c r="AF293" s="141">
        <f t="shared" si="229"/>
        <v>0</v>
      </c>
      <c r="AG293" s="132">
        <f t="shared" si="230"/>
        <v>0</v>
      </c>
      <c r="AH293" s="102">
        <f t="shared" si="231"/>
        <v>0</v>
      </c>
      <c r="AI293" s="100">
        <f t="shared" si="232"/>
        <v>3682.7126605744297</v>
      </c>
      <c r="AJ293" s="122">
        <f t="shared" si="252"/>
        <v>1104.8137981723289</v>
      </c>
      <c r="AK293" s="100">
        <f t="shared" si="240"/>
        <v>4787.5264587467591</v>
      </c>
      <c r="AL293" s="192">
        <f t="shared" si="233"/>
        <v>0</v>
      </c>
      <c r="AM293" s="117">
        <f t="shared" si="253"/>
        <v>0</v>
      </c>
      <c r="AN293" s="130">
        <f t="shared" si="243"/>
        <v>4787.5264587467591</v>
      </c>
      <c r="AO293" s="101">
        <f t="shared" si="254"/>
        <v>5.0000000000000933E-2</v>
      </c>
      <c r="AQ293" s="141">
        <f t="shared" si="234"/>
        <v>0</v>
      </c>
      <c r="AR293" s="132">
        <f t="shared" si="235"/>
        <v>0</v>
      </c>
      <c r="AS293" s="102">
        <f t="shared" si="236"/>
        <v>0</v>
      </c>
      <c r="AT293" s="100">
        <f t="shared" si="255"/>
        <v>727.04945874675923</v>
      </c>
      <c r="AU293" s="101">
        <f t="shared" si="256"/>
        <v>0.17905518458712089</v>
      </c>
      <c r="AW293" s="246">
        <f t="shared" si="237"/>
        <v>0.19670001545934368</v>
      </c>
    </row>
    <row r="294" spans="1:49" s="93" customFormat="1" ht="15" customHeight="1" x14ac:dyDescent="0.25">
      <c r="A294" s="95" t="s">
        <v>426</v>
      </c>
      <c r="B294" s="100">
        <v>3017.04</v>
      </c>
      <c r="C294" s="100">
        <f t="shared" si="244"/>
        <v>905.11199999999997</v>
      </c>
      <c r="D294" s="100">
        <v>59.87</v>
      </c>
      <c r="E294" s="100">
        <f t="shared" si="218"/>
        <v>3982.0219999999999</v>
      </c>
      <c r="F294" s="216"/>
      <c r="G294" s="117">
        <f t="shared" si="245"/>
        <v>0</v>
      </c>
      <c r="H294" s="130">
        <f t="shared" si="219"/>
        <v>3982.0219999999999</v>
      </c>
      <c r="J294" s="141"/>
      <c r="K294" s="132">
        <f t="shared" si="242"/>
        <v>0</v>
      </c>
      <c r="L294" s="102">
        <f t="shared" si="220"/>
        <v>0</v>
      </c>
      <c r="M294" s="100">
        <f t="shared" si="221"/>
        <v>3275.7883720495211</v>
      </c>
      <c r="N294" s="122">
        <f t="shared" si="246"/>
        <v>982.73651161485623</v>
      </c>
      <c r="O294" s="100">
        <f t="shared" si="238"/>
        <v>4258.5248836643768</v>
      </c>
      <c r="P294" s="221">
        <f t="shared" si="222"/>
        <v>0</v>
      </c>
      <c r="Q294" s="117">
        <f t="shared" si="247"/>
        <v>0</v>
      </c>
      <c r="R294" s="130">
        <f t="shared" si="223"/>
        <v>4258.5248836643768</v>
      </c>
      <c r="S294" s="101">
        <f t="shared" si="248"/>
        <v>6.9437809149315743E-2</v>
      </c>
      <c r="U294" s="141">
        <f t="shared" si="224"/>
        <v>0</v>
      </c>
      <c r="V294" s="132">
        <f t="shared" si="225"/>
        <v>0</v>
      </c>
      <c r="W294" s="102">
        <f t="shared" si="226"/>
        <v>0</v>
      </c>
      <c r="X294" s="100">
        <f t="shared" si="227"/>
        <v>3439.5777906519947</v>
      </c>
      <c r="Y294" s="122">
        <f t="shared" si="249"/>
        <v>1031.8733371955984</v>
      </c>
      <c r="Z294" s="100">
        <f t="shared" si="239"/>
        <v>4471.4511278475929</v>
      </c>
      <c r="AA294" s="221">
        <f t="shared" si="228"/>
        <v>0</v>
      </c>
      <c r="AB294" s="117">
        <f t="shared" si="250"/>
        <v>0</v>
      </c>
      <c r="AC294" s="130">
        <f t="shared" si="205"/>
        <v>4471.4511278475929</v>
      </c>
      <c r="AD294" s="101">
        <f t="shared" si="251"/>
        <v>4.9999999999999378E-2</v>
      </c>
      <c r="AF294" s="141">
        <f t="shared" si="229"/>
        <v>0</v>
      </c>
      <c r="AG294" s="132">
        <f t="shared" si="230"/>
        <v>0</v>
      </c>
      <c r="AH294" s="102">
        <f t="shared" si="231"/>
        <v>0</v>
      </c>
      <c r="AI294" s="100">
        <f t="shared" si="232"/>
        <v>3611.5566801845971</v>
      </c>
      <c r="AJ294" s="122">
        <f t="shared" si="252"/>
        <v>1083.467004055379</v>
      </c>
      <c r="AK294" s="100">
        <f t="shared" si="240"/>
        <v>4695.0236842399763</v>
      </c>
      <c r="AL294" s="192">
        <f t="shared" si="233"/>
        <v>0</v>
      </c>
      <c r="AM294" s="117">
        <f t="shared" si="253"/>
        <v>0</v>
      </c>
      <c r="AN294" s="130">
        <f t="shared" si="243"/>
        <v>4695.0236842399763</v>
      </c>
      <c r="AO294" s="101">
        <f t="shared" si="254"/>
        <v>5.0000000000000933E-2</v>
      </c>
      <c r="AQ294" s="141">
        <f t="shared" si="234"/>
        <v>0</v>
      </c>
      <c r="AR294" s="132">
        <f t="shared" si="235"/>
        <v>0</v>
      </c>
      <c r="AS294" s="102">
        <f t="shared" si="236"/>
        <v>0</v>
      </c>
      <c r="AT294" s="100">
        <f t="shared" si="255"/>
        <v>713.00168423997638</v>
      </c>
      <c r="AU294" s="101">
        <f t="shared" si="256"/>
        <v>0.17905518458712089</v>
      </c>
      <c r="AW294" s="246">
        <f t="shared" si="237"/>
        <v>0.19705296588198928</v>
      </c>
    </row>
    <row r="295" spans="1:49" s="93" customFormat="1" ht="15" customHeight="1" x14ac:dyDescent="0.25">
      <c r="A295" s="95" t="s">
        <v>427</v>
      </c>
      <c r="B295" s="100">
        <v>2957.88</v>
      </c>
      <c r="C295" s="100">
        <f t="shared" si="244"/>
        <v>887.36400000000003</v>
      </c>
      <c r="D295" s="100">
        <v>59.87</v>
      </c>
      <c r="E295" s="100">
        <f t="shared" si="218"/>
        <v>3905.114</v>
      </c>
      <c r="F295" s="216"/>
      <c r="G295" s="117">
        <f t="shared" si="245"/>
        <v>0</v>
      </c>
      <c r="H295" s="130">
        <f t="shared" si="219"/>
        <v>3905.114</v>
      </c>
      <c r="J295" s="141"/>
      <c r="K295" s="132">
        <f t="shared" si="242"/>
        <v>0</v>
      </c>
      <c r="L295" s="102">
        <f t="shared" si="220"/>
        <v>0</v>
      </c>
      <c r="M295" s="100">
        <f t="shared" si="221"/>
        <v>3212.5204312602473</v>
      </c>
      <c r="N295" s="122">
        <f t="shared" si="246"/>
        <v>963.75612937807409</v>
      </c>
      <c r="O295" s="100">
        <f t="shared" si="238"/>
        <v>4176.2765606383218</v>
      </c>
      <c r="P295" s="221">
        <f t="shared" si="222"/>
        <v>0</v>
      </c>
      <c r="Q295" s="117">
        <f t="shared" si="247"/>
        <v>0</v>
      </c>
      <c r="R295" s="130">
        <f t="shared" si="223"/>
        <v>4176.2765606383218</v>
      </c>
      <c r="S295" s="101">
        <f t="shared" si="248"/>
        <v>6.9437809149315965E-2</v>
      </c>
      <c r="U295" s="141">
        <f t="shared" si="224"/>
        <v>0</v>
      </c>
      <c r="V295" s="132">
        <f t="shared" si="225"/>
        <v>0</v>
      </c>
      <c r="W295" s="102">
        <f t="shared" si="226"/>
        <v>0</v>
      </c>
      <c r="X295" s="100">
        <f t="shared" si="227"/>
        <v>3373.1464528232577</v>
      </c>
      <c r="Y295" s="122">
        <f t="shared" si="249"/>
        <v>1011.9439358469773</v>
      </c>
      <c r="Z295" s="100">
        <f t="shared" si="239"/>
        <v>4385.0903886702354</v>
      </c>
      <c r="AA295" s="221">
        <f t="shared" si="228"/>
        <v>0</v>
      </c>
      <c r="AB295" s="117">
        <f t="shared" si="250"/>
        <v>0</v>
      </c>
      <c r="AC295" s="130">
        <f t="shared" si="205"/>
        <v>4385.0903886702354</v>
      </c>
      <c r="AD295" s="101">
        <f t="shared" si="251"/>
        <v>4.9999999999999378E-2</v>
      </c>
      <c r="AF295" s="141">
        <f t="shared" si="229"/>
        <v>0</v>
      </c>
      <c r="AG295" s="132">
        <f t="shared" si="230"/>
        <v>0</v>
      </c>
      <c r="AH295" s="102">
        <f t="shared" si="231"/>
        <v>0</v>
      </c>
      <c r="AI295" s="100">
        <f t="shared" si="232"/>
        <v>3541.8037754644229</v>
      </c>
      <c r="AJ295" s="122">
        <f t="shared" si="252"/>
        <v>1062.5411326393269</v>
      </c>
      <c r="AK295" s="100">
        <f t="shared" si="240"/>
        <v>4604.3449081037497</v>
      </c>
      <c r="AL295" s="192">
        <f t="shared" si="233"/>
        <v>0</v>
      </c>
      <c r="AM295" s="117">
        <f t="shared" si="253"/>
        <v>0</v>
      </c>
      <c r="AN295" s="130">
        <f t="shared" si="243"/>
        <v>4604.3449081037497</v>
      </c>
      <c r="AO295" s="101">
        <f t="shared" si="254"/>
        <v>5.0000000000000488E-2</v>
      </c>
      <c r="AQ295" s="141">
        <f t="shared" si="234"/>
        <v>0</v>
      </c>
      <c r="AR295" s="132">
        <f t="shared" si="235"/>
        <v>0</v>
      </c>
      <c r="AS295" s="102">
        <f t="shared" si="236"/>
        <v>0</v>
      </c>
      <c r="AT295" s="100">
        <f t="shared" si="255"/>
        <v>699.2309081037497</v>
      </c>
      <c r="AU295" s="101">
        <f t="shared" si="256"/>
        <v>0.17905518458712089</v>
      </c>
      <c r="AW295" s="246">
        <f t="shared" si="237"/>
        <v>0.19741293611114141</v>
      </c>
    </row>
    <row r="296" spans="1:49" s="93" customFormat="1" ht="15" customHeight="1" x14ac:dyDescent="0.25">
      <c r="A296" s="95" t="s">
        <v>428</v>
      </c>
      <c r="B296" s="100">
        <v>2899.89</v>
      </c>
      <c r="C296" s="100">
        <f t="shared" si="244"/>
        <v>869.96699999999998</v>
      </c>
      <c r="D296" s="100">
        <v>59.87</v>
      </c>
      <c r="E296" s="100">
        <f t="shared" si="218"/>
        <v>3829.7269999999999</v>
      </c>
      <c r="F296" s="216"/>
      <c r="G296" s="117">
        <f t="shared" si="245"/>
        <v>0</v>
      </c>
      <c r="H296" s="130">
        <f t="shared" si="219"/>
        <v>3829.7269999999999</v>
      </c>
      <c r="J296" s="141"/>
      <c r="K296" s="132">
        <f t="shared" si="242"/>
        <v>0</v>
      </c>
      <c r="L296" s="102">
        <f t="shared" si="220"/>
        <v>0</v>
      </c>
      <c r="M296" s="100">
        <f t="shared" si="221"/>
        <v>3150.5037327076784</v>
      </c>
      <c r="N296" s="122">
        <f t="shared" si="246"/>
        <v>945.15111981230348</v>
      </c>
      <c r="O296" s="100">
        <f t="shared" si="238"/>
        <v>4095.6548525199819</v>
      </c>
      <c r="P296" s="221">
        <f t="shared" si="222"/>
        <v>0</v>
      </c>
      <c r="Q296" s="117">
        <f t="shared" si="247"/>
        <v>0</v>
      </c>
      <c r="R296" s="130">
        <f t="shared" si="223"/>
        <v>4095.6548525199819</v>
      </c>
      <c r="S296" s="101">
        <f t="shared" si="248"/>
        <v>6.9437809149315965E-2</v>
      </c>
      <c r="U296" s="141">
        <f t="shared" si="224"/>
        <v>0</v>
      </c>
      <c r="V296" s="132">
        <f t="shared" si="225"/>
        <v>0</v>
      </c>
      <c r="W296" s="102">
        <f t="shared" si="226"/>
        <v>0</v>
      </c>
      <c r="X296" s="100">
        <f t="shared" si="227"/>
        <v>3308.0289193430604</v>
      </c>
      <c r="Y296" s="122">
        <f t="shared" si="249"/>
        <v>992.40867580291808</v>
      </c>
      <c r="Z296" s="100">
        <f t="shared" si="239"/>
        <v>4300.4375951459788</v>
      </c>
      <c r="AA296" s="221">
        <f t="shared" si="228"/>
        <v>0</v>
      </c>
      <c r="AB296" s="117">
        <f t="shared" si="250"/>
        <v>0</v>
      </c>
      <c r="AC296" s="130">
        <f t="shared" si="205"/>
        <v>4300.4375951459788</v>
      </c>
      <c r="AD296" s="101">
        <f t="shared" si="251"/>
        <v>4.9999999999999378E-2</v>
      </c>
      <c r="AF296" s="141">
        <f t="shared" si="229"/>
        <v>0</v>
      </c>
      <c r="AG296" s="132">
        <f t="shared" si="230"/>
        <v>0</v>
      </c>
      <c r="AH296" s="102">
        <f t="shared" si="231"/>
        <v>0</v>
      </c>
      <c r="AI296" s="100">
        <f t="shared" si="232"/>
        <v>3473.4303653102156</v>
      </c>
      <c r="AJ296" s="122">
        <f t="shared" si="252"/>
        <v>1042.0291095930647</v>
      </c>
      <c r="AK296" s="100">
        <f t="shared" si="240"/>
        <v>4515.4594749032804</v>
      </c>
      <c r="AL296" s="192">
        <f t="shared" si="233"/>
        <v>0</v>
      </c>
      <c r="AM296" s="117">
        <f t="shared" si="253"/>
        <v>0</v>
      </c>
      <c r="AN296" s="130">
        <f t="shared" si="243"/>
        <v>4515.4594749032804</v>
      </c>
      <c r="AO296" s="101">
        <f t="shared" si="254"/>
        <v>5.0000000000000711E-2</v>
      </c>
      <c r="AQ296" s="141">
        <f t="shared" si="234"/>
        <v>0</v>
      </c>
      <c r="AR296" s="132">
        <f t="shared" si="235"/>
        <v>0</v>
      </c>
      <c r="AS296" s="102">
        <f t="shared" si="236"/>
        <v>0</v>
      </c>
      <c r="AT296" s="100">
        <f t="shared" si="255"/>
        <v>685.73247490328049</v>
      </c>
      <c r="AU296" s="101">
        <f t="shared" si="256"/>
        <v>0.17905518458712089</v>
      </c>
      <c r="AW296" s="246">
        <f t="shared" si="237"/>
        <v>0.19778004176372743</v>
      </c>
    </row>
    <row r="297" spans="1:49" s="93" customFormat="1" ht="15" customHeight="1" x14ac:dyDescent="0.25">
      <c r="A297" s="95" t="s">
        <v>429</v>
      </c>
      <c r="B297" s="100">
        <v>2843.03</v>
      </c>
      <c r="C297" s="100">
        <f t="shared" si="244"/>
        <v>852.90899999999999</v>
      </c>
      <c r="D297" s="100">
        <v>59.87</v>
      </c>
      <c r="E297" s="100">
        <f t="shared" si="218"/>
        <v>3755.8090000000002</v>
      </c>
      <c r="F297" s="216"/>
      <c r="G297" s="117">
        <f t="shared" si="245"/>
        <v>0</v>
      </c>
      <c r="H297" s="130">
        <f t="shared" si="219"/>
        <v>3755.8090000000002</v>
      </c>
      <c r="J297" s="141"/>
      <c r="K297" s="132">
        <f t="shared" si="242"/>
        <v>0</v>
      </c>
      <c r="L297" s="102">
        <f t="shared" si="220"/>
        <v>0</v>
      </c>
      <c r="M297" s="100">
        <f t="shared" si="221"/>
        <v>3089.6954988794487</v>
      </c>
      <c r="N297" s="122">
        <f t="shared" si="246"/>
        <v>926.90864966383458</v>
      </c>
      <c r="O297" s="100">
        <f t="shared" si="238"/>
        <v>4016.6041485432834</v>
      </c>
      <c r="P297" s="221">
        <f t="shared" si="222"/>
        <v>0</v>
      </c>
      <c r="Q297" s="117">
        <f t="shared" si="247"/>
        <v>0</v>
      </c>
      <c r="R297" s="130">
        <f t="shared" si="223"/>
        <v>4016.6041485432834</v>
      </c>
      <c r="S297" s="101">
        <f t="shared" si="248"/>
        <v>6.9437809149315965E-2</v>
      </c>
      <c r="U297" s="141">
        <f t="shared" si="224"/>
        <v>0</v>
      </c>
      <c r="V297" s="132">
        <f t="shared" si="225"/>
        <v>0</v>
      </c>
      <c r="W297" s="102">
        <f t="shared" si="226"/>
        <v>0</v>
      </c>
      <c r="X297" s="100">
        <f t="shared" si="227"/>
        <v>3244.1802738234187</v>
      </c>
      <c r="Y297" s="122">
        <f t="shared" si="249"/>
        <v>973.25408214702554</v>
      </c>
      <c r="Z297" s="100">
        <f t="shared" si="239"/>
        <v>4217.4343559704439</v>
      </c>
      <c r="AA297" s="221">
        <f t="shared" si="228"/>
        <v>0</v>
      </c>
      <c r="AB297" s="117">
        <f t="shared" si="250"/>
        <v>0</v>
      </c>
      <c r="AC297" s="130">
        <f t="shared" si="205"/>
        <v>4217.4343559704439</v>
      </c>
      <c r="AD297" s="101">
        <f t="shared" si="251"/>
        <v>4.9999999999999156E-2</v>
      </c>
      <c r="AF297" s="141">
        <f t="shared" si="229"/>
        <v>0</v>
      </c>
      <c r="AG297" s="132">
        <f t="shared" si="230"/>
        <v>0</v>
      </c>
      <c r="AH297" s="102">
        <f t="shared" si="231"/>
        <v>0</v>
      </c>
      <c r="AI297" s="100">
        <f t="shared" si="232"/>
        <v>3406.3892875145925</v>
      </c>
      <c r="AJ297" s="122">
        <f t="shared" si="252"/>
        <v>1021.9167862543777</v>
      </c>
      <c r="AK297" s="100">
        <f t="shared" si="240"/>
        <v>4428.3060737689702</v>
      </c>
      <c r="AL297" s="192">
        <f t="shared" si="233"/>
        <v>0</v>
      </c>
      <c r="AM297" s="117">
        <f t="shared" si="253"/>
        <v>0</v>
      </c>
      <c r="AN297" s="130">
        <f t="shared" si="243"/>
        <v>4428.3060737689702</v>
      </c>
      <c r="AO297" s="101">
        <f t="shared" si="254"/>
        <v>5.0000000000000933E-2</v>
      </c>
      <c r="AQ297" s="141">
        <f t="shared" si="234"/>
        <v>0</v>
      </c>
      <c r="AR297" s="132">
        <f t="shared" si="235"/>
        <v>0</v>
      </c>
      <c r="AS297" s="102">
        <f t="shared" si="236"/>
        <v>0</v>
      </c>
      <c r="AT297" s="100">
        <f t="shared" si="255"/>
        <v>672.49707376897004</v>
      </c>
      <c r="AU297" s="101">
        <f t="shared" si="256"/>
        <v>0.17905518458712089</v>
      </c>
      <c r="AW297" s="246">
        <f t="shared" si="237"/>
        <v>0.19815453495552005</v>
      </c>
    </row>
    <row r="298" spans="1:49" s="93" customFormat="1" ht="15" customHeight="1" x14ac:dyDescent="0.25">
      <c r="A298" s="95" t="s">
        <v>430</v>
      </c>
      <c r="B298" s="100">
        <v>2787.28</v>
      </c>
      <c r="C298" s="100">
        <f t="shared" si="244"/>
        <v>836.18400000000008</v>
      </c>
      <c r="D298" s="100">
        <v>59.87</v>
      </c>
      <c r="E298" s="100">
        <f t="shared" si="218"/>
        <v>3683.3340000000003</v>
      </c>
      <c r="F298" s="216"/>
      <c r="G298" s="117">
        <f t="shared" si="245"/>
        <v>0</v>
      </c>
      <c r="H298" s="130">
        <f t="shared" si="219"/>
        <v>3683.3340000000003</v>
      </c>
      <c r="J298" s="141"/>
      <c r="K298" s="132">
        <f t="shared" si="242"/>
        <v>0</v>
      </c>
      <c r="L298" s="102">
        <f t="shared" si="220"/>
        <v>0</v>
      </c>
      <c r="M298" s="100">
        <f t="shared" si="221"/>
        <v>3030.0743410193745</v>
      </c>
      <c r="N298" s="122">
        <f t="shared" si="246"/>
        <v>909.02230230581233</v>
      </c>
      <c r="O298" s="100">
        <f t="shared" si="238"/>
        <v>3939.096643325187</v>
      </c>
      <c r="P298" s="221">
        <f t="shared" si="222"/>
        <v>0</v>
      </c>
      <c r="Q298" s="117">
        <f t="shared" si="247"/>
        <v>0</v>
      </c>
      <c r="R298" s="130">
        <f t="shared" si="223"/>
        <v>3939.096643325187</v>
      </c>
      <c r="S298" s="101">
        <f t="shared" si="248"/>
        <v>6.9437809149315965E-2</v>
      </c>
      <c r="U298" s="141">
        <f t="shared" si="224"/>
        <v>0</v>
      </c>
      <c r="V298" s="132">
        <f t="shared" si="225"/>
        <v>0</v>
      </c>
      <c r="W298" s="102">
        <f t="shared" si="226"/>
        <v>0</v>
      </c>
      <c r="X298" s="100">
        <f t="shared" si="227"/>
        <v>3181.5780580703408</v>
      </c>
      <c r="Y298" s="122">
        <f t="shared" si="249"/>
        <v>954.47341742110223</v>
      </c>
      <c r="Z298" s="100">
        <f t="shared" si="239"/>
        <v>4136.0514754914429</v>
      </c>
      <c r="AA298" s="221">
        <f t="shared" si="228"/>
        <v>0</v>
      </c>
      <c r="AB298" s="117">
        <f t="shared" si="250"/>
        <v>0</v>
      </c>
      <c r="AC298" s="130">
        <f t="shared" si="205"/>
        <v>4136.0514754914429</v>
      </c>
      <c r="AD298" s="101">
        <f t="shared" si="251"/>
        <v>4.9999999999999156E-2</v>
      </c>
      <c r="AF298" s="141">
        <f t="shared" si="229"/>
        <v>0</v>
      </c>
      <c r="AG298" s="132">
        <f t="shared" si="230"/>
        <v>0</v>
      </c>
      <c r="AH298" s="102">
        <f t="shared" si="231"/>
        <v>0</v>
      </c>
      <c r="AI298" s="100">
        <f t="shared" si="232"/>
        <v>3340.6569609738604</v>
      </c>
      <c r="AJ298" s="122">
        <f t="shared" si="252"/>
        <v>1002.197088292158</v>
      </c>
      <c r="AK298" s="100">
        <f t="shared" si="240"/>
        <v>4342.8540492660186</v>
      </c>
      <c r="AL298" s="192">
        <f t="shared" si="233"/>
        <v>0</v>
      </c>
      <c r="AM298" s="117">
        <f t="shared" si="253"/>
        <v>0</v>
      </c>
      <c r="AN298" s="130">
        <f t="shared" si="243"/>
        <v>4342.8540492660186</v>
      </c>
      <c r="AO298" s="101">
        <f t="shared" si="254"/>
        <v>5.0000000000000933E-2</v>
      </c>
      <c r="AQ298" s="141">
        <f t="shared" si="234"/>
        <v>0</v>
      </c>
      <c r="AR298" s="132">
        <f t="shared" si="235"/>
        <v>0</v>
      </c>
      <c r="AS298" s="102">
        <f t="shared" si="236"/>
        <v>0</v>
      </c>
      <c r="AT298" s="100">
        <f t="shared" si="255"/>
        <v>659.5200492660183</v>
      </c>
      <c r="AU298" s="101">
        <f t="shared" si="256"/>
        <v>0.17905518458712089</v>
      </c>
      <c r="AW298" s="246">
        <f t="shared" si="237"/>
        <v>0.19853655211312105</v>
      </c>
    </row>
    <row r="299" spans="1:49" s="93" customFormat="1" ht="15" customHeight="1" x14ac:dyDescent="0.25">
      <c r="A299" s="95" t="s">
        <v>431</v>
      </c>
      <c r="B299" s="100">
        <v>2732.63</v>
      </c>
      <c r="C299" s="100">
        <f t="shared" si="244"/>
        <v>819.78899999999999</v>
      </c>
      <c r="D299" s="100">
        <v>59.87</v>
      </c>
      <c r="E299" s="100">
        <f t="shared" si="218"/>
        <v>3612.2889999999998</v>
      </c>
      <c r="F299" s="216"/>
      <c r="G299" s="117">
        <f t="shared" si="245"/>
        <v>0</v>
      </c>
      <c r="H299" s="130">
        <f t="shared" si="219"/>
        <v>3612.2889999999998</v>
      </c>
      <c r="J299" s="141"/>
      <c r="K299" s="132">
        <f t="shared" si="242"/>
        <v>0</v>
      </c>
      <c r="L299" s="102">
        <f t="shared" si="220"/>
        <v>0</v>
      </c>
      <c r="M299" s="100">
        <f t="shared" si="221"/>
        <v>2971.6295647493639</v>
      </c>
      <c r="N299" s="122">
        <f t="shared" si="246"/>
        <v>891.4888694248092</v>
      </c>
      <c r="O299" s="100">
        <f t="shared" si="238"/>
        <v>3863.1184341741732</v>
      </c>
      <c r="P299" s="221">
        <f t="shared" si="222"/>
        <v>0</v>
      </c>
      <c r="Q299" s="117">
        <f t="shared" si="247"/>
        <v>0</v>
      </c>
      <c r="R299" s="130">
        <f t="shared" si="223"/>
        <v>3863.1184341741732</v>
      </c>
      <c r="S299" s="101">
        <f t="shared" si="248"/>
        <v>6.9437809149315965E-2</v>
      </c>
      <c r="U299" s="141">
        <f t="shared" si="224"/>
        <v>0</v>
      </c>
      <c r="V299" s="132">
        <f t="shared" si="225"/>
        <v>0</v>
      </c>
      <c r="W299" s="102">
        <f t="shared" si="226"/>
        <v>0</v>
      </c>
      <c r="X299" s="100">
        <f t="shared" si="227"/>
        <v>3120.2110429868299</v>
      </c>
      <c r="Y299" s="122">
        <f t="shared" si="249"/>
        <v>936.06331289604896</v>
      </c>
      <c r="Z299" s="100">
        <f t="shared" si="239"/>
        <v>4056.2743558828788</v>
      </c>
      <c r="AA299" s="221">
        <f t="shared" si="228"/>
        <v>0</v>
      </c>
      <c r="AB299" s="117">
        <f t="shared" si="250"/>
        <v>0</v>
      </c>
      <c r="AC299" s="130">
        <f t="shared" si="205"/>
        <v>4056.2743558828788</v>
      </c>
      <c r="AD299" s="101">
        <f t="shared" si="251"/>
        <v>4.9999999999999156E-2</v>
      </c>
      <c r="AF299" s="141">
        <f t="shared" si="229"/>
        <v>0</v>
      </c>
      <c r="AG299" s="132">
        <f t="shared" si="230"/>
        <v>0</v>
      </c>
      <c r="AH299" s="102">
        <f t="shared" si="231"/>
        <v>0</v>
      </c>
      <c r="AI299" s="100">
        <f t="shared" si="232"/>
        <v>3276.2215951361736</v>
      </c>
      <c r="AJ299" s="122">
        <f t="shared" si="252"/>
        <v>982.86647854085209</v>
      </c>
      <c r="AK299" s="100">
        <f t="shared" si="240"/>
        <v>4259.0880736770259</v>
      </c>
      <c r="AL299" s="192">
        <f t="shared" si="233"/>
        <v>0</v>
      </c>
      <c r="AM299" s="117">
        <f t="shared" si="253"/>
        <v>0</v>
      </c>
      <c r="AN299" s="130">
        <f t="shared" si="243"/>
        <v>4259.0880736770259</v>
      </c>
      <c r="AO299" s="101">
        <f t="shared" si="254"/>
        <v>5.0000000000000711E-2</v>
      </c>
      <c r="AQ299" s="141">
        <f t="shared" si="234"/>
        <v>0</v>
      </c>
      <c r="AR299" s="132">
        <f t="shared" si="235"/>
        <v>0</v>
      </c>
      <c r="AS299" s="102">
        <f t="shared" si="236"/>
        <v>0</v>
      </c>
      <c r="AT299" s="100">
        <f t="shared" si="255"/>
        <v>646.79907367702617</v>
      </c>
      <c r="AU299" s="101">
        <f t="shared" si="256"/>
        <v>0.17905518458712089</v>
      </c>
      <c r="AW299" s="246">
        <f t="shared" si="237"/>
        <v>0.19892616092781434</v>
      </c>
    </row>
    <row r="300" spans="1:49" s="93" customFormat="1" ht="15" customHeight="1" x14ac:dyDescent="0.25">
      <c r="A300" s="95" t="s">
        <v>432</v>
      </c>
      <c r="B300" s="100">
        <v>2679.04</v>
      </c>
      <c r="C300" s="100">
        <f t="shared" si="244"/>
        <v>803.71199999999999</v>
      </c>
      <c r="D300" s="100">
        <v>59.87</v>
      </c>
      <c r="E300" s="100">
        <f t="shared" si="218"/>
        <v>3542.6219999999998</v>
      </c>
      <c r="F300" s="216"/>
      <c r="G300" s="117">
        <f t="shared" si="245"/>
        <v>0</v>
      </c>
      <c r="H300" s="130">
        <f t="shared" si="219"/>
        <v>3542.6219999999998</v>
      </c>
      <c r="J300" s="141"/>
      <c r="K300" s="132">
        <f t="shared" si="242"/>
        <v>0</v>
      </c>
      <c r="L300" s="102">
        <f t="shared" si="220"/>
        <v>0</v>
      </c>
      <c r="M300" s="100">
        <f t="shared" si="221"/>
        <v>2914.318392557052</v>
      </c>
      <c r="N300" s="122">
        <f t="shared" si="246"/>
        <v>874.2955177671156</v>
      </c>
      <c r="O300" s="100">
        <f t="shared" si="238"/>
        <v>3788.6139103241676</v>
      </c>
      <c r="P300" s="221">
        <f t="shared" si="222"/>
        <v>0</v>
      </c>
      <c r="Q300" s="117">
        <f t="shared" si="247"/>
        <v>0</v>
      </c>
      <c r="R300" s="130">
        <f t="shared" si="223"/>
        <v>3788.6139103241676</v>
      </c>
      <c r="S300" s="101">
        <f t="shared" si="248"/>
        <v>6.9437809149315965E-2</v>
      </c>
      <c r="U300" s="141">
        <f t="shared" si="224"/>
        <v>0</v>
      </c>
      <c r="V300" s="132">
        <f t="shared" si="225"/>
        <v>0</v>
      </c>
      <c r="W300" s="102">
        <f t="shared" si="226"/>
        <v>0</v>
      </c>
      <c r="X300" s="100">
        <f t="shared" si="227"/>
        <v>3060.0343121849028</v>
      </c>
      <c r="Y300" s="122">
        <f t="shared" si="249"/>
        <v>918.01029365547083</v>
      </c>
      <c r="Z300" s="100">
        <f t="shared" si="239"/>
        <v>3978.0446058403736</v>
      </c>
      <c r="AA300" s="221">
        <f t="shared" si="228"/>
        <v>0</v>
      </c>
      <c r="AB300" s="117">
        <f t="shared" si="250"/>
        <v>0</v>
      </c>
      <c r="AC300" s="130">
        <f t="shared" si="205"/>
        <v>3978.0446058403736</v>
      </c>
      <c r="AD300" s="101">
        <f t="shared" si="251"/>
        <v>4.9999999999999378E-2</v>
      </c>
      <c r="AF300" s="141">
        <f t="shared" si="229"/>
        <v>0</v>
      </c>
      <c r="AG300" s="132">
        <f t="shared" si="230"/>
        <v>0</v>
      </c>
      <c r="AH300" s="102">
        <f t="shared" si="231"/>
        <v>0</v>
      </c>
      <c r="AI300" s="100">
        <f t="shared" si="232"/>
        <v>3213.03602779415</v>
      </c>
      <c r="AJ300" s="122">
        <f t="shared" si="252"/>
        <v>963.91080833824492</v>
      </c>
      <c r="AK300" s="100">
        <f t="shared" si="240"/>
        <v>4176.9468361323952</v>
      </c>
      <c r="AL300" s="192">
        <f t="shared" si="233"/>
        <v>0</v>
      </c>
      <c r="AM300" s="117">
        <f t="shared" si="253"/>
        <v>0</v>
      </c>
      <c r="AN300" s="130">
        <f t="shared" si="243"/>
        <v>4176.9468361323952</v>
      </c>
      <c r="AO300" s="101">
        <f t="shared" si="254"/>
        <v>5.0000000000000711E-2</v>
      </c>
      <c r="AQ300" s="141">
        <f t="shared" si="234"/>
        <v>0</v>
      </c>
      <c r="AR300" s="132">
        <f t="shared" si="235"/>
        <v>0</v>
      </c>
      <c r="AS300" s="102">
        <f t="shared" si="236"/>
        <v>0</v>
      </c>
      <c r="AT300" s="100">
        <f t="shared" si="255"/>
        <v>634.32483613239538</v>
      </c>
      <c r="AU300" s="101">
        <f t="shared" si="256"/>
        <v>0.17905518458712089</v>
      </c>
      <c r="AW300" s="246">
        <f t="shared" si="237"/>
        <v>0.19932364869287134</v>
      </c>
    </row>
    <row r="301" spans="1:49" s="93" customFormat="1" ht="15" customHeight="1" x14ac:dyDescent="0.25">
      <c r="A301" s="95" t="s">
        <v>433</v>
      </c>
      <c r="B301" s="100">
        <v>2626.52</v>
      </c>
      <c r="C301" s="100">
        <f t="shared" si="244"/>
        <v>787.95600000000002</v>
      </c>
      <c r="D301" s="100">
        <v>59.87</v>
      </c>
      <c r="E301" s="100">
        <f t="shared" si="218"/>
        <v>3474.346</v>
      </c>
      <c r="F301" s="216"/>
      <c r="G301" s="117">
        <f t="shared" si="245"/>
        <v>0</v>
      </c>
      <c r="H301" s="130">
        <f t="shared" si="219"/>
        <v>3474.346</v>
      </c>
      <c r="J301" s="141"/>
      <c r="K301" s="132">
        <f t="shared" si="242"/>
        <v>0</v>
      </c>
      <c r="L301" s="102">
        <f t="shared" si="220"/>
        <v>0</v>
      </c>
      <c r="M301" s="100">
        <f t="shared" si="221"/>
        <v>2858.1515188205299</v>
      </c>
      <c r="N301" s="122">
        <f t="shared" si="246"/>
        <v>857.44545564615896</v>
      </c>
      <c r="O301" s="100">
        <f t="shared" si="238"/>
        <v>3715.5969744666891</v>
      </c>
      <c r="P301" s="221">
        <f t="shared" si="222"/>
        <v>0</v>
      </c>
      <c r="Q301" s="117">
        <f t="shared" si="247"/>
        <v>0</v>
      </c>
      <c r="R301" s="130">
        <f t="shared" si="223"/>
        <v>3715.5969744666891</v>
      </c>
      <c r="S301" s="101">
        <f t="shared" si="248"/>
        <v>6.9437809149315965E-2</v>
      </c>
      <c r="U301" s="141">
        <f t="shared" si="224"/>
        <v>0</v>
      </c>
      <c r="V301" s="132">
        <f t="shared" si="225"/>
        <v>0</v>
      </c>
      <c r="W301" s="102">
        <f t="shared" si="226"/>
        <v>0</v>
      </c>
      <c r="X301" s="100">
        <f t="shared" si="227"/>
        <v>3001.0590947615547</v>
      </c>
      <c r="Y301" s="122">
        <f t="shared" si="249"/>
        <v>900.31772842846635</v>
      </c>
      <c r="Z301" s="100">
        <f t="shared" si="239"/>
        <v>3901.3768231900212</v>
      </c>
      <c r="AA301" s="221">
        <f t="shared" si="228"/>
        <v>0</v>
      </c>
      <c r="AB301" s="117">
        <f t="shared" si="250"/>
        <v>0</v>
      </c>
      <c r="AC301" s="130">
        <f t="shared" si="205"/>
        <v>3901.3768231900212</v>
      </c>
      <c r="AD301" s="101">
        <f t="shared" si="251"/>
        <v>4.9999999999999378E-2</v>
      </c>
      <c r="AF301" s="141">
        <f t="shared" si="229"/>
        <v>0</v>
      </c>
      <c r="AG301" s="132">
        <f t="shared" si="230"/>
        <v>0</v>
      </c>
      <c r="AH301" s="102">
        <f t="shared" si="231"/>
        <v>0</v>
      </c>
      <c r="AI301" s="100">
        <f t="shared" si="232"/>
        <v>3151.1120494996344</v>
      </c>
      <c r="AJ301" s="122">
        <f t="shared" si="252"/>
        <v>945.3336148498903</v>
      </c>
      <c r="AK301" s="100">
        <f t="shared" si="240"/>
        <v>4096.445664349525</v>
      </c>
      <c r="AL301" s="192">
        <f t="shared" si="233"/>
        <v>0</v>
      </c>
      <c r="AM301" s="117">
        <f t="shared" si="253"/>
        <v>0</v>
      </c>
      <c r="AN301" s="130">
        <f t="shared" si="243"/>
        <v>4096.445664349525</v>
      </c>
      <c r="AO301" s="101">
        <f t="shared" si="254"/>
        <v>5.0000000000000711E-2</v>
      </c>
      <c r="AQ301" s="141">
        <f t="shared" si="234"/>
        <v>0</v>
      </c>
      <c r="AR301" s="132">
        <f t="shared" si="235"/>
        <v>0</v>
      </c>
      <c r="AS301" s="102">
        <f t="shared" si="236"/>
        <v>0</v>
      </c>
      <c r="AT301" s="100">
        <f t="shared" si="255"/>
        <v>622.09966434952503</v>
      </c>
      <c r="AU301" s="101">
        <f t="shared" si="256"/>
        <v>0.17905518458712089</v>
      </c>
      <c r="AW301" s="246">
        <f t="shared" si="237"/>
        <v>0.19972893771973355</v>
      </c>
    </row>
    <row r="302" spans="1:49" s="93" customFormat="1" ht="15" customHeight="1" x14ac:dyDescent="0.25">
      <c r="A302" s="123" t="s">
        <v>434</v>
      </c>
      <c r="B302" s="124"/>
      <c r="C302" s="124"/>
      <c r="D302" s="124"/>
      <c r="E302" s="124"/>
      <c r="F302" s="219"/>
      <c r="G302" s="125"/>
      <c r="H302" s="130"/>
      <c r="I302" s="126"/>
      <c r="J302" s="141"/>
      <c r="K302" s="132">
        <f t="shared" si="242"/>
        <v>0</v>
      </c>
      <c r="L302" s="102">
        <f t="shared" si="220"/>
        <v>0</v>
      </c>
      <c r="M302" s="124">
        <f t="shared" si="221"/>
        <v>0</v>
      </c>
      <c r="N302" s="127"/>
      <c r="O302" s="124"/>
      <c r="P302" s="221">
        <f t="shared" si="222"/>
        <v>0</v>
      </c>
      <c r="Q302" s="125"/>
      <c r="R302" s="130"/>
      <c r="S302" s="128"/>
      <c r="T302" s="126"/>
      <c r="U302" s="141">
        <f t="shared" si="224"/>
        <v>0</v>
      </c>
      <c r="V302" s="132">
        <f t="shared" si="225"/>
        <v>0</v>
      </c>
      <c r="W302" s="102">
        <f t="shared" si="226"/>
        <v>0</v>
      </c>
      <c r="X302" s="124">
        <f t="shared" si="227"/>
        <v>0</v>
      </c>
      <c r="Y302" s="127"/>
      <c r="Z302" s="124"/>
      <c r="AA302" s="221">
        <f t="shared" si="228"/>
        <v>0</v>
      </c>
      <c r="AB302" s="125"/>
      <c r="AC302" s="130"/>
      <c r="AD302" s="128"/>
      <c r="AE302" s="126"/>
      <c r="AF302" s="142">
        <f t="shared" si="229"/>
        <v>0</v>
      </c>
      <c r="AG302" s="133">
        <f t="shared" si="230"/>
        <v>0</v>
      </c>
      <c r="AH302" s="102">
        <f t="shared" si="231"/>
        <v>0</v>
      </c>
      <c r="AI302" s="124">
        <f t="shared" si="232"/>
        <v>0</v>
      </c>
      <c r="AJ302" s="127"/>
      <c r="AK302" s="124"/>
      <c r="AL302" s="192">
        <f t="shared" si="233"/>
        <v>0</v>
      </c>
      <c r="AM302" s="125"/>
      <c r="AN302" s="130"/>
      <c r="AO302" s="128"/>
      <c r="AP302" s="126"/>
      <c r="AQ302" s="142">
        <f t="shared" si="234"/>
        <v>0</v>
      </c>
      <c r="AR302" s="133">
        <f t="shared" si="235"/>
        <v>0</v>
      </c>
      <c r="AS302" s="102">
        <f t="shared" si="236"/>
        <v>0</v>
      </c>
      <c r="AT302" s="124"/>
      <c r="AU302" s="128"/>
      <c r="AW302" s="246"/>
    </row>
    <row r="303" spans="1:49" s="93" customFormat="1" ht="15" customHeight="1" x14ac:dyDescent="0.25">
      <c r="A303" s="123" t="s">
        <v>435</v>
      </c>
      <c r="B303" s="124"/>
      <c r="C303" s="124"/>
      <c r="D303" s="124"/>
      <c r="E303" s="124"/>
      <c r="F303" s="219"/>
      <c r="G303" s="125"/>
      <c r="H303" s="130"/>
      <c r="I303" s="126"/>
      <c r="J303" s="141"/>
      <c r="K303" s="132">
        <f t="shared" si="242"/>
        <v>0</v>
      </c>
      <c r="L303" s="102">
        <f t="shared" si="220"/>
        <v>0</v>
      </c>
      <c r="M303" s="124">
        <f t="shared" si="221"/>
        <v>0</v>
      </c>
      <c r="N303" s="127"/>
      <c r="O303" s="124"/>
      <c r="P303" s="221">
        <f t="shared" si="222"/>
        <v>0</v>
      </c>
      <c r="Q303" s="125"/>
      <c r="R303" s="130"/>
      <c r="S303" s="128"/>
      <c r="T303" s="126"/>
      <c r="U303" s="141">
        <f t="shared" si="224"/>
        <v>0</v>
      </c>
      <c r="V303" s="132">
        <f t="shared" si="225"/>
        <v>0</v>
      </c>
      <c r="W303" s="102">
        <f t="shared" si="226"/>
        <v>0</v>
      </c>
      <c r="X303" s="124">
        <f t="shared" si="227"/>
        <v>0</v>
      </c>
      <c r="Y303" s="127"/>
      <c r="Z303" s="124"/>
      <c r="AA303" s="221">
        <f t="shared" si="228"/>
        <v>0</v>
      </c>
      <c r="AB303" s="125"/>
      <c r="AC303" s="130"/>
      <c r="AD303" s="128"/>
      <c r="AE303" s="126"/>
      <c r="AF303" s="142">
        <f t="shared" si="229"/>
        <v>0</v>
      </c>
      <c r="AG303" s="133">
        <f t="shared" si="230"/>
        <v>0</v>
      </c>
      <c r="AH303" s="102">
        <f t="shared" si="231"/>
        <v>0</v>
      </c>
      <c r="AI303" s="124">
        <f t="shared" si="232"/>
        <v>0</v>
      </c>
      <c r="AJ303" s="127"/>
      <c r="AK303" s="124"/>
      <c r="AL303" s="192">
        <f t="shared" si="233"/>
        <v>0</v>
      </c>
      <c r="AM303" s="125"/>
      <c r="AN303" s="130"/>
      <c r="AO303" s="128"/>
      <c r="AP303" s="126"/>
      <c r="AQ303" s="142">
        <f t="shared" si="234"/>
        <v>0</v>
      </c>
      <c r="AR303" s="133">
        <f t="shared" si="235"/>
        <v>0</v>
      </c>
      <c r="AS303" s="102">
        <f t="shared" si="236"/>
        <v>0</v>
      </c>
      <c r="AT303" s="124"/>
      <c r="AU303" s="128"/>
      <c r="AW303" s="246"/>
    </row>
    <row r="304" spans="1:49" s="93" customFormat="1" ht="15" customHeight="1" x14ac:dyDescent="0.25">
      <c r="A304" s="123" t="s">
        <v>436</v>
      </c>
      <c r="B304" s="124"/>
      <c r="C304" s="124"/>
      <c r="D304" s="124"/>
      <c r="E304" s="124"/>
      <c r="F304" s="219"/>
      <c r="G304" s="125"/>
      <c r="H304" s="130"/>
      <c r="I304" s="126"/>
      <c r="J304" s="141"/>
      <c r="K304" s="132">
        <f t="shared" si="242"/>
        <v>0</v>
      </c>
      <c r="L304" s="102">
        <f t="shared" si="220"/>
        <v>0</v>
      </c>
      <c r="M304" s="124">
        <f t="shared" si="221"/>
        <v>0</v>
      </c>
      <c r="N304" s="127"/>
      <c r="O304" s="124"/>
      <c r="P304" s="221">
        <f t="shared" si="222"/>
        <v>0</v>
      </c>
      <c r="Q304" s="125"/>
      <c r="R304" s="130"/>
      <c r="S304" s="128"/>
      <c r="T304" s="126"/>
      <c r="U304" s="141">
        <f t="shared" si="224"/>
        <v>0</v>
      </c>
      <c r="V304" s="132">
        <f t="shared" si="225"/>
        <v>0</v>
      </c>
      <c r="W304" s="102">
        <f t="shared" si="226"/>
        <v>0</v>
      </c>
      <c r="X304" s="124">
        <f t="shared" si="227"/>
        <v>0</v>
      </c>
      <c r="Y304" s="127"/>
      <c r="Z304" s="124"/>
      <c r="AA304" s="221">
        <f t="shared" si="228"/>
        <v>0</v>
      </c>
      <c r="AB304" s="125"/>
      <c r="AC304" s="130"/>
      <c r="AD304" s="128"/>
      <c r="AE304" s="126"/>
      <c r="AF304" s="142">
        <f t="shared" si="229"/>
        <v>0</v>
      </c>
      <c r="AG304" s="133">
        <f t="shared" si="230"/>
        <v>0</v>
      </c>
      <c r="AH304" s="102">
        <f t="shared" si="231"/>
        <v>0</v>
      </c>
      <c r="AI304" s="124">
        <f t="shared" si="232"/>
        <v>0</v>
      </c>
      <c r="AJ304" s="127"/>
      <c r="AK304" s="124"/>
      <c r="AL304" s="192">
        <f t="shared" si="233"/>
        <v>0</v>
      </c>
      <c r="AM304" s="125"/>
      <c r="AN304" s="130"/>
      <c r="AO304" s="128"/>
      <c r="AP304" s="126"/>
      <c r="AQ304" s="142">
        <f t="shared" si="234"/>
        <v>0</v>
      </c>
      <c r="AR304" s="133">
        <f t="shared" si="235"/>
        <v>0</v>
      </c>
      <c r="AS304" s="102">
        <f t="shared" si="236"/>
        <v>0</v>
      </c>
      <c r="AT304" s="124"/>
      <c r="AU304" s="128"/>
      <c r="AW304" s="246"/>
    </row>
    <row r="305" spans="1:49" s="93" customFormat="1" ht="15" customHeight="1" x14ac:dyDescent="0.25">
      <c r="A305" s="95" t="s">
        <v>437</v>
      </c>
      <c r="B305" s="100">
        <f>B205/2</f>
        <v>1671.23</v>
      </c>
      <c r="C305" s="100">
        <f t="shared" ref="C305:C351" si="257">B305*C$4</f>
        <v>501.36899999999997</v>
      </c>
      <c r="D305" s="100">
        <v>59.87</v>
      </c>
      <c r="E305" s="100">
        <f t="shared" si="218"/>
        <v>2232.4690000000001</v>
      </c>
      <c r="F305" s="216">
        <v>33.5</v>
      </c>
      <c r="G305" s="117">
        <f t="shared" ref="G305:G351" si="258">B305*F305%</f>
        <v>559.86205000000007</v>
      </c>
      <c r="H305" s="130">
        <f t="shared" si="219"/>
        <v>2792.3310500000002</v>
      </c>
      <c r="J305" s="141">
        <v>23</v>
      </c>
      <c r="K305" s="132">
        <f t="shared" si="242"/>
        <v>64223.614150000009</v>
      </c>
      <c r="L305" s="102">
        <f t="shared" si="220"/>
        <v>38438.29</v>
      </c>
      <c r="M305" s="250">
        <f>M205/2</f>
        <v>1811.9024119514456</v>
      </c>
      <c r="N305" s="122">
        <f t="shared" ref="N305:N351" si="259">M305*N$4</f>
        <v>543.57072358543371</v>
      </c>
      <c r="O305" s="100">
        <f t="shared" si="238"/>
        <v>2355.4731355368795</v>
      </c>
      <c r="P305" s="221">
        <f t="shared" si="222"/>
        <v>33.5</v>
      </c>
      <c r="Q305" s="117">
        <f t="shared" ref="Q305:Q351" si="260">M305*P305%</f>
        <v>606.98730800373437</v>
      </c>
      <c r="R305" s="130">
        <f t="shared" si="223"/>
        <v>2962.4604435406136</v>
      </c>
      <c r="S305" s="101">
        <f t="shared" ref="S305:S351" si="261">R305/H305-1</f>
        <v>6.0927372325932927E-2</v>
      </c>
      <c r="U305" s="141">
        <f t="shared" si="224"/>
        <v>23</v>
      </c>
      <c r="V305" s="132">
        <f t="shared" si="225"/>
        <v>68136.590201434112</v>
      </c>
      <c r="W305" s="102">
        <f t="shared" si="226"/>
        <v>41673.755474883248</v>
      </c>
      <c r="X305" s="250">
        <f>X205/2</f>
        <v>1902.4975325490168</v>
      </c>
      <c r="Y305" s="122">
        <f t="shared" ref="Y305:Y351" si="262">X305*Y$4</f>
        <v>570.74925976470502</v>
      </c>
      <c r="Z305" s="100">
        <f t="shared" si="239"/>
        <v>2473.2467923137219</v>
      </c>
      <c r="AA305" s="221">
        <f t="shared" si="228"/>
        <v>33.5</v>
      </c>
      <c r="AB305" s="117">
        <f t="shared" ref="AB305:AB351" si="263">X305*AA305%</f>
        <v>637.33667340392071</v>
      </c>
      <c r="AC305" s="130">
        <f t="shared" si="205"/>
        <v>3110.5834657176429</v>
      </c>
      <c r="AD305" s="101">
        <f t="shared" ref="AD305:AD351" si="264">AC305/R305-1</f>
        <v>4.99999999999996E-2</v>
      </c>
      <c r="AF305" s="141">
        <f t="shared" si="229"/>
        <v>23</v>
      </c>
      <c r="AG305" s="132">
        <f t="shared" si="230"/>
        <v>71543.41971150579</v>
      </c>
      <c r="AH305" s="102">
        <f t="shared" si="231"/>
        <v>43757.443248627387</v>
      </c>
      <c r="AI305" s="250">
        <f>AI205/2</f>
        <v>1997.6224091764691</v>
      </c>
      <c r="AJ305" s="122">
        <f t="shared" ref="AJ305:AJ351" si="265">AI305*AJ$4</f>
        <v>599.2867227529407</v>
      </c>
      <c r="AK305" s="100">
        <f t="shared" si="240"/>
        <v>2596.9091319294098</v>
      </c>
      <c r="AL305" s="192">
        <f t="shared" si="233"/>
        <v>33.5</v>
      </c>
      <c r="AM305" s="117">
        <f t="shared" ref="AM305:AM351" si="266">AI305*AL305%</f>
        <v>669.20350707411717</v>
      </c>
      <c r="AN305" s="130">
        <f t="shared" si="243"/>
        <v>3266.112639003527</v>
      </c>
      <c r="AO305" s="101">
        <f t="shared" ref="AO305:AO351" si="267">AN305/AC305-1</f>
        <v>5.0000000000000711E-2</v>
      </c>
      <c r="AQ305" s="141">
        <f t="shared" si="234"/>
        <v>23</v>
      </c>
      <c r="AR305" s="132">
        <f t="shared" si="235"/>
        <v>75120.590697081119</v>
      </c>
      <c r="AS305" s="102">
        <f t="shared" si="236"/>
        <v>45945.315411058786</v>
      </c>
      <c r="AT305" s="100">
        <f t="shared" ref="AT305:AT351" si="268">AN305-H305</f>
        <v>473.78158900352673</v>
      </c>
      <c r="AU305" s="101">
        <f t="shared" ref="AU305:AU351" si="269">AN305/H305-1</f>
        <v>0.16967242798934135</v>
      </c>
      <c r="AW305" s="246">
        <f t="shared" si="237"/>
        <v>0.19530071215599842</v>
      </c>
    </row>
    <row r="306" spans="1:49" s="93" customFormat="1" ht="15" customHeight="1" x14ac:dyDescent="0.25">
      <c r="A306" s="95" t="s">
        <v>438</v>
      </c>
      <c r="B306" s="100">
        <f t="shared" ref="B306:B369" si="270">B206/2</f>
        <v>1638.4549999999999</v>
      </c>
      <c r="C306" s="100">
        <f t="shared" si="257"/>
        <v>491.53649999999993</v>
      </c>
      <c r="D306" s="100">
        <v>59.87</v>
      </c>
      <c r="E306" s="100">
        <f t="shared" si="218"/>
        <v>2189.8615</v>
      </c>
      <c r="F306" s="216">
        <v>30.3</v>
      </c>
      <c r="G306" s="117">
        <f t="shared" si="258"/>
        <v>496.45186499999994</v>
      </c>
      <c r="H306" s="130">
        <f t="shared" si="219"/>
        <v>2686.313365</v>
      </c>
      <c r="J306" s="141">
        <v>4</v>
      </c>
      <c r="K306" s="132">
        <f t="shared" si="242"/>
        <v>10745.25346</v>
      </c>
      <c r="L306" s="102">
        <f t="shared" si="220"/>
        <v>6553.82</v>
      </c>
      <c r="M306" s="250">
        <f t="shared" ref="M306:M369" si="271">M206/2</f>
        <v>1776.8515877565769</v>
      </c>
      <c r="N306" s="122">
        <f t="shared" si="259"/>
        <v>533.05547632697301</v>
      </c>
      <c r="O306" s="100">
        <f t="shared" si="238"/>
        <v>2309.9070640835498</v>
      </c>
      <c r="P306" s="221">
        <f t="shared" si="222"/>
        <v>30.3</v>
      </c>
      <c r="Q306" s="117">
        <f t="shared" si="260"/>
        <v>538.3860310902428</v>
      </c>
      <c r="R306" s="130">
        <f t="shared" si="223"/>
        <v>2848.2930951737926</v>
      </c>
      <c r="S306" s="101">
        <f t="shared" si="261"/>
        <v>6.0298151468189731E-2</v>
      </c>
      <c r="U306" s="141">
        <f t="shared" si="224"/>
        <v>4</v>
      </c>
      <c r="V306" s="132">
        <f t="shared" si="225"/>
        <v>11393.17238069517</v>
      </c>
      <c r="W306" s="102">
        <f t="shared" si="226"/>
        <v>7107.4063510263077</v>
      </c>
      <c r="X306" s="250">
        <f t="shared" ref="X306:X369" si="272">X206/2</f>
        <v>1865.6941671444044</v>
      </c>
      <c r="Y306" s="122">
        <f t="shared" si="262"/>
        <v>559.70825014332127</v>
      </c>
      <c r="Z306" s="100">
        <f t="shared" si="239"/>
        <v>2425.4024172877257</v>
      </c>
      <c r="AA306" s="221">
        <f t="shared" si="228"/>
        <v>30.3</v>
      </c>
      <c r="AB306" s="117">
        <f t="shared" si="263"/>
        <v>565.30533264475457</v>
      </c>
      <c r="AC306" s="130">
        <f t="shared" si="205"/>
        <v>2990.7077499324805</v>
      </c>
      <c r="AD306" s="101">
        <f t="shared" si="264"/>
        <v>4.9999999999999378E-2</v>
      </c>
      <c r="AF306" s="141">
        <f t="shared" si="229"/>
        <v>4</v>
      </c>
      <c r="AG306" s="132">
        <f t="shared" si="230"/>
        <v>11962.830999729922</v>
      </c>
      <c r="AH306" s="102">
        <f t="shared" si="231"/>
        <v>7462.7766685776178</v>
      </c>
      <c r="AI306" s="250">
        <f t="shared" ref="AI306:AI369" si="273">AI206/2</f>
        <v>1958.9788755016261</v>
      </c>
      <c r="AJ306" s="122">
        <f t="shared" si="265"/>
        <v>587.69366265048779</v>
      </c>
      <c r="AK306" s="100">
        <f t="shared" si="240"/>
        <v>2546.6725381521137</v>
      </c>
      <c r="AL306" s="192">
        <f t="shared" si="233"/>
        <v>30.3</v>
      </c>
      <c r="AM306" s="117">
        <f t="shared" si="266"/>
        <v>593.57059927699265</v>
      </c>
      <c r="AN306" s="130">
        <f t="shared" si="243"/>
        <v>3140.2431374291064</v>
      </c>
      <c r="AO306" s="101">
        <f t="shared" si="267"/>
        <v>5.0000000000000711E-2</v>
      </c>
      <c r="AQ306" s="141">
        <f t="shared" si="234"/>
        <v>4</v>
      </c>
      <c r="AR306" s="132">
        <f t="shared" si="235"/>
        <v>12560.972549716425</v>
      </c>
      <c r="AS306" s="102">
        <f t="shared" si="236"/>
        <v>7835.9155020065045</v>
      </c>
      <c r="AT306" s="100">
        <f t="shared" si="268"/>
        <v>453.92977242910638</v>
      </c>
      <c r="AU306" s="101">
        <f t="shared" si="269"/>
        <v>0.1689787119936792</v>
      </c>
      <c r="AW306" s="246">
        <f t="shared" si="237"/>
        <v>0.19562568120676271</v>
      </c>
    </row>
    <row r="307" spans="1:49" s="93" customFormat="1" ht="15" customHeight="1" x14ac:dyDescent="0.25">
      <c r="A307" s="95" t="s">
        <v>439</v>
      </c>
      <c r="B307" s="100">
        <f t="shared" si="270"/>
        <v>1606.335</v>
      </c>
      <c r="C307" s="100">
        <f t="shared" si="257"/>
        <v>481.90049999999997</v>
      </c>
      <c r="D307" s="100">
        <v>59.87</v>
      </c>
      <c r="E307" s="100">
        <f t="shared" si="218"/>
        <v>2148.1054999999997</v>
      </c>
      <c r="F307" s="216">
        <v>22</v>
      </c>
      <c r="G307" s="117">
        <f t="shared" si="258"/>
        <v>353.39370000000002</v>
      </c>
      <c r="H307" s="130">
        <f t="shared" si="219"/>
        <v>2501.4991999999997</v>
      </c>
      <c r="J307" s="141">
        <v>1</v>
      </c>
      <c r="K307" s="132">
        <f t="shared" si="242"/>
        <v>2501.4991999999997</v>
      </c>
      <c r="L307" s="102">
        <f t="shared" si="220"/>
        <v>1606.335</v>
      </c>
      <c r="M307" s="250">
        <f t="shared" si="271"/>
        <v>1742.5012453267007</v>
      </c>
      <c r="N307" s="122">
        <f t="shared" si="259"/>
        <v>522.75037359801013</v>
      </c>
      <c r="O307" s="100">
        <f t="shared" si="238"/>
        <v>2265.2516189247108</v>
      </c>
      <c r="P307" s="221">
        <f t="shared" si="222"/>
        <v>22</v>
      </c>
      <c r="Q307" s="117">
        <f t="shared" si="260"/>
        <v>383.35027397187417</v>
      </c>
      <c r="R307" s="130">
        <f t="shared" si="223"/>
        <v>2648.601892896585</v>
      </c>
      <c r="S307" s="101">
        <f t="shared" si="261"/>
        <v>5.8805812489000742E-2</v>
      </c>
      <c r="U307" s="141">
        <f t="shared" si="224"/>
        <v>1</v>
      </c>
      <c r="V307" s="132">
        <f t="shared" si="225"/>
        <v>2648.601892896585</v>
      </c>
      <c r="W307" s="102">
        <f t="shared" si="226"/>
        <v>1742.5012453267007</v>
      </c>
      <c r="X307" s="250">
        <f t="shared" si="272"/>
        <v>1829.6263075930344</v>
      </c>
      <c r="Y307" s="122">
        <f t="shared" si="262"/>
        <v>548.88789227791028</v>
      </c>
      <c r="Z307" s="100">
        <f t="shared" si="239"/>
        <v>2378.5141998709446</v>
      </c>
      <c r="AA307" s="221">
        <f t="shared" si="228"/>
        <v>22</v>
      </c>
      <c r="AB307" s="117">
        <f t="shared" si="263"/>
        <v>402.51778767046756</v>
      </c>
      <c r="AC307" s="130">
        <f t="shared" si="205"/>
        <v>2781.031987541412</v>
      </c>
      <c r="AD307" s="101">
        <f t="shared" si="264"/>
        <v>4.9999999999999156E-2</v>
      </c>
      <c r="AF307" s="141">
        <f t="shared" si="229"/>
        <v>1</v>
      </c>
      <c r="AG307" s="132">
        <f t="shared" si="230"/>
        <v>2781.031987541412</v>
      </c>
      <c r="AH307" s="102">
        <f t="shared" si="231"/>
        <v>1829.6263075930344</v>
      </c>
      <c r="AI307" s="250">
        <f t="shared" si="273"/>
        <v>1921.1076229726875</v>
      </c>
      <c r="AJ307" s="122">
        <f t="shared" si="265"/>
        <v>576.33228689180623</v>
      </c>
      <c r="AK307" s="100">
        <f t="shared" si="240"/>
        <v>2497.4399098644935</v>
      </c>
      <c r="AL307" s="192">
        <f t="shared" si="233"/>
        <v>22</v>
      </c>
      <c r="AM307" s="117">
        <f t="shared" si="266"/>
        <v>422.64367705399127</v>
      </c>
      <c r="AN307" s="130">
        <f t="shared" si="243"/>
        <v>2920.0835869184848</v>
      </c>
      <c r="AO307" s="101">
        <f t="shared" si="267"/>
        <v>5.0000000000000711E-2</v>
      </c>
      <c r="AQ307" s="141">
        <f t="shared" si="234"/>
        <v>1</v>
      </c>
      <c r="AR307" s="132">
        <f t="shared" si="235"/>
        <v>2920.0835869184848</v>
      </c>
      <c r="AS307" s="102">
        <f t="shared" si="236"/>
        <v>1921.1076229726875</v>
      </c>
      <c r="AT307" s="100">
        <f t="shared" si="268"/>
        <v>418.58438691848505</v>
      </c>
      <c r="AU307" s="101">
        <f t="shared" si="269"/>
        <v>0.16733340826912313</v>
      </c>
      <c r="AW307" s="246">
        <f t="shared" si="237"/>
        <v>0.19595702202385401</v>
      </c>
    </row>
    <row r="308" spans="1:49" s="93" customFormat="1" ht="15" customHeight="1" x14ac:dyDescent="0.25">
      <c r="A308" s="95" t="s">
        <v>440</v>
      </c>
      <c r="B308" s="100">
        <f t="shared" si="270"/>
        <v>1574.84</v>
      </c>
      <c r="C308" s="100">
        <f t="shared" si="257"/>
        <v>472.45199999999994</v>
      </c>
      <c r="D308" s="100">
        <v>59.87</v>
      </c>
      <c r="E308" s="100">
        <f t="shared" si="218"/>
        <v>2107.1619999999998</v>
      </c>
      <c r="F308" s="216">
        <v>28.7</v>
      </c>
      <c r="G308" s="117">
        <f t="shared" si="258"/>
        <v>451.97907999999995</v>
      </c>
      <c r="H308" s="130">
        <f t="shared" si="219"/>
        <v>2559.1410799999999</v>
      </c>
      <c r="J308" s="141">
        <v>3</v>
      </c>
      <c r="K308" s="132">
        <f t="shared" si="242"/>
        <v>7677.4232400000001</v>
      </c>
      <c r="L308" s="102">
        <f t="shared" si="220"/>
        <v>4724.5199999999995</v>
      </c>
      <c r="M308" s="250">
        <f t="shared" si="271"/>
        <v>1708.8193015275428</v>
      </c>
      <c r="N308" s="122">
        <f t="shared" si="259"/>
        <v>512.64579045826281</v>
      </c>
      <c r="O308" s="100">
        <f t="shared" si="238"/>
        <v>2221.4650919858059</v>
      </c>
      <c r="P308" s="221">
        <f t="shared" si="222"/>
        <v>28.7</v>
      </c>
      <c r="Q308" s="117">
        <f t="shared" si="260"/>
        <v>490.43113953840475</v>
      </c>
      <c r="R308" s="130">
        <f t="shared" si="223"/>
        <v>2711.8962315242106</v>
      </c>
      <c r="S308" s="101">
        <f t="shared" si="261"/>
        <v>5.9690007994483318E-2</v>
      </c>
      <c r="U308" s="141">
        <f t="shared" si="224"/>
        <v>3</v>
      </c>
      <c r="V308" s="132">
        <f t="shared" si="225"/>
        <v>8135.6886945726319</v>
      </c>
      <c r="W308" s="102">
        <f t="shared" si="226"/>
        <v>5126.4579045826285</v>
      </c>
      <c r="X308" s="250">
        <f t="shared" si="272"/>
        <v>1794.260266603919</v>
      </c>
      <c r="Y308" s="122">
        <f t="shared" si="262"/>
        <v>538.27807998117567</v>
      </c>
      <c r="Z308" s="100">
        <f t="shared" si="239"/>
        <v>2332.5383465850946</v>
      </c>
      <c r="AA308" s="221">
        <f t="shared" si="228"/>
        <v>28.7</v>
      </c>
      <c r="AB308" s="117">
        <f t="shared" si="263"/>
        <v>514.95269651532476</v>
      </c>
      <c r="AC308" s="130">
        <f t="shared" si="205"/>
        <v>2847.4910431004191</v>
      </c>
      <c r="AD308" s="101">
        <f t="shared" si="264"/>
        <v>4.9999999999999156E-2</v>
      </c>
      <c r="AF308" s="141">
        <f t="shared" si="229"/>
        <v>3</v>
      </c>
      <c r="AG308" s="132">
        <f t="shared" si="230"/>
        <v>8542.4731293012574</v>
      </c>
      <c r="AH308" s="102">
        <f t="shared" si="231"/>
        <v>5382.7807998117569</v>
      </c>
      <c r="AI308" s="250">
        <f t="shared" si="273"/>
        <v>1883.9732799341164</v>
      </c>
      <c r="AJ308" s="122">
        <f t="shared" si="265"/>
        <v>565.19198398023491</v>
      </c>
      <c r="AK308" s="100">
        <f t="shared" si="240"/>
        <v>2449.1652639143513</v>
      </c>
      <c r="AL308" s="192">
        <f t="shared" si="233"/>
        <v>28.7</v>
      </c>
      <c r="AM308" s="117">
        <f t="shared" si="266"/>
        <v>540.70033134109133</v>
      </c>
      <c r="AN308" s="130">
        <f t="shared" si="243"/>
        <v>2989.8655952554427</v>
      </c>
      <c r="AO308" s="101">
        <f t="shared" si="267"/>
        <v>5.0000000000000933E-2</v>
      </c>
      <c r="AQ308" s="141">
        <f t="shared" si="234"/>
        <v>3</v>
      </c>
      <c r="AR308" s="132">
        <f t="shared" si="235"/>
        <v>8969.5967857663272</v>
      </c>
      <c r="AS308" s="102">
        <f t="shared" si="236"/>
        <v>5651.9198398023491</v>
      </c>
      <c r="AT308" s="100">
        <f t="shared" si="268"/>
        <v>430.72451525544284</v>
      </c>
      <c r="AU308" s="101">
        <f t="shared" si="269"/>
        <v>0.16830823381391813</v>
      </c>
      <c r="AW308" s="246">
        <f t="shared" si="237"/>
        <v>0.19629503945424065</v>
      </c>
    </row>
    <row r="309" spans="1:49" s="93" customFormat="1" ht="15" customHeight="1" x14ac:dyDescent="0.25">
      <c r="A309" s="95" t="s">
        <v>441</v>
      </c>
      <c r="B309" s="100">
        <f t="shared" si="270"/>
        <v>1543.96</v>
      </c>
      <c r="C309" s="100">
        <f t="shared" si="257"/>
        <v>463.18799999999999</v>
      </c>
      <c r="D309" s="100">
        <v>59.87</v>
      </c>
      <c r="E309" s="100">
        <f t="shared" si="218"/>
        <v>2067.018</v>
      </c>
      <c r="F309" s="216">
        <v>19</v>
      </c>
      <c r="G309" s="117">
        <f t="shared" si="258"/>
        <v>293.35239999999999</v>
      </c>
      <c r="H309" s="130">
        <f t="shared" si="219"/>
        <v>2360.3703999999998</v>
      </c>
      <c r="J309" s="141">
        <v>1</v>
      </c>
      <c r="K309" s="132">
        <f t="shared" si="242"/>
        <v>2360.3703999999998</v>
      </c>
      <c r="L309" s="102">
        <f t="shared" si="220"/>
        <v>1543.96</v>
      </c>
      <c r="M309" s="250">
        <f t="shared" si="271"/>
        <v>1675.7950619810122</v>
      </c>
      <c r="N309" s="122">
        <f t="shared" si="259"/>
        <v>502.73851859430363</v>
      </c>
      <c r="O309" s="100">
        <f t="shared" si="238"/>
        <v>2178.5335805753157</v>
      </c>
      <c r="P309" s="221">
        <f t="shared" si="222"/>
        <v>19</v>
      </c>
      <c r="Q309" s="117">
        <f t="shared" si="260"/>
        <v>318.40106177639234</v>
      </c>
      <c r="R309" s="130">
        <f t="shared" si="223"/>
        <v>2496.9346423517081</v>
      </c>
      <c r="S309" s="101">
        <f t="shared" si="261"/>
        <v>5.7857123759774476E-2</v>
      </c>
      <c r="U309" s="141">
        <f t="shared" si="224"/>
        <v>1</v>
      </c>
      <c r="V309" s="132">
        <f t="shared" si="225"/>
        <v>2496.9346423517081</v>
      </c>
      <c r="W309" s="102">
        <f t="shared" si="226"/>
        <v>1675.7950619810122</v>
      </c>
      <c r="X309" s="250">
        <f t="shared" si="272"/>
        <v>1759.5848150800618</v>
      </c>
      <c r="Y309" s="122">
        <f t="shared" si="262"/>
        <v>527.87544452401858</v>
      </c>
      <c r="Z309" s="100">
        <f t="shared" si="239"/>
        <v>2287.4602596040804</v>
      </c>
      <c r="AA309" s="221">
        <f t="shared" si="228"/>
        <v>19</v>
      </c>
      <c r="AB309" s="117">
        <f t="shared" si="263"/>
        <v>334.32111486521177</v>
      </c>
      <c r="AC309" s="130">
        <f t="shared" si="205"/>
        <v>2621.7813744692921</v>
      </c>
      <c r="AD309" s="101">
        <f t="shared" si="264"/>
        <v>4.9999999999999378E-2</v>
      </c>
      <c r="AF309" s="141">
        <f t="shared" si="229"/>
        <v>1</v>
      </c>
      <c r="AG309" s="132">
        <f t="shared" si="230"/>
        <v>2621.7813744692921</v>
      </c>
      <c r="AH309" s="102">
        <f t="shared" si="231"/>
        <v>1759.5848150800618</v>
      </c>
      <c r="AI309" s="250">
        <f t="shared" si="273"/>
        <v>1847.5640558340663</v>
      </c>
      <c r="AJ309" s="122">
        <f t="shared" si="265"/>
        <v>554.26921675021981</v>
      </c>
      <c r="AK309" s="100">
        <f t="shared" si="240"/>
        <v>2401.8332725842861</v>
      </c>
      <c r="AL309" s="192">
        <f t="shared" si="233"/>
        <v>19</v>
      </c>
      <c r="AM309" s="117">
        <f t="shared" si="266"/>
        <v>351.03717060847259</v>
      </c>
      <c r="AN309" s="130">
        <f t="shared" si="243"/>
        <v>2752.8704431927586</v>
      </c>
      <c r="AO309" s="101">
        <f t="shared" si="267"/>
        <v>5.0000000000000711E-2</v>
      </c>
      <c r="AQ309" s="141">
        <f t="shared" si="234"/>
        <v>1</v>
      </c>
      <c r="AR309" s="132">
        <f t="shared" si="235"/>
        <v>2752.8704431927586</v>
      </c>
      <c r="AS309" s="102">
        <f t="shared" si="236"/>
        <v>1847.5640558340663</v>
      </c>
      <c r="AT309" s="100">
        <f t="shared" si="268"/>
        <v>392.50004319275877</v>
      </c>
      <c r="AU309" s="101">
        <f t="shared" si="269"/>
        <v>0.16628747894515139</v>
      </c>
      <c r="AW309" s="246">
        <f t="shared" si="237"/>
        <v>0.19663984548438185</v>
      </c>
    </row>
    <row r="310" spans="1:49" s="93" customFormat="1" ht="15" customHeight="1" x14ac:dyDescent="0.25">
      <c r="A310" s="95" t="s">
        <v>442</v>
      </c>
      <c r="B310" s="100">
        <f t="shared" si="270"/>
        <v>1513.6849999999999</v>
      </c>
      <c r="C310" s="100">
        <f t="shared" si="257"/>
        <v>454.10549999999995</v>
      </c>
      <c r="D310" s="100">
        <v>59.87</v>
      </c>
      <c r="E310" s="100">
        <f t="shared" si="218"/>
        <v>2027.6604999999997</v>
      </c>
      <c r="F310" s="216"/>
      <c r="G310" s="117">
        <f t="shared" si="258"/>
        <v>0</v>
      </c>
      <c r="H310" s="130">
        <f t="shared" si="219"/>
        <v>2027.6604999999997</v>
      </c>
      <c r="J310" s="141"/>
      <c r="K310" s="132">
        <f t="shared" si="242"/>
        <v>0</v>
      </c>
      <c r="L310" s="102">
        <f t="shared" si="220"/>
        <v>0</v>
      </c>
      <c r="M310" s="250">
        <f t="shared" si="271"/>
        <v>1643.4178323090164</v>
      </c>
      <c r="N310" s="122">
        <f t="shared" si="259"/>
        <v>493.02534969270488</v>
      </c>
      <c r="O310" s="100">
        <f t="shared" si="238"/>
        <v>2136.4431820017212</v>
      </c>
      <c r="P310" s="221">
        <f t="shared" si="222"/>
        <v>0</v>
      </c>
      <c r="Q310" s="117">
        <f t="shared" si="260"/>
        <v>0</v>
      </c>
      <c r="R310" s="130">
        <f t="shared" si="223"/>
        <v>2136.4431820017212</v>
      </c>
      <c r="S310" s="101">
        <f t="shared" si="261"/>
        <v>5.3649356981467777E-2</v>
      </c>
      <c r="U310" s="141">
        <f t="shared" si="224"/>
        <v>0</v>
      </c>
      <c r="V310" s="132">
        <f t="shared" si="225"/>
        <v>0</v>
      </c>
      <c r="W310" s="102">
        <f t="shared" si="226"/>
        <v>0</v>
      </c>
      <c r="X310" s="250">
        <f t="shared" si="272"/>
        <v>1725.5887239244662</v>
      </c>
      <c r="Y310" s="122">
        <f t="shared" si="262"/>
        <v>517.67661717733984</v>
      </c>
      <c r="Z310" s="100">
        <f t="shared" si="239"/>
        <v>2243.2653411018059</v>
      </c>
      <c r="AA310" s="221">
        <f t="shared" si="228"/>
        <v>0</v>
      </c>
      <c r="AB310" s="117">
        <f t="shared" si="263"/>
        <v>0</v>
      </c>
      <c r="AC310" s="130">
        <f t="shared" si="205"/>
        <v>2243.2653411018059</v>
      </c>
      <c r="AD310" s="101">
        <f t="shared" si="264"/>
        <v>4.9999999999999378E-2</v>
      </c>
      <c r="AF310" s="141">
        <f t="shared" si="229"/>
        <v>0</v>
      </c>
      <c r="AG310" s="132">
        <f t="shared" si="230"/>
        <v>0</v>
      </c>
      <c r="AH310" s="102">
        <f t="shared" si="231"/>
        <v>0</v>
      </c>
      <c r="AI310" s="250">
        <f t="shared" si="273"/>
        <v>1811.8681601206908</v>
      </c>
      <c r="AJ310" s="122">
        <f t="shared" si="265"/>
        <v>543.56044803620728</v>
      </c>
      <c r="AK310" s="100">
        <f t="shared" si="240"/>
        <v>2355.428608156898</v>
      </c>
      <c r="AL310" s="192">
        <f t="shared" si="233"/>
        <v>0</v>
      </c>
      <c r="AM310" s="117">
        <f t="shared" si="266"/>
        <v>0</v>
      </c>
      <c r="AN310" s="130">
        <f t="shared" si="243"/>
        <v>2355.428608156898</v>
      </c>
      <c r="AO310" s="101">
        <f t="shared" si="267"/>
        <v>5.0000000000000711E-2</v>
      </c>
      <c r="AQ310" s="141">
        <f t="shared" si="234"/>
        <v>0</v>
      </c>
      <c r="AR310" s="132">
        <f t="shared" si="235"/>
        <v>0</v>
      </c>
      <c r="AS310" s="102">
        <f t="shared" si="236"/>
        <v>0</v>
      </c>
      <c r="AT310" s="100">
        <f t="shared" si="268"/>
        <v>327.76810815689828</v>
      </c>
      <c r="AU310" s="101">
        <f t="shared" si="269"/>
        <v>0.16164841607206837</v>
      </c>
      <c r="AW310" s="246">
        <f t="shared" si="237"/>
        <v>0.19699155380458344</v>
      </c>
    </row>
    <row r="311" spans="1:49" s="93" customFormat="1" ht="15" customHeight="1" x14ac:dyDescent="0.25">
      <c r="A311" s="95" t="s">
        <v>443</v>
      </c>
      <c r="B311" s="100">
        <f t="shared" si="270"/>
        <v>1484.0050000000001</v>
      </c>
      <c r="C311" s="100">
        <f t="shared" si="257"/>
        <v>445.20150000000001</v>
      </c>
      <c r="D311" s="100">
        <v>59.87</v>
      </c>
      <c r="E311" s="100">
        <f t="shared" si="218"/>
        <v>1989.0765000000001</v>
      </c>
      <c r="F311" s="216">
        <v>17</v>
      </c>
      <c r="G311" s="117">
        <f t="shared" si="258"/>
        <v>252.28085000000004</v>
      </c>
      <c r="H311" s="130">
        <f t="shared" si="219"/>
        <v>2241.3573500000002</v>
      </c>
      <c r="J311" s="141">
        <v>1</v>
      </c>
      <c r="K311" s="132">
        <f t="shared" si="242"/>
        <v>2241.3573500000002</v>
      </c>
      <c r="L311" s="102">
        <f t="shared" si="220"/>
        <v>1484.0050000000001</v>
      </c>
      <c r="M311" s="250">
        <f t="shared" si="271"/>
        <v>1611.6769181334651</v>
      </c>
      <c r="N311" s="122">
        <f t="shared" si="259"/>
        <v>483.50307544003948</v>
      </c>
      <c r="O311" s="100">
        <f t="shared" si="238"/>
        <v>2095.1799935735044</v>
      </c>
      <c r="P311" s="221">
        <f t="shared" si="222"/>
        <v>17</v>
      </c>
      <c r="Q311" s="117">
        <f t="shared" si="260"/>
        <v>273.98507608268909</v>
      </c>
      <c r="R311" s="130">
        <f t="shared" si="223"/>
        <v>2369.1650696561933</v>
      </c>
      <c r="S311" s="101">
        <f t="shared" si="261"/>
        <v>5.7022464381323745E-2</v>
      </c>
      <c r="U311" s="141">
        <f t="shared" si="224"/>
        <v>1</v>
      </c>
      <c r="V311" s="132">
        <f t="shared" si="225"/>
        <v>2369.1650696561933</v>
      </c>
      <c r="W311" s="102">
        <f t="shared" si="226"/>
        <v>1611.6769181334651</v>
      </c>
      <c r="X311" s="250">
        <f t="shared" si="272"/>
        <v>1692.2607640401372</v>
      </c>
      <c r="Y311" s="122">
        <f t="shared" si="262"/>
        <v>507.67822921204117</v>
      </c>
      <c r="Z311" s="100">
        <f t="shared" si="239"/>
        <v>2199.9389932521785</v>
      </c>
      <c r="AA311" s="221">
        <f t="shared" si="228"/>
        <v>17</v>
      </c>
      <c r="AB311" s="117">
        <f t="shared" si="263"/>
        <v>287.68432988682338</v>
      </c>
      <c r="AC311" s="130">
        <f t="shared" ref="AC311:AC374" si="274">Z311+AB311</f>
        <v>2487.623323139002</v>
      </c>
      <c r="AD311" s="101">
        <f t="shared" si="264"/>
        <v>4.99999999999996E-2</v>
      </c>
      <c r="AF311" s="141">
        <f t="shared" si="229"/>
        <v>1</v>
      </c>
      <c r="AG311" s="132">
        <f t="shared" si="230"/>
        <v>2487.623323139002</v>
      </c>
      <c r="AH311" s="102">
        <f t="shared" si="231"/>
        <v>1692.2607640401372</v>
      </c>
      <c r="AI311" s="250">
        <f t="shared" si="273"/>
        <v>1776.8738022421453</v>
      </c>
      <c r="AJ311" s="122">
        <f t="shared" si="265"/>
        <v>533.06214067264352</v>
      </c>
      <c r="AK311" s="100">
        <f t="shared" si="240"/>
        <v>2309.9359429147889</v>
      </c>
      <c r="AL311" s="192">
        <f t="shared" si="233"/>
        <v>17</v>
      </c>
      <c r="AM311" s="117">
        <f t="shared" si="266"/>
        <v>302.06854638116471</v>
      </c>
      <c r="AN311" s="130">
        <f t="shared" si="243"/>
        <v>2612.0044892959536</v>
      </c>
      <c r="AO311" s="101">
        <f t="shared" si="267"/>
        <v>5.0000000000000711E-2</v>
      </c>
      <c r="AQ311" s="141">
        <f t="shared" si="234"/>
        <v>1</v>
      </c>
      <c r="AR311" s="132">
        <f t="shared" si="235"/>
        <v>2612.0044892959536</v>
      </c>
      <c r="AS311" s="102">
        <f t="shared" si="236"/>
        <v>1776.8738022421453</v>
      </c>
      <c r="AT311" s="100">
        <f t="shared" si="268"/>
        <v>370.64713929595337</v>
      </c>
      <c r="AU311" s="101">
        <f t="shared" si="269"/>
        <v>0.1653672669804096</v>
      </c>
      <c r="AW311" s="246">
        <f t="shared" si="237"/>
        <v>0.19735027998028665</v>
      </c>
    </row>
    <row r="312" spans="1:49" s="93" customFormat="1" ht="15" customHeight="1" x14ac:dyDescent="0.25">
      <c r="A312" s="95" t="s">
        <v>444</v>
      </c>
      <c r="B312" s="100">
        <f t="shared" si="270"/>
        <v>1454.91</v>
      </c>
      <c r="C312" s="100">
        <f t="shared" si="257"/>
        <v>436.47300000000001</v>
      </c>
      <c r="D312" s="100">
        <v>59.87</v>
      </c>
      <c r="E312" s="100">
        <f t="shared" si="218"/>
        <v>1951.2529999999999</v>
      </c>
      <c r="F312" s="216">
        <v>35</v>
      </c>
      <c r="G312" s="117">
        <f t="shared" si="258"/>
        <v>509.21850000000001</v>
      </c>
      <c r="H312" s="130">
        <f t="shared" si="219"/>
        <v>2460.4715000000001</v>
      </c>
      <c r="J312" s="141">
        <v>2</v>
      </c>
      <c r="K312" s="132">
        <f t="shared" si="242"/>
        <v>4920.9430000000002</v>
      </c>
      <c r="L312" s="102">
        <f t="shared" si="220"/>
        <v>2909.82</v>
      </c>
      <c r="M312" s="250">
        <f t="shared" si="271"/>
        <v>1580.5616250762655</v>
      </c>
      <c r="N312" s="122">
        <f t="shared" si="259"/>
        <v>474.16848752287962</v>
      </c>
      <c r="O312" s="100">
        <f t="shared" si="238"/>
        <v>2054.7301125991453</v>
      </c>
      <c r="P312" s="221">
        <f t="shared" si="222"/>
        <v>35</v>
      </c>
      <c r="Q312" s="117">
        <f t="shared" si="260"/>
        <v>553.19656877669286</v>
      </c>
      <c r="R312" s="130">
        <f t="shared" si="223"/>
        <v>2607.9266813758381</v>
      </c>
      <c r="S312" s="101">
        <f t="shared" si="261"/>
        <v>5.9929644125460424E-2</v>
      </c>
      <c r="U312" s="141">
        <f t="shared" si="224"/>
        <v>2</v>
      </c>
      <c r="V312" s="132">
        <f t="shared" si="225"/>
        <v>5215.8533627516763</v>
      </c>
      <c r="W312" s="102">
        <f t="shared" si="226"/>
        <v>3161.123250152531</v>
      </c>
      <c r="X312" s="250">
        <f t="shared" si="272"/>
        <v>1659.5897063300779</v>
      </c>
      <c r="Y312" s="122">
        <f t="shared" si="262"/>
        <v>497.87691189902336</v>
      </c>
      <c r="Z312" s="100">
        <f t="shared" si="239"/>
        <v>2157.4666182291012</v>
      </c>
      <c r="AA312" s="221">
        <f t="shared" si="228"/>
        <v>35</v>
      </c>
      <c r="AB312" s="117">
        <f t="shared" si="263"/>
        <v>580.85639721552718</v>
      </c>
      <c r="AC312" s="130">
        <f t="shared" si="274"/>
        <v>2738.3230154446283</v>
      </c>
      <c r="AD312" s="101">
        <f t="shared" si="264"/>
        <v>4.9999999999999378E-2</v>
      </c>
      <c r="AF312" s="141">
        <f t="shared" si="229"/>
        <v>2</v>
      </c>
      <c r="AG312" s="132">
        <f t="shared" si="230"/>
        <v>5476.6460308892565</v>
      </c>
      <c r="AH312" s="102">
        <f t="shared" si="231"/>
        <v>3319.1794126601558</v>
      </c>
      <c r="AI312" s="250">
        <f t="shared" si="273"/>
        <v>1742.569191646583</v>
      </c>
      <c r="AJ312" s="122">
        <f t="shared" si="265"/>
        <v>522.77075749397488</v>
      </c>
      <c r="AK312" s="100">
        <f t="shared" si="240"/>
        <v>2265.339949140558</v>
      </c>
      <c r="AL312" s="192">
        <f t="shared" si="233"/>
        <v>35</v>
      </c>
      <c r="AM312" s="117">
        <f t="shared" si="266"/>
        <v>609.89921707630401</v>
      </c>
      <c r="AN312" s="130">
        <f t="shared" si="243"/>
        <v>2875.239166216862</v>
      </c>
      <c r="AO312" s="101">
        <f t="shared" si="267"/>
        <v>5.0000000000000933E-2</v>
      </c>
      <c r="AQ312" s="141">
        <f t="shared" si="234"/>
        <v>2</v>
      </c>
      <c r="AR312" s="132">
        <f t="shared" si="235"/>
        <v>5750.4783324337241</v>
      </c>
      <c r="AS312" s="102">
        <f t="shared" si="236"/>
        <v>3485.138383293166</v>
      </c>
      <c r="AT312" s="100">
        <f t="shared" si="268"/>
        <v>414.76766621686193</v>
      </c>
      <c r="AU312" s="101">
        <f t="shared" si="269"/>
        <v>0.16857243264832045</v>
      </c>
      <c r="AW312" s="246">
        <f t="shared" si="237"/>
        <v>0.19771614164902496</v>
      </c>
    </row>
    <row r="313" spans="1:49" s="93" customFormat="1" ht="15" customHeight="1" x14ac:dyDescent="0.25">
      <c r="A313" s="95" t="s">
        <v>445</v>
      </c>
      <c r="B313" s="100">
        <f t="shared" si="270"/>
        <v>1426.38</v>
      </c>
      <c r="C313" s="100">
        <f t="shared" si="257"/>
        <v>427.91400000000004</v>
      </c>
      <c r="D313" s="100">
        <v>59.87</v>
      </c>
      <c r="E313" s="100">
        <f t="shared" si="218"/>
        <v>1914.164</v>
      </c>
      <c r="F313" s="216">
        <v>23</v>
      </c>
      <c r="G313" s="117">
        <f t="shared" si="258"/>
        <v>328.06740000000002</v>
      </c>
      <c r="H313" s="130">
        <f t="shared" si="219"/>
        <v>2242.2314000000001</v>
      </c>
      <c r="J313" s="141">
        <v>2</v>
      </c>
      <c r="K313" s="132">
        <f t="shared" si="242"/>
        <v>4484.4628000000002</v>
      </c>
      <c r="L313" s="102">
        <f t="shared" si="220"/>
        <v>2852.76</v>
      </c>
      <c r="M313" s="250">
        <f t="shared" si="271"/>
        <v>1550.0505643812357</v>
      </c>
      <c r="N313" s="122">
        <f t="shared" si="259"/>
        <v>465.01516931437072</v>
      </c>
      <c r="O313" s="100">
        <f t="shared" si="238"/>
        <v>2015.0657336956065</v>
      </c>
      <c r="P313" s="221">
        <f t="shared" si="222"/>
        <v>23</v>
      </c>
      <c r="Q313" s="117">
        <f t="shared" si="260"/>
        <v>356.51162980768424</v>
      </c>
      <c r="R313" s="130">
        <f t="shared" si="223"/>
        <v>2371.5773635032906</v>
      </c>
      <c r="S313" s="101">
        <f t="shared" si="261"/>
        <v>5.7686268911982364E-2</v>
      </c>
      <c r="U313" s="141">
        <f t="shared" si="224"/>
        <v>2</v>
      </c>
      <c r="V313" s="132">
        <f t="shared" si="225"/>
        <v>4743.1547270065812</v>
      </c>
      <c r="W313" s="102">
        <f t="shared" si="226"/>
        <v>3100.1011287624715</v>
      </c>
      <c r="X313" s="250">
        <f t="shared" si="272"/>
        <v>1627.5530926002964</v>
      </c>
      <c r="Y313" s="122">
        <f t="shared" si="262"/>
        <v>488.26592778008887</v>
      </c>
      <c r="Z313" s="100">
        <f t="shared" si="239"/>
        <v>2115.8190203803852</v>
      </c>
      <c r="AA313" s="221">
        <f t="shared" si="228"/>
        <v>23</v>
      </c>
      <c r="AB313" s="117">
        <f t="shared" si="263"/>
        <v>374.33721129806821</v>
      </c>
      <c r="AC313" s="130">
        <f t="shared" si="274"/>
        <v>2490.1562316784534</v>
      </c>
      <c r="AD313" s="101">
        <f t="shared" si="264"/>
        <v>4.9999999999999378E-2</v>
      </c>
      <c r="AF313" s="141">
        <f t="shared" si="229"/>
        <v>2</v>
      </c>
      <c r="AG313" s="132">
        <f t="shared" si="230"/>
        <v>4980.3124633569068</v>
      </c>
      <c r="AH313" s="102">
        <f t="shared" si="231"/>
        <v>3255.1061852005928</v>
      </c>
      <c r="AI313" s="250">
        <f t="shared" si="273"/>
        <v>1708.9307472303124</v>
      </c>
      <c r="AJ313" s="122">
        <f t="shared" si="265"/>
        <v>512.67922416909369</v>
      </c>
      <c r="AK313" s="100">
        <f t="shared" si="240"/>
        <v>2221.6099713994063</v>
      </c>
      <c r="AL313" s="192">
        <f t="shared" si="233"/>
        <v>23</v>
      </c>
      <c r="AM313" s="117">
        <f t="shared" si="266"/>
        <v>393.05407186297185</v>
      </c>
      <c r="AN313" s="130">
        <f t="shared" si="243"/>
        <v>2614.6640432623781</v>
      </c>
      <c r="AO313" s="101">
        <f t="shared" si="267"/>
        <v>5.0000000000000711E-2</v>
      </c>
      <c r="AQ313" s="141">
        <f t="shared" si="234"/>
        <v>2</v>
      </c>
      <c r="AR313" s="132">
        <f t="shared" si="235"/>
        <v>5229.3280865247561</v>
      </c>
      <c r="AS313" s="102">
        <f t="shared" si="236"/>
        <v>3417.8614944606247</v>
      </c>
      <c r="AT313" s="100">
        <f t="shared" si="268"/>
        <v>372.43264326237795</v>
      </c>
      <c r="AU313" s="101">
        <f t="shared" si="269"/>
        <v>0.16609911147546064</v>
      </c>
      <c r="AW313" s="246">
        <f t="shared" si="237"/>
        <v>0.19808939218883626</v>
      </c>
    </row>
    <row r="314" spans="1:49" s="93" customFormat="1" ht="15" customHeight="1" x14ac:dyDescent="0.25">
      <c r="A314" s="95" t="s">
        <v>446</v>
      </c>
      <c r="B314" s="100">
        <f t="shared" si="270"/>
        <v>1398.41</v>
      </c>
      <c r="C314" s="100">
        <f t="shared" si="257"/>
        <v>419.52300000000002</v>
      </c>
      <c r="D314" s="100">
        <v>59.87</v>
      </c>
      <c r="E314" s="100">
        <f t="shared" si="218"/>
        <v>1877.8029999999999</v>
      </c>
      <c r="F314" s="216">
        <v>10.5</v>
      </c>
      <c r="G314" s="117">
        <f t="shared" si="258"/>
        <v>146.83305000000001</v>
      </c>
      <c r="H314" s="130">
        <f t="shared" si="219"/>
        <v>2024.6360499999998</v>
      </c>
      <c r="J314" s="141">
        <v>4</v>
      </c>
      <c r="K314" s="132">
        <f t="shared" si="242"/>
        <v>8098.5441999999994</v>
      </c>
      <c r="L314" s="102">
        <f t="shared" si="220"/>
        <v>5593.64</v>
      </c>
      <c r="M314" s="250">
        <f t="shared" si="271"/>
        <v>1520.1383888593293</v>
      </c>
      <c r="N314" s="122">
        <f t="shared" si="259"/>
        <v>456.04151665779881</v>
      </c>
      <c r="O314" s="100">
        <f t="shared" si="238"/>
        <v>1976.1799055171282</v>
      </c>
      <c r="P314" s="221">
        <f t="shared" si="222"/>
        <v>10.5</v>
      </c>
      <c r="Q314" s="117">
        <f t="shared" si="260"/>
        <v>159.61453083022957</v>
      </c>
      <c r="R314" s="130">
        <f t="shared" si="223"/>
        <v>2135.794436347358</v>
      </c>
      <c r="S314" s="101">
        <f t="shared" si="261"/>
        <v>5.4902897904716363E-2</v>
      </c>
      <c r="U314" s="141">
        <f t="shared" si="224"/>
        <v>4</v>
      </c>
      <c r="V314" s="132">
        <f t="shared" si="225"/>
        <v>8543.1777453894319</v>
      </c>
      <c r="W314" s="102">
        <f t="shared" si="226"/>
        <v>6080.5535554373173</v>
      </c>
      <c r="X314" s="250">
        <f t="shared" si="272"/>
        <v>1596.1453083022946</v>
      </c>
      <c r="Y314" s="122">
        <f t="shared" si="262"/>
        <v>478.84359249068837</v>
      </c>
      <c r="Z314" s="100">
        <f t="shared" si="239"/>
        <v>2074.9889007929828</v>
      </c>
      <c r="AA314" s="221">
        <f t="shared" si="228"/>
        <v>10.5</v>
      </c>
      <c r="AB314" s="117">
        <f t="shared" si="263"/>
        <v>167.59525737174093</v>
      </c>
      <c r="AC314" s="130">
        <f t="shared" si="274"/>
        <v>2242.5841581647237</v>
      </c>
      <c r="AD314" s="101">
        <f t="shared" si="264"/>
        <v>4.9999999999998934E-2</v>
      </c>
      <c r="AF314" s="141">
        <f t="shared" si="229"/>
        <v>4</v>
      </c>
      <c r="AG314" s="132">
        <f t="shared" si="230"/>
        <v>8970.3366326588948</v>
      </c>
      <c r="AH314" s="102">
        <f t="shared" si="231"/>
        <v>6384.5812332091782</v>
      </c>
      <c r="AI314" s="250">
        <f t="shared" si="273"/>
        <v>1675.9525737174106</v>
      </c>
      <c r="AJ314" s="122">
        <f t="shared" si="265"/>
        <v>502.78577211522315</v>
      </c>
      <c r="AK314" s="100">
        <f t="shared" si="240"/>
        <v>2178.738345832634</v>
      </c>
      <c r="AL314" s="192">
        <f t="shared" si="233"/>
        <v>10.5</v>
      </c>
      <c r="AM314" s="117">
        <f t="shared" si="266"/>
        <v>175.97502024032809</v>
      </c>
      <c r="AN314" s="130">
        <f t="shared" si="243"/>
        <v>2354.7133660729619</v>
      </c>
      <c r="AO314" s="101">
        <f t="shared" si="267"/>
        <v>5.0000000000000933E-2</v>
      </c>
      <c r="AQ314" s="141">
        <f t="shared" si="234"/>
        <v>4</v>
      </c>
      <c r="AR314" s="132">
        <f t="shared" si="235"/>
        <v>9418.8534642918476</v>
      </c>
      <c r="AS314" s="102">
        <f t="shared" si="236"/>
        <v>6703.8102948696423</v>
      </c>
      <c r="AT314" s="100">
        <f t="shared" si="268"/>
        <v>330.07731607296205</v>
      </c>
      <c r="AU314" s="101">
        <f t="shared" si="269"/>
        <v>0.16303044493994956</v>
      </c>
      <c r="AW314" s="246">
        <f t="shared" si="237"/>
        <v>0.19847010084124861</v>
      </c>
    </row>
    <row r="315" spans="1:49" s="93" customFormat="1" ht="15" customHeight="1" x14ac:dyDescent="0.25">
      <c r="A315" s="95" t="s">
        <v>447</v>
      </c>
      <c r="B315" s="100">
        <f t="shared" si="270"/>
        <v>1370.99</v>
      </c>
      <c r="C315" s="100">
        <f t="shared" si="257"/>
        <v>411.29699999999997</v>
      </c>
      <c r="D315" s="100">
        <v>59.87</v>
      </c>
      <c r="E315" s="100">
        <f t="shared" si="218"/>
        <v>1842.1569999999999</v>
      </c>
      <c r="F315" s="216">
        <v>13.9</v>
      </c>
      <c r="G315" s="117">
        <f t="shared" si="258"/>
        <v>190.56761000000003</v>
      </c>
      <c r="H315" s="130">
        <f t="shared" si="219"/>
        <v>2032.72461</v>
      </c>
      <c r="J315" s="141">
        <v>7</v>
      </c>
      <c r="K315" s="132">
        <f t="shared" si="242"/>
        <v>14229.072270000001</v>
      </c>
      <c r="L315" s="102">
        <f t="shared" si="220"/>
        <v>9596.93</v>
      </c>
      <c r="M315" s="250">
        <f t="shared" si="271"/>
        <v>1490.8144041324549</v>
      </c>
      <c r="N315" s="122">
        <f t="shared" si="259"/>
        <v>447.24432123973645</v>
      </c>
      <c r="O315" s="100">
        <f t="shared" si="238"/>
        <v>1938.0587253721915</v>
      </c>
      <c r="P315" s="221">
        <f t="shared" si="222"/>
        <v>13.9</v>
      </c>
      <c r="Q315" s="117">
        <f t="shared" si="260"/>
        <v>207.22320217441126</v>
      </c>
      <c r="R315" s="130">
        <f t="shared" si="223"/>
        <v>2145.2819275466027</v>
      </c>
      <c r="S315" s="101">
        <f t="shared" si="261"/>
        <v>5.5372634833501966E-2</v>
      </c>
      <c r="U315" s="141">
        <f t="shared" si="224"/>
        <v>7</v>
      </c>
      <c r="V315" s="132">
        <f t="shared" si="225"/>
        <v>15016.973492826219</v>
      </c>
      <c r="W315" s="102">
        <f t="shared" si="226"/>
        <v>10435.700828927183</v>
      </c>
      <c r="X315" s="250">
        <f t="shared" si="272"/>
        <v>1565.3551243390768</v>
      </c>
      <c r="Y315" s="122">
        <f t="shared" si="262"/>
        <v>469.60653730172305</v>
      </c>
      <c r="Z315" s="100">
        <f t="shared" si="239"/>
        <v>2034.9616616407998</v>
      </c>
      <c r="AA315" s="221">
        <f t="shared" si="228"/>
        <v>13.9</v>
      </c>
      <c r="AB315" s="117">
        <f t="shared" si="263"/>
        <v>217.5843622831317</v>
      </c>
      <c r="AC315" s="130">
        <f t="shared" si="274"/>
        <v>2252.5460239239314</v>
      </c>
      <c r="AD315" s="101">
        <f t="shared" si="264"/>
        <v>4.9999999999999378E-2</v>
      </c>
      <c r="AF315" s="141">
        <f t="shared" si="229"/>
        <v>7</v>
      </c>
      <c r="AG315" s="132">
        <f t="shared" si="230"/>
        <v>15767.822167467521</v>
      </c>
      <c r="AH315" s="102">
        <f t="shared" si="231"/>
        <v>10957.485870373537</v>
      </c>
      <c r="AI315" s="250">
        <f t="shared" si="273"/>
        <v>1643.6228805560318</v>
      </c>
      <c r="AJ315" s="122">
        <f t="shared" si="265"/>
        <v>493.08686416680951</v>
      </c>
      <c r="AK315" s="100">
        <f t="shared" si="240"/>
        <v>2136.7097447228412</v>
      </c>
      <c r="AL315" s="192">
        <f t="shared" si="233"/>
        <v>13.9</v>
      </c>
      <c r="AM315" s="117">
        <f t="shared" si="266"/>
        <v>228.46358039728844</v>
      </c>
      <c r="AN315" s="130">
        <f t="shared" si="243"/>
        <v>2365.1733251201294</v>
      </c>
      <c r="AO315" s="101">
        <f t="shared" si="267"/>
        <v>5.0000000000000711E-2</v>
      </c>
      <c r="AQ315" s="141">
        <f t="shared" si="234"/>
        <v>7</v>
      </c>
      <c r="AR315" s="132">
        <f t="shared" si="235"/>
        <v>16556.213275840906</v>
      </c>
      <c r="AS315" s="102">
        <f t="shared" si="236"/>
        <v>11505.360163892223</v>
      </c>
      <c r="AT315" s="100">
        <f t="shared" si="268"/>
        <v>332.44871512012946</v>
      </c>
      <c r="AU315" s="101">
        <f t="shared" si="269"/>
        <v>0.16354832990393597</v>
      </c>
      <c r="AW315" s="246">
        <f t="shared" si="237"/>
        <v>0.19885840199857885</v>
      </c>
    </row>
    <row r="316" spans="1:49" s="93" customFormat="1" ht="15" customHeight="1" x14ac:dyDescent="0.25">
      <c r="A316" s="95" t="s">
        <v>448</v>
      </c>
      <c r="B316" s="100">
        <f t="shared" si="270"/>
        <v>1344.105</v>
      </c>
      <c r="C316" s="100">
        <f t="shared" si="257"/>
        <v>403.23149999999998</v>
      </c>
      <c r="D316" s="100">
        <v>59.87</v>
      </c>
      <c r="E316" s="100">
        <f t="shared" si="218"/>
        <v>1807.2064999999998</v>
      </c>
      <c r="F316" s="216">
        <v>12.2</v>
      </c>
      <c r="G316" s="117">
        <f t="shared" si="258"/>
        <v>163.98080999999999</v>
      </c>
      <c r="H316" s="130">
        <f t="shared" si="219"/>
        <v>1971.1873099999998</v>
      </c>
      <c r="J316" s="141">
        <v>10</v>
      </c>
      <c r="K316" s="132">
        <f t="shared" si="242"/>
        <v>19711.873099999997</v>
      </c>
      <c r="L316" s="102">
        <f t="shared" si="220"/>
        <v>13441.05</v>
      </c>
      <c r="M316" s="250">
        <f t="shared" si="271"/>
        <v>1462.0625686334756</v>
      </c>
      <c r="N316" s="122">
        <f t="shared" si="259"/>
        <v>438.61877059004269</v>
      </c>
      <c r="O316" s="100">
        <f t="shared" si="238"/>
        <v>1900.6813392235183</v>
      </c>
      <c r="P316" s="221">
        <f t="shared" si="222"/>
        <v>12.2</v>
      </c>
      <c r="Q316" s="117">
        <f t="shared" si="260"/>
        <v>178.37163337328403</v>
      </c>
      <c r="R316" s="130">
        <f t="shared" si="223"/>
        <v>2079.0529725968022</v>
      </c>
      <c r="S316" s="101">
        <f t="shared" si="261"/>
        <v>5.4721163255054828E-2</v>
      </c>
      <c r="U316" s="141">
        <f t="shared" si="224"/>
        <v>10</v>
      </c>
      <c r="V316" s="132">
        <f t="shared" si="225"/>
        <v>20790.529725968023</v>
      </c>
      <c r="W316" s="102">
        <f t="shared" si="226"/>
        <v>14620.625686334755</v>
      </c>
      <c r="X316" s="250">
        <f t="shared" si="272"/>
        <v>1535.1656970651484</v>
      </c>
      <c r="Y316" s="122">
        <f t="shared" si="262"/>
        <v>460.5497091195445</v>
      </c>
      <c r="Z316" s="100">
        <f t="shared" si="239"/>
        <v>1995.7154061846929</v>
      </c>
      <c r="AA316" s="221">
        <f t="shared" si="228"/>
        <v>12.2</v>
      </c>
      <c r="AB316" s="117">
        <f t="shared" si="263"/>
        <v>187.2902150419481</v>
      </c>
      <c r="AC316" s="130">
        <f t="shared" si="274"/>
        <v>2183.0056212266409</v>
      </c>
      <c r="AD316" s="101">
        <f t="shared" si="264"/>
        <v>4.9999999999999378E-2</v>
      </c>
      <c r="AF316" s="141">
        <f t="shared" si="229"/>
        <v>10</v>
      </c>
      <c r="AG316" s="132">
        <f t="shared" si="230"/>
        <v>21830.056212266409</v>
      </c>
      <c r="AH316" s="102">
        <f t="shared" si="231"/>
        <v>15351.656970651484</v>
      </c>
      <c r="AI316" s="250">
        <f t="shared" si="273"/>
        <v>1611.923981918407</v>
      </c>
      <c r="AJ316" s="122">
        <f t="shared" si="265"/>
        <v>483.57719457552207</v>
      </c>
      <c r="AK316" s="100">
        <f t="shared" si="240"/>
        <v>2095.5011764939291</v>
      </c>
      <c r="AL316" s="192">
        <f t="shared" si="233"/>
        <v>12.2</v>
      </c>
      <c r="AM316" s="117">
        <f t="shared" si="266"/>
        <v>196.65472579404565</v>
      </c>
      <c r="AN316" s="130">
        <f t="shared" si="243"/>
        <v>2292.1559022879746</v>
      </c>
      <c r="AO316" s="101">
        <f t="shared" si="267"/>
        <v>5.0000000000000711E-2</v>
      </c>
      <c r="AQ316" s="141">
        <f t="shared" si="234"/>
        <v>10</v>
      </c>
      <c r="AR316" s="132">
        <f t="shared" si="235"/>
        <v>22921.559022879745</v>
      </c>
      <c r="AS316" s="102">
        <f t="shared" si="236"/>
        <v>16119.239819184069</v>
      </c>
      <c r="AT316" s="100">
        <f t="shared" si="268"/>
        <v>320.96859228797484</v>
      </c>
      <c r="AU316" s="101">
        <f t="shared" si="269"/>
        <v>0.16283008248869812</v>
      </c>
      <c r="AW316" s="246">
        <f t="shared" si="237"/>
        <v>0.19925450907362663</v>
      </c>
    </row>
    <row r="317" spans="1:49" s="93" customFormat="1" ht="15" customHeight="1" x14ac:dyDescent="0.25">
      <c r="A317" s="95" t="s">
        <v>449</v>
      </c>
      <c r="B317" s="100">
        <f t="shared" si="270"/>
        <v>1317.7550000000001</v>
      </c>
      <c r="C317" s="100">
        <f t="shared" si="257"/>
        <v>395.32650000000001</v>
      </c>
      <c r="D317" s="100">
        <v>59.87</v>
      </c>
      <c r="E317" s="100">
        <f t="shared" si="218"/>
        <v>1772.9515000000001</v>
      </c>
      <c r="F317" s="216">
        <v>13.6</v>
      </c>
      <c r="G317" s="117">
        <f t="shared" si="258"/>
        <v>179.21468000000002</v>
      </c>
      <c r="H317" s="130">
        <f t="shared" si="219"/>
        <v>1952.1661800000002</v>
      </c>
      <c r="J317" s="141">
        <v>7</v>
      </c>
      <c r="K317" s="132">
        <f t="shared" si="242"/>
        <v>13665.163260000001</v>
      </c>
      <c r="L317" s="102">
        <f t="shared" si="220"/>
        <v>9224.2849999999999</v>
      </c>
      <c r="M317" s="250">
        <f t="shared" si="271"/>
        <v>1433.8828823623915</v>
      </c>
      <c r="N317" s="122">
        <f t="shared" si="259"/>
        <v>430.1648647087174</v>
      </c>
      <c r="O317" s="100">
        <f t="shared" si="238"/>
        <v>1864.0477470711089</v>
      </c>
      <c r="P317" s="221">
        <f t="shared" si="222"/>
        <v>13.6</v>
      </c>
      <c r="Q317" s="117">
        <f t="shared" si="260"/>
        <v>195.00807200128526</v>
      </c>
      <c r="R317" s="130">
        <f t="shared" si="223"/>
        <v>2059.0558190723941</v>
      </c>
      <c r="S317" s="101">
        <f t="shared" si="261"/>
        <v>5.4754374995060084E-2</v>
      </c>
      <c r="U317" s="141">
        <f t="shared" si="224"/>
        <v>7</v>
      </c>
      <c r="V317" s="132">
        <f t="shared" si="225"/>
        <v>14413.39073350676</v>
      </c>
      <c r="W317" s="102">
        <f t="shared" si="226"/>
        <v>10037.18017653674</v>
      </c>
      <c r="X317" s="250">
        <f t="shared" si="272"/>
        <v>1505.5770264805099</v>
      </c>
      <c r="Y317" s="122">
        <f t="shared" si="262"/>
        <v>451.67310794415295</v>
      </c>
      <c r="Z317" s="100">
        <f t="shared" si="239"/>
        <v>1957.2501344246627</v>
      </c>
      <c r="AA317" s="221">
        <f t="shared" si="228"/>
        <v>13.6</v>
      </c>
      <c r="AB317" s="117">
        <f t="shared" si="263"/>
        <v>204.75847560134935</v>
      </c>
      <c r="AC317" s="130">
        <f t="shared" si="274"/>
        <v>2162.0086100260123</v>
      </c>
      <c r="AD317" s="101">
        <f t="shared" si="264"/>
        <v>4.9999999999999378E-2</v>
      </c>
      <c r="AF317" s="141">
        <f t="shared" si="229"/>
        <v>7</v>
      </c>
      <c r="AG317" s="132">
        <f t="shared" si="230"/>
        <v>15134.060270182086</v>
      </c>
      <c r="AH317" s="102">
        <f t="shared" si="231"/>
        <v>10539.039185363568</v>
      </c>
      <c r="AI317" s="250">
        <f t="shared" si="273"/>
        <v>1580.8558778045365</v>
      </c>
      <c r="AJ317" s="122">
        <f t="shared" si="265"/>
        <v>474.25676334136091</v>
      </c>
      <c r="AK317" s="100">
        <f t="shared" si="240"/>
        <v>2055.1126411458972</v>
      </c>
      <c r="AL317" s="192">
        <f t="shared" si="233"/>
        <v>13.6</v>
      </c>
      <c r="AM317" s="117">
        <f t="shared" si="266"/>
        <v>214.99639938141698</v>
      </c>
      <c r="AN317" s="130">
        <f t="shared" si="243"/>
        <v>2270.1090405273144</v>
      </c>
      <c r="AO317" s="101">
        <f t="shared" si="267"/>
        <v>5.0000000000000711E-2</v>
      </c>
      <c r="AQ317" s="141">
        <f t="shared" si="234"/>
        <v>7</v>
      </c>
      <c r="AR317" s="132">
        <f t="shared" si="235"/>
        <v>15890.763283691202</v>
      </c>
      <c r="AS317" s="102">
        <f t="shared" si="236"/>
        <v>11065.991144631755</v>
      </c>
      <c r="AT317" s="100">
        <f t="shared" si="268"/>
        <v>317.94286052731422</v>
      </c>
      <c r="AU317" s="101">
        <f t="shared" si="269"/>
        <v>0.1628666984320537</v>
      </c>
      <c r="AW317" s="246">
        <f t="shared" si="237"/>
        <v>0.19965841738755419</v>
      </c>
    </row>
    <row r="318" spans="1:49" s="93" customFormat="1" ht="15" customHeight="1" x14ac:dyDescent="0.25">
      <c r="A318" s="95" t="s">
        <v>450</v>
      </c>
      <c r="B318" s="100">
        <f t="shared" si="270"/>
        <v>1291.9100000000001</v>
      </c>
      <c r="C318" s="100">
        <f t="shared" si="257"/>
        <v>387.57300000000004</v>
      </c>
      <c r="D318" s="100">
        <v>59.87</v>
      </c>
      <c r="E318" s="100">
        <f t="shared" si="218"/>
        <v>1739.3530000000001</v>
      </c>
      <c r="F318" s="216">
        <v>35</v>
      </c>
      <c r="G318" s="117">
        <f t="shared" si="258"/>
        <v>452.16849999999999</v>
      </c>
      <c r="H318" s="130">
        <f t="shared" si="219"/>
        <v>2191.5214999999998</v>
      </c>
      <c r="J318" s="141">
        <v>1</v>
      </c>
      <c r="K318" s="132">
        <f t="shared" si="242"/>
        <v>2191.5214999999998</v>
      </c>
      <c r="L318" s="102">
        <f t="shared" si="220"/>
        <v>1291.9100000000001</v>
      </c>
      <c r="M318" s="250">
        <f t="shared" si="271"/>
        <v>1406.2432621849273</v>
      </c>
      <c r="N318" s="122">
        <f t="shared" si="259"/>
        <v>421.87297865547816</v>
      </c>
      <c r="O318" s="100">
        <f t="shared" si="238"/>
        <v>1828.1162408404055</v>
      </c>
      <c r="P318" s="221">
        <f t="shared" si="222"/>
        <v>35</v>
      </c>
      <c r="Q318" s="117">
        <f t="shared" si="260"/>
        <v>492.18514176472451</v>
      </c>
      <c r="R318" s="130">
        <f t="shared" si="223"/>
        <v>2320.3013826051301</v>
      </c>
      <c r="S318" s="101">
        <f t="shared" si="261"/>
        <v>5.8762773992922401E-2</v>
      </c>
      <c r="U318" s="141">
        <f t="shared" si="224"/>
        <v>1</v>
      </c>
      <c r="V318" s="132">
        <f t="shared" si="225"/>
        <v>2320.3013826051301</v>
      </c>
      <c r="W318" s="102">
        <f t="shared" si="226"/>
        <v>1406.2432621849273</v>
      </c>
      <c r="X318" s="250">
        <f t="shared" si="272"/>
        <v>1476.5554252941727</v>
      </c>
      <c r="Y318" s="122">
        <f t="shared" si="262"/>
        <v>442.96662758825181</v>
      </c>
      <c r="Z318" s="100">
        <f t="shared" si="239"/>
        <v>1919.5220528824245</v>
      </c>
      <c r="AA318" s="221">
        <f t="shared" si="228"/>
        <v>35</v>
      </c>
      <c r="AB318" s="117">
        <f t="shared" si="263"/>
        <v>516.7943988529604</v>
      </c>
      <c r="AC318" s="130">
        <f t="shared" si="274"/>
        <v>2436.3164517353848</v>
      </c>
      <c r="AD318" s="101">
        <f t="shared" si="264"/>
        <v>4.9999999999999156E-2</v>
      </c>
      <c r="AF318" s="141">
        <f t="shared" si="229"/>
        <v>1</v>
      </c>
      <c r="AG318" s="132">
        <f t="shared" si="230"/>
        <v>2436.3164517353848</v>
      </c>
      <c r="AH318" s="102">
        <f t="shared" si="231"/>
        <v>1476.5554252941727</v>
      </c>
      <c r="AI318" s="250">
        <f t="shared" si="273"/>
        <v>1550.3831965588824</v>
      </c>
      <c r="AJ318" s="122">
        <f t="shared" si="265"/>
        <v>465.11495896766473</v>
      </c>
      <c r="AK318" s="100">
        <f t="shared" si="240"/>
        <v>2015.4981555265472</v>
      </c>
      <c r="AL318" s="192">
        <f t="shared" si="233"/>
        <v>35</v>
      </c>
      <c r="AM318" s="117">
        <f t="shared" si="266"/>
        <v>542.63411879560886</v>
      </c>
      <c r="AN318" s="130">
        <f t="shared" si="243"/>
        <v>2558.1322743221563</v>
      </c>
      <c r="AO318" s="101">
        <f t="shared" si="267"/>
        <v>5.0000000000000933E-2</v>
      </c>
      <c r="AQ318" s="141">
        <f t="shared" si="234"/>
        <v>1</v>
      </c>
      <c r="AR318" s="132">
        <f t="shared" si="235"/>
        <v>2558.1322743221563</v>
      </c>
      <c r="AS318" s="102">
        <f t="shared" si="236"/>
        <v>1550.3831965588824</v>
      </c>
      <c r="AT318" s="100">
        <f t="shared" si="268"/>
        <v>366.61077432215643</v>
      </c>
      <c r="AU318" s="101">
        <f t="shared" si="269"/>
        <v>0.16728595832719706</v>
      </c>
      <c r="AW318" s="246">
        <f t="shared" si="237"/>
        <v>0.20007059048918441</v>
      </c>
    </row>
    <row r="319" spans="1:49" s="93" customFormat="1" ht="15" customHeight="1" x14ac:dyDescent="0.25">
      <c r="A319" s="95" t="s">
        <v>451</v>
      </c>
      <c r="B319" s="100">
        <f t="shared" si="270"/>
        <v>1266.585</v>
      </c>
      <c r="C319" s="100">
        <f t="shared" si="257"/>
        <v>379.97550000000001</v>
      </c>
      <c r="D319" s="100">
        <v>59.87</v>
      </c>
      <c r="E319" s="100">
        <f t="shared" si="218"/>
        <v>1706.4304999999999</v>
      </c>
      <c r="F319" s="216">
        <v>10.3</v>
      </c>
      <c r="G319" s="117">
        <f t="shared" si="258"/>
        <v>130.45825500000001</v>
      </c>
      <c r="H319" s="130">
        <f t="shared" si="219"/>
        <v>1836.8887549999999</v>
      </c>
      <c r="J319" s="141">
        <v>4</v>
      </c>
      <c r="K319" s="132">
        <f t="shared" si="242"/>
        <v>7347.5550199999998</v>
      </c>
      <c r="L319" s="102">
        <f t="shared" si="220"/>
        <v>5066.34</v>
      </c>
      <c r="M319" s="250">
        <f t="shared" si="271"/>
        <v>1379.1597496682207</v>
      </c>
      <c r="N319" s="122">
        <f t="shared" si="259"/>
        <v>413.74792490046622</v>
      </c>
      <c r="O319" s="100">
        <f t="shared" si="238"/>
        <v>1792.9076745686868</v>
      </c>
      <c r="P319" s="221">
        <f t="shared" si="222"/>
        <v>10.3</v>
      </c>
      <c r="Q319" s="117">
        <f t="shared" si="260"/>
        <v>142.05345421582675</v>
      </c>
      <c r="R319" s="130">
        <f t="shared" si="223"/>
        <v>1934.9611287845137</v>
      </c>
      <c r="S319" s="101">
        <f t="shared" si="261"/>
        <v>5.3390480788540584E-2</v>
      </c>
      <c r="U319" s="141">
        <f t="shared" si="224"/>
        <v>4</v>
      </c>
      <c r="V319" s="132">
        <f t="shared" si="225"/>
        <v>7739.8445151380547</v>
      </c>
      <c r="W319" s="102">
        <f t="shared" si="226"/>
        <v>5516.6389986728827</v>
      </c>
      <c r="X319" s="250">
        <f t="shared" si="272"/>
        <v>1448.1177371516308</v>
      </c>
      <c r="Y319" s="122">
        <f t="shared" si="262"/>
        <v>434.43532114548924</v>
      </c>
      <c r="Z319" s="100">
        <f t="shared" si="239"/>
        <v>1882.5530582971201</v>
      </c>
      <c r="AA319" s="221">
        <f t="shared" si="228"/>
        <v>10.3</v>
      </c>
      <c r="AB319" s="117">
        <f t="shared" si="263"/>
        <v>149.15612692661799</v>
      </c>
      <c r="AC319" s="130">
        <f t="shared" si="274"/>
        <v>2031.7091852237381</v>
      </c>
      <c r="AD319" s="101">
        <f t="shared" si="264"/>
        <v>4.9999999999999378E-2</v>
      </c>
      <c r="AF319" s="141">
        <f t="shared" si="229"/>
        <v>4</v>
      </c>
      <c r="AG319" s="132">
        <f t="shared" si="230"/>
        <v>8126.8367408949525</v>
      </c>
      <c r="AH319" s="102">
        <f t="shared" si="231"/>
        <v>5792.4709486065231</v>
      </c>
      <c r="AI319" s="250">
        <f t="shared" si="273"/>
        <v>1520.5236240092133</v>
      </c>
      <c r="AJ319" s="122">
        <f t="shared" si="265"/>
        <v>456.15708720276399</v>
      </c>
      <c r="AK319" s="100">
        <f t="shared" si="240"/>
        <v>1976.6807112119773</v>
      </c>
      <c r="AL319" s="192">
        <f t="shared" si="233"/>
        <v>10.3</v>
      </c>
      <c r="AM319" s="117">
        <f t="shared" si="266"/>
        <v>156.613933272949</v>
      </c>
      <c r="AN319" s="130">
        <f t="shared" si="243"/>
        <v>2133.2946444849263</v>
      </c>
      <c r="AO319" s="101">
        <f t="shared" si="267"/>
        <v>5.0000000000000711E-2</v>
      </c>
      <c r="AQ319" s="141">
        <f t="shared" si="234"/>
        <v>4</v>
      </c>
      <c r="AR319" s="132">
        <f t="shared" si="235"/>
        <v>8533.1785779397051</v>
      </c>
      <c r="AS319" s="102">
        <f t="shared" si="236"/>
        <v>6082.0944960368533</v>
      </c>
      <c r="AT319" s="100">
        <f t="shared" si="268"/>
        <v>296.40588948492632</v>
      </c>
      <c r="AU319" s="101">
        <f t="shared" si="269"/>
        <v>0.16136300506936596</v>
      </c>
      <c r="AW319" s="246">
        <f t="shared" si="237"/>
        <v>0.20049078743962179</v>
      </c>
    </row>
    <row r="320" spans="1:49" s="93" customFormat="1" ht="15" customHeight="1" x14ac:dyDescent="0.25">
      <c r="A320" s="95" t="s">
        <v>452</v>
      </c>
      <c r="B320" s="100">
        <f t="shared" si="270"/>
        <v>1241.75</v>
      </c>
      <c r="C320" s="100">
        <f t="shared" si="257"/>
        <v>372.52499999999998</v>
      </c>
      <c r="D320" s="100">
        <v>59.87</v>
      </c>
      <c r="E320" s="100">
        <f t="shared" si="218"/>
        <v>1674.145</v>
      </c>
      <c r="F320" s="216">
        <v>9</v>
      </c>
      <c r="G320" s="117">
        <f t="shared" si="258"/>
        <v>111.75749999999999</v>
      </c>
      <c r="H320" s="130">
        <f t="shared" si="219"/>
        <v>1785.9024999999999</v>
      </c>
      <c r="J320" s="141">
        <v>1</v>
      </c>
      <c r="K320" s="132">
        <f t="shared" si="242"/>
        <v>1785.9024999999999</v>
      </c>
      <c r="L320" s="102">
        <f t="shared" si="220"/>
        <v>1241.75</v>
      </c>
      <c r="M320" s="250">
        <f t="shared" si="271"/>
        <v>1352.6002616779974</v>
      </c>
      <c r="N320" s="122">
        <f t="shared" si="259"/>
        <v>405.78007850339924</v>
      </c>
      <c r="O320" s="100">
        <f t="shared" si="238"/>
        <v>1758.3803401813966</v>
      </c>
      <c r="P320" s="221">
        <f t="shared" si="222"/>
        <v>9</v>
      </c>
      <c r="Q320" s="117">
        <f t="shared" si="260"/>
        <v>121.73402355101976</v>
      </c>
      <c r="R320" s="130">
        <f t="shared" si="223"/>
        <v>1880.1143637324165</v>
      </c>
      <c r="S320" s="101">
        <f t="shared" si="261"/>
        <v>5.2753083515150845E-2</v>
      </c>
      <c r="U320" s="141">
        <f t="shared" si="224"/>
        <v>1</v>
      </c>
      <c r="V320" s="132">
        <f t="shared" si="225"/>
        <v>1880.1143637324165</v>
      </c>
      <c r="W320" s="102">
        <f t="shared" si="226"/>
        <v>1352.6002616779974</v>
      </c>
      <c r="X320" s="250">
        <f t="shared" si="272"/>
        <v>1420.2302747618965</v>
      </c>
      <c r="Y320" s="122">
        <f t="shared" si="262"/>
        <v>426.06908242856895</v>
      </c>
      <c r="Z320" s="100">
        <f t="shared" si="239"/>
        <v>1846.2993571904653</v>
      </c>
      <c r="AA320" s="221">
        <f t="shared" si="228"/>
        <v>9</v>
      </c>
      <c r="AB320" s="117">
        <f t="shared" si="263"/>
        <v>127.82072472857068</v>
      </c>
      <c r="AC320" s="130">
        <f t="shared" si="274"/>
        <v>1974.120081919036</v>
      </c>
      <c r="AD320" s="101">
        <f t="shared" si="264"/>
        <v>4.9999999999999378E-2</v>
      </c>
      <c r="AF320" s="141">
        <f t="shared" si="229"/>
        <v>1</v>
      </c>
      <c r="AG320" s="132">
        <f t="shared" si="230"/>
        <v>1974.120081919036</v>
      </c>
      <c r="AH320" s="102">
        <f t="shared" si="231"/>
        <v>1420.2302747618965</v>
      </c>
      <c r="AI320" s="250">
        <f t="shared" si="273"/>
        <v>1491.2417884999923</v>
      </c>
      <c r="AJ320" s="122">
        <f t="shared" si="265"/>
        <v>447.37253654999768</v>
      </c>
      <c r="AK320" s="100">
        <f t="shared" si="240"/>
        <v>1938.6143250499899</v>
      </c>
      <c r="AL320" s="192">
        <f t="shared" si="233"/>
        <v>9</v>
      </c>
      <c r="AM320" s="117">
        <f t="shared" si="266"/>
        <v>134.21176096499929</v>
      </c>
      <c r="AN320" s="130">
        <f t="shared" si="243"/>
        <v>2072.8260860149894</v>
      </c>
      <c r="AO320" s="101">
        <f t="shared" si="267"/>
        <v>5.0000000000000711E-2</v>
      </c>
      <c r="AQ320" s="141">
        <f t="shared" si="234"/>
        <v>1</v>
      </c>
      <c r="AR320" s="132">
        <f t="shared" si="235"/>
        <v>2072.8260860149894</v>
      </c>
      <c r="AS320" s="102">
        <f t="shared" si="236"/>
        <v>1491.2417884999923</v>
      </c>
      <c r="AT320" s="100">
        <f t="shared" si="268"/>
        <v>286.9235860149895</v>
      </c>
      <c r="AU320" s="101">
        <f t="shared" si="269"/>
        <v>0.16066027457545395</v>
      </c>
      <c r="AW320" s="246">
        <f t="shared" si="237"/>
        <v>0.20091949949667187</v>
      </c>
    </row>
    <row r="321" spans="1:49" s="93" customFormat="1" ht="15" customHeight="1" x14ac:dyDescent="0.25">
      <c r="A321" s="95" t="s">
        <v>453</v>
      </c>
      <c r="B321" s="100">
        <f t="shared" si="270"/>
        <v>1217.4000000000001</v>
      </c>
      <c r="C321" s="100">
        <f t="shared" si="257"/>
        <v>365.22</v>
      </c>
      <c r="D321" s="100">
        <v>59.87</v>
      </c>
      <c r="E321" s="100">
        <f t="shared" si="218"/>
        <v>1642.49</v>
      </c>
      <c r="F321" s="216">
        <v>12</v>
      </c>
      <c r="G321" s="117">
        <f t="shared" si="258"/>
        <v>146.08799999999999</v>
      </c>
      <c r="H321" s="130">
        <f t="shared" si="219"/>
        <v>1788.578</v>
      </c>
      <c r="J321" s="141">
        <v>1</v>
      </c>
      <c r="K321" s="132">
        <f t="shared" si="242"/>
        <v>1788.578</v>
      </c>
      <c r="L321" s="102">
        <f t="shared" si="220"/>
        <v>1217.4000000000001</v>
      </c>
      <c r="M321" s="250">
        <f t="shared" si="271"/>
        <v>1326.5594510252117</v>
      </c>
      <c r="N321" s="122">
        <f t="shared" si="259"/>
        <v>397.96783530756352</v>
      </c>
      <c r="O321" s="100">
        <f t="shared" si="238"/>
        <v>1724.5272863327752</v>
      </c>
      <c r="P321" s="221">
        <f t="shared" si="222"/>
        <v>12</v>
      </c>
      <c r="Q321" s="117">
        <f t="shared" si="260"/>
        <v>159.1871341230254</v>
      </c>
      <c r="R321" s="130">
        <f t="shared" si="223"/>
        <v>1883.7144204558006</v>
      </c>
      <c r="S321" s="101">
        <f t="shared" si="261"/>
        <v>5.3191093961683755E-2</v>
      </c>
      <c r="U321" s="141">
        <f t="shared" si="224"/>
        <v>1</v>
      </c>
      <c r="V321" s="132">
        <f t="shared" si="225"/>
        <v>1883.7144204558006</v>
      </c>
      <c r="W321" s="102">
        <f t="shared" si="226"/>
        <v>1326.5594510252117</v>
      </c>
      <c r="X321" s="250">
        <f t="shared" si="272"/>
        <v>1392.8874235764713</v>
      </c>
      <c r="Y321" s="122">
        <f t="shared" si="262"/>
        <v>417.8662270729414</v>
      </c>
      <c r="Z321" s="100">
        <f t="shared" si="239"/>
        <v>1810.7536506494127</v>
      </c>
      <c r="AA321" s="221">
        <f t="shared" si="228"/>
        <v>12</v>
      </c>
      <c r="AB321" s="117">
        <f t="shared" si="263"/>
        <v>167.14649082917654</v>
      </c>
      <c r="AC321" s="130">
        <f t="shared" si="274"/>
        <v>1977.9001414785894</v>
      </c>
      <c r="AD321" s="101">
        <f t="shared" si="264"/>
        <v>4.9999999999999378E-2</v>
      </c>
      <c r="AF321" s="141">
        <f t="shared" si="229"/>
        <v>1</v>
      </c>
      <c r="AG321" s="132">
        <f t="shared" si="230"/>
        <v>1977.9001414785894</v>
      </c>
      <c r="AH321" s="102">
        <f t="shared" si="231"/>
        <v>1392.8874235764713</v>
      </c>
      <c r="AI321" s="250">
        <f t="shared" si="273"/>
        <v>1462.531794755296</v>
      </c>
      <c r="AJ321" s="122">
        <f t="shared" si="265"/>
        <v>438.75953842658879</v>
      </c>
      <c r="AK321" s="100">
        <f t="shared" si="240"/>
        <v>1901.2913331818847</v>
      </c>
      <c r="AL321" s="192">
        <f t="shared" si="233"/>
        <v>12</v>
      </c>
      <c r="AM321" s="117">
        <f t="shared" si="266"/>
        <v>175.50381537063552</v>
      </c>
      <c r="AN321" s="130">
        <f t="shared" si="243"/>
        <v>2076.7951485525205</v>
      </c>
      <c r="AO321" s="101">
        <f t="shared" si="267"/>
        <v>5.0000000000000711E-2</v>
      </c>
      <c r="AQ321" s="141">
        <f t="shared" si="234"/>
        <v>1</v>
      </c>
      <c r="AR321" s="132">
        <f t="shared" si="235"/>
        <v>2076.7951485525205</v>
      </c>
      <c r="AS321" s="102">
        <f t="shared" si="236"/>
        <v>1462.531794755296</v>
      </c>
      <c r="AT321" s="100">
        <f t="shared" si="268"/>
        <v>288.21714855252048</v>
      </c>
      <c r="AU321" s="101">
        <f t="shared" si="269"/>
        <v>0.1611431810927566</v>
      </c>
      <c r="AW321" s="246">
        <f t="shared" si="237"/>
        <v>0.20135682171455227</v>
      </c>
    </row>
    <row r="322" spans="1:49" s="93" customFormat="1" ht="15" customHeight="1" x14ac:dyDescent="0.25">
      <c r="A322" s="95" t="s">
        <v>454</v>
      </c>
      <c r="B322" s="100">
        <f t="shared" si="270"/>
        <v>1193.5250000000001</v>
      </c>
      <c r="C322" s="100">
        <f t="shared" si="257"/>
        <v>358.0575</v>
      </c>
      <c r="D322" s="100">
        <v>59.87</v>
      </c>
      <c r="E322" s="100">
        <f t="shared" si="218"/>
        <v>1611.4524999999999</v>
      </c>
      <c r="F322" s="216">
        <v>14</v>
      </c>
      <c r="G322" s="117">
        <f t="shared" si="258"/>
        <v>167.09350000000003</v>
      </c>
      <c r="H322" s="130">
        <f t="shared" si="219"/>
        <v>1778.5459999999998</v>
      </c>
      <c r="J322" s="141">
        <v>1</v>
      </c>
      <c r="K322" s="132">
        <f t="shared" si="242"/>
        <v>1778.5459999999998</v>
      </c>
      <c r="L322" s="102">
        <f t="shared" si="220"/>
        <v>1193.5250000000001</v>
      </c>
      <c r="M322" s="250">
        <f t="shared" si="271"/>
        <v>1301.0266233317716</v>
      </c>
      <c r="N322" s="122">
        <f t="shared" si="259"/>
        <v>390.30798699953147</v>
      </c>
      <c r="O322" s="100">
        <f t="shared" si="238"/>
        <v>1691.3346103313031</v>
      </c>
      <c r="P322" s="221">
        <f t="shared" si="222"/>
        <v>14</v>
      </c>
      <c r="Q322" s="117">
        <f t="shared" si="260"/>
        <v>182.14372726644805</v>
      </c>
      <c r="R322" s="130">
        <f t="shared" si="223"/>
        <v>1873.4783375977511</v>
      </c>
      <c r="S322" s="101">
        <f t="shared" si="261"/>
        <v>5.3376374632846835E-2</v>
      </c>
      <c r="U322" s="141">
        <f t="shared" si="224"/>
        <v>1</v>
      </c>
      <c r="V322" s="132">
        <f t="shared" si="225"/>
        <v>1873.4783375977511</v>
      </c>
      <c r="W322" s="102">
        <f t="shared" si="226"/>
        <v>1301.0266233317716</v>
      </c>
      <c r="X322" s="250">
        <f t="shared" si="272"/>
        <v>1366.0779544983593</v>
      </c>
      <c r="Y322" s="122">
        <f t="shared" si="262"/>
        <v>409.82338634950776</v>
      </c>
      <c r="Z322" s="100">
        <f t="shared" si="239"/>
        <v>1775.901340847867</v>
      </c>
      <c r="AA322" s="221">
        <f t="shared" si="228"/>
        <v>14</v>
      </c>
      <c r="AB322" s="117">
        <f t="shared" si="263"/>
        <v>191.25091362977031</v>
      </c>
      <c r="AC322" s="130">
        <f t="shared" si="274"/>
        <v>1967.1522544776374</v>
      </c>
      <c r="AD322" s="101">
        <f t="shared" si="264"/>
        <v>4.9999999999999378E-2</v>
      </c>
      <c r="AF322" s="141">
        <f t="shared" si="229"/>
        <v>1</v>
      </c>
      <c r="AG322" s="132">
        <f t="shared" si="230"/>
        <v>1967.1522544776374</v>
      </c>
      <c r="AH322" s="102">
        <f t="shared" si="231"/>
        <v>1366.0779544983593</v>
      </c>
      <c r="AI322" s="250">
        <f t="shared" si="273"/>
        <v>1434.3818522232784</v>
      </c>
      <c r="AJ322" s="122">
        <f t="shared" si="265"/>
        <v>430.31455566698349</v>
      </c>
      <c r="AK322" s="100">
        <f t="shared" si="240"/>
        <v>1864.696407890262</v>
      </c>
      <c r="AL322" s="192">
        <f t="shared" si="233"/>
        <v>14</v>
      </c>
      <c r="AM322" s="117">
        <f t="shared" si="266"/>
        <v>200.81345931125901</v>
      </c>
      <c r="AN322" s="130">
        <f t="shared" si="243"/>
        <v>2065.509867201521</v>
      </c>
      <c r="AO322" s="101">
        <f t="shared" si="267"/>
        <v>5.0000000000000933E-2</v>
      </c>
      <c r="AQ322" s="141">
        <f t="shared" si="234"/>
        <v>1</v>
      </c>
      <c r="AR322" s="132">
        <f t="shared" si="235"/>
        <v>2065.509867201521</v>
      </c>
      <c r="AS322" s="102">
        <f t="shared" si="236"/>
        <v>1434.3818522232784</v>
      </c>
      <c r="AT322" s="100">
        <f t="shared" si="268"/>
        <v>286.96386720152123</v>
      </c>
      <c r="AU322" s="101">
        <f t="shared" si="269"/>
        <v>0.16134745303271392</v>
      </c>
      <c r="AW322" s="246">
        <f t="shared" si="237"/>
        <v>0.20180293854194775</v>
      </c>
    </row>
    <row r="323" spans="1:49" s="93" customFormat="1" ht="15" customHeight="1" x14ac:dyDescent="0.25">
      <c r="A323" s="95" t="s">
        <v>455</v>
      </c>
      <c r="B323" s="100">
        <f t="shared" si="270"/>
        <v>1170.1300000000001</v>
      </c>
      <c r="C323" s="100">
        <f t="shared" si="257"/>
        <v>351.03900000000004</v>
      </c>
      <c r="D323" s="100">
        <v>59.87</v>
      </c>
      <c r="E323" s="100">
        <f t="shared" si="218"/>
        <v>1581.039</v>
      </c>
      <c r="F323" s="216"/>
      <c r="G323" s="117">
        <f t="shared" si="258"/>
        <v>0</v>
      </c>
      <c r="H323" s="130">
        <f t="shared" si="219"/>
        <v>1581.039</v>
      </c>
      <c r="J323" s="141"/>
      <c r="K323" s="132">
        <f t="shared" si="242"/>
        <v>0</v>
      </c>
      <c r="L323" s="102">
        <f t="shared" si="220"/>
        <v>0</v>
      </c>
      <c r="M323" s="250">
        <f t="shared" si="271"/>
        <v>1276.0071257867235</v>
      </c>
      <c r="N323" s="122">
        <f t="shared" si="259"/>
        <v>382.80213773601702</v>
      </c>
      <c r="O323" s="100">
        <f t="shared" si="238"/>
        <v>1658.8092635227404</v>
      </c>
      <c r="P323" s="221">
        <f t="shared" si="222"/>
        <v>0</v>
      </c>
      <c r="Q323" s="117">
        <f t="shared" si="260"/>
        <v>0</v>
      </c>
      <c r="R323" s="130">
        <f t="shared" si="223"/>
        <v>1658.8092635227404</v>
      </c>
      <c r="S323" s="101">
        <f t="shared" si="261"/>
        <v>4.9189339113545172E-2</v>
      </c>
      <c r="U323" s="141">
        <f t="shared" si="224"/>
        <v>0</v>
      </c>
      <c r="V323" s="132">
        <f t="shared" si="225"/>
        <v>0</v>
      </c>
      <c r="W323" s="102">
        <f t="shared" si="226"/>
        <v>0</v>
      </c>
      <c r="X323" s="250">
        <f t="shared" si="272"/>
        <v>1339.8074820760587</v>
      </c>
      <c r="Y323" s="122">
        <f t="shared" si="262"/>
        <v>401.94224462281761</v>
      </c>
      <c r="Z323" s="100">
        <f t="shared" si="239"/>
        <v>1741.7497266988762</v>
      </c>
      <c r="AA323" s="221">
        <f t="shared" si="228"/>
        <v>0</v>
      </c>
      <c r="AB323" s="117">
        <f t="shared" si="263"/>
        <v>0</v>
      </c>
      <c r="AC323" s="130">
        <f t="shared" si="274"/>
        <v>1741.7497266988762</v>
      </c>
      <c r="AD323" s="101">
        <f t="shared" si="264"/>
        <v>4.9999999999999378E-2</v>
      </c>
      <c r="AF323" s="141">
        <f t="shared" si="229"/>
        <v>0</v>
      </c>
      <c r="AG323" s="132">
        <f t="shared" si="230"/>
        <v>0</v>
      </c>
      <c r="AH323" s="102">
        <f t="shared" si="231"/>
        <v>0</v>
      </c>
      <c r="AI323" s="250">
        <f t="shared" si="273"/>
        <v>1406.7978561798627</v>
      </c>
      <c r="AJ323" s="122">
        <f t="shared" si="265"/>
        <v>422.03935685395879</v>
      </c>
      <c r="AK323" s="100">
        <f t="shared" si="240"/>
        <v>1828.8372130338216</v>
      </c>
      <c r="AL323" s="192">
        <f t="shared" si="233"/>
        <v>0</v>
      </c>
      <c r="AM323" s="117">
        <f t="shared" si="266"/>
        <v>0</v>
      </c>
      <c r="AN323" s="130">
        <f t="shared" si="243"/>
        <v>1828.8372130338216</v>
      </c>
      <c r="AO323" s="101">
        <f t="shared" si="267"/>
        <v>5.0000000000000933E-2</v>
      </c>
      <c r="AQ323" s="141">
        <f t="shared" si="234"/>
        <v>0</v>
      </c>
      <c r="AR323" s="132">
        <f t="shared" si="235"/>
        <v>0</v>
      </c>
      <c r="AS323" s="102">
        <f t="shared" si="236"/>
        <v>0</v>
      </c>
      <c r="AT323" s="100">
        <f t="shared" si="268"/>
        <v>247.79821303382164</v>
      </c>
      <c r="AU323" s="101">
        <f t="shared" si="269"/>
        <v>0.15673124637268376</v>
      </c>
      <c r="AW323" s="246">
        <f t="shared" si="237"/>
        <v>0.2022577458742727</v>
      </c>
    </row>
    <row r="324" spans="1:49" s="93" customFormat="1" ht="15" customHeight="1" x14ac:dyDescent="0.25">
      <c r="A324" s="95" t="s">
        <v>456</v>
      </c>
      <c r="B324" s="100">
        <f t="shared" si="270"/>
        <v>1147.1849999999999</v>
      </c>
      <c r="C324" s="100">
        <f t="shared" si="257"/>
        <v>344.15549999999996</v>
      </c>
      <c r="D324" s="100">
        <v>59.87</v>
      </c>
      <c r="E324" s="100">
        <f t="shared" si="218"/>
        <v>1551.2104999999997</v>
      </c>
      <c r="F324" s="216">
        <v>19</v>
      </c>
      <c r="G324" s="117">
        <f t="shared" si="258"/>
        <v>217.96514999999999</v>
      </c>
      <c r="H324" s="130">
        <f t="shared" si="219"/>
        <v>1769.1756499999997</v>
      </c>
      <c r="J324" s="141">
        <v>1</v>
      </c>
      <c r="K324" s="132">
        <f t="shared" si="242"/>
        <v>1769.1756499999997</v>
      </c>
      <c r="L324" s="102">
        <f t="shared" si="220"/>
        <v>1147.1849999999999</v>
      </c>
      <c r="M324" s="250">
        <f t="shared" si="271"/>
        <v>1251.4688752557922</v>
      </c>
      <c r="N324" s="122">
        <f t="shared" si="259"/>
        <v>375.44066257673768</v>
      </c>
      <c r="O324" s="100">
        <f t="shared" si="238"/>
        <v>1626.9095378325298</v>
      </c>
      <c r="P324" s="221">
        <f t="shared" si="222"/>
        <v>19</v>
      </c>
      <c r="Q324" s="117">
        <f t="shared" si="260"/>
        <v>237.77908629860053</v>
      </c>
      <c r="R324" s="130">
        <f t="shared" si="223"/>
        <v>1864.6886241311304</v>
      </c>
      <c r="S324" s="101">
        <f t="shared" si="261"/>
        <v>5.3987276012492424E-2</v>
      </c>
      <c r="U324" s="141">
        <f t="shared" si="224"/>
        <v>1</v>
      </c>
      <c r="V324" s="132">
        <f t="shared" si="225"/>
        <v>1864.6886241311304</v>
      </c>
      <c r="W324" s="102">
        <f t="shared" si="226"/>
        <v>1251.4688752557922</v>
      </c>
      <c r="X324" s="250">
        <f t="shared" si="272"/>
        <v>1314.0423190185809</v>
      </c>
      <c r="Y324" s="122">
        <f t="shared" si="262"/>
        <v>394.21269570557428</v>
      </c>
      <c r="Z324" s="100">
        <f t="shared" si="239"/>
        <v>1708.2550147241552</v>
      </c>
      <c r="AA324" s="221">
        <f t="shared" si="228"/>
        <v>19</v>
      </c>
      <c r="AB324" s="117">
        <f t="shared" si="263"/>
        <v>249.66804061353037</v>
      </c>
      <c r="AC324" s="130">
        <f t="shared" si="274"/>
        <v>1957.9230553376856</v>
      </c>
      <c r="AD324" s="101">
        <f t="shared" si="264"/>
        <v>4.9999999999999378E-2</v>
      </c>
      <c r="AF324" s="141">
        <f t="shared" si="229"/>
        <v>1</v>
      </c>
      <c r="AG324" s="132">
        <f t="shared" si="230"/>
        <v>1957.9230553376856</v>
      </c>
      <c r="AH324" s="102">
        <f t="shared" si="231"/>
        <v>1314.0423190185809</v>
      </c>
      <c r="AI324" s="250">
        <f t="shared" si="273"/>
        <v>1379.7444349695111</v>
      </c>
      <c r="AJ324" s="122">
        <f t="shared" si="265"/>
        <v>413.92333049085329</v>
      </c>
      <c r="AK324" s="100">
        <f t="shared" si="240"/>
        <v>1793.6677654603643</v>
      </c>
      <c r="AL324" s="192">
        <f t="shared" si="233"/>
        <v>19</v>
      </c>
      <c r="AM324" s="117">
        <f t="shared" si="266"/>
        <v>262.15144264420712</v>
      </c>
      <c r="AN324" s="130">
        <f t="shared" si="243"/>
        <v>2055.8192081045713</v>
      </c>
      <c r="AO324" s="101">
        <f t="shared" si="267"/>
        <v>5.0000000000000711E-2</v>
      </c>
      <c r="AQ324" s="141">
        <f t="shared" si="234"/>
        <v>1</v>
      </c>
      <c r="AR324" s="132">
        <f t="shared" si="235"/>
        <v>2055.8192081045713</v>
      </c>
      <c r="AS324" s="102">
        <f t="shared" si="236"/>
        <v>1379.7444349695111</v>
      </c>
      <c r="AT324" s="100">
        <f t="shared" si="268"/>
        <v>286.64355810457164</v>
      </c>
      <c r="AU324" s="101">
        <f t="shared" si="269"/>
        <v>0.16202097180377306</v>
      </c>
      <c r="AW324" s="246">
        <f t="shared" si="237"/>
        <v>0.20272182339335942</v>
      </c>
    </row>
    <row r="325" spans="1:49" s="93" customFormat="1" ht="15" customHeight="1" x14ac:dyDescent="0.25">
      <c r="A325" s="95" t="s">
        <v>457</v>
      </c>
      <c r="B325" s="100">
        <f t="shared" si="270"/>
        <v>1124.69</v>
      </c>
      <c r="C325" s="100">
        <f t="shared" si="257"/>
        <v>337.40699999999998</v>
      </c>
      <c r="D325" s="100">
        <v>59.87</v>
      </c>
      <c r="E325" s="100">
        <f t="shared" si="218"/>
        <v>1521.9669999999999</v>
      </c>
      <c r="F325" s="216"/>
      <c r="G325" s="117">
        <f t="shared" si="258"/>
        <v>0</v>
      </c>
      <c r="H325" s="130">
        <f t="shared" si="219"/>
        <v>1521.9669999999999</v>
      </c>
      <c r="J325" s="141"/>
      <c r="K325" s="132">
        <f t="shared" si="242"/>
        <v>0</v>
      </c>
      <c r="L325" s="102">
        <f t="shared" si="220"/>
        <v>0</v>
      </c>
      <c r="M325" s="250">
        <f t="shared" si="271"/>
        <v>1227.4118717389786</v>
      </c>
      <c r="N325" s="122">
        <f t="shared" si="259"/>
        <v>368.22356152169357</v>
      </c>
      <c r="O325" s="100">
        <f t="shared" si="238"/>
        <v>1595.635433260672</v>
      </c>
      <c r="P325" s="221">
        <f t="shared" si="222"/>
        <v>0</v>
      </c>
      <c r="Q325" s="117">
        <f t="shared" si="260"/>
        <v>0</v>
      </c>
      <c r="R325" s="130">
        <f t="shared" si="223"/>
        <v>1595.635433260672</v>
      </c>
      <c r="S325" s="101">
        <f t="shared" si="261"/>
        <v>4.8403436645257258E-2</v>
      </c>
      <c r="U325" s="141">
        <f t="shared" si="224"/>
        <v>0</v>
      </c>
      <c r="V325" s="132">
        <f t="shared" si="225"/>
        <v>0</v>
      </c>
      <c r="W325" s="102">
        <f t="shared" si="226"/>
        <v>0</v>
      </c>
      <c r="X325" s="250">
        <f t="shared" si="272"/>
        <v>1288.7824653259265</v>
      </c>
      <c r="Y325" s="122">
        <f t="shared" si="262"/>
        <v>386.63473959777792</v>
      </c>
      <c r="Z325" s="100">
        <f t="shared" si="239"/>
        <v>1675.4172049237045</v>
      </c>
      <c r="AA325" s="221">
        <f t="shared" si="228"/>
        <v>0</v>
      </c>
      <c r="AB325" s="117">
        <f t="shared" si="263"/>
        <v>0</v>
      </c>
      <c r="AC325" s="130">
        <f t="shared" si="274"/>
        <v>1675.4172049237045</v>
      </c>
      <c r="AD325" s="101">
        <f t="shared" si="264"/>
        <v>4.9999999999999378E-2</v>
      </c>
      <c r="AF325" s="141">
        <f t="shared" si="229"/>
        <v>0</v>
      </c>
      <c r="AG325" s="132">
        <f t="shared" si="230"/>
        <v>0</v>
      </c>
      <c r="AH325" s="102">
        <f t="shared" si="231"/>
        <v>0</v>
      </c>
      <c r="AI325" s="250">
        <f t="shared" si="273"/>
        <v>1353.221588592224</v>
      </c>
      <c r="AJ325" s="122">
        <f t="shared" si="265"/>
        <v>405.96647657766715</v>
      </c>
      <c r="AK325" s="100">
        <f t="shared" si="240"/>
        <v>1759.1880651698912</v>
      </c>
      <c r="AL325" s="192">
        <f t="shared" si="233"/>
        <v>0</v>
      </c>
      <c r="AM325" s="117">
        <f t="shared" si="266"/>
        <v>0</v>
      </c>
      <c r="AN325" s="130">
        <f t="shared" si="243"/>
        <v>1759.1880651698912</v>
      </c>
      <c r="AO325" s="101">
        <f t="shared" si="267"/>
        <v>5.0000000000000933E-2</v>
      </c>
      <c r="AQ325" s="141">
        <f t="shared" si="234"/>
        <v>0</v>
      </c>
      <c r="AR325" s="132">
        <f t="shared" si="235"/>
        <v>0</v>
      </c>
      <c r="AS325" s="102">
        <f t="shared" si="236"/>
        <v>0</v>
      </c>
      <c r="AT325" s="100">
        <f t="shared" si="268"/>
        <v>237.22106516989129</v>
      </c>
      <c r="AU325" s="101">
        <f t="shared" si="269"/>
        <v>0.15586478890139621</v>
      </c>
      <c r="AW325" s="246">
        <f t="shared" si="237"/>
        <v>0.20319518142085724</v>
      </c>
    </row>
    <row r="326" spans="1:49" s="93" customFormat="1" ht="15" customHeight="1" x14ac:dyDescent="0.25">
      <c r="A326" s="95" t="s">
        <v>458</v>
      </c>
      <c r="B326" s="100">
        <f t="shared" si="270"/>
        <v>1102.6300000000001</v>
      </c>
      <c r="C326" s="100">
        <f t="shared" si="257"/>
        <v>330.78900000000004</v>
      </c>
      <c r="D326" s="100">
        <v>59.87</v>
      </c>
      <c r="E326" s="100">
        <f t="shared" ref="E326:E389" si="275">SUM(B326:D326)</f>
        <v>1493.289</v>
      </c>
      <c r="F326" s="216">
        <v>16</v>
      </c>
      <c r="G326" s="117">
        <f t="shared" si="258"/>
        <v>176.42080000000001</v>
      </c>
      <c r="H326" s="130">
        <f t="shared" ref="H326:H389" si="276">E326+G326</f>
        <v>1669.7098000000001</v>
      </c>
      <c r="J326" s="141">
        <v>1</v>
      </c>
      <c r="K326" s="132">
        <f t="shared" si="242"/>
        <v>1669.7098000000001</v>
      </c>
      <c r="L326" s="102">
        <f t="shared" ref="L326:L389" si="277">B326*J326</f>
        <v>1102.6300000000001</v>
      </c>
      <c r="M326" s="250">
        <f t="shared" si="271"/>
        <v>1203.8200736691447</v>
      </c>
      <c r="N326" s="122">
        <f t="shared" si="259"/>
        <v>361.14602210074338</v>
      </c>
      <c r="O326" s="100">
        <f t="shared" si="238"/>
        <v>1564.9660957698879</v>
      </c>
      <c r="P326" s="221">
        <f t="shared" ref="P326:P389" si="278">F326</f>
        <v>16</v>
      </c>
      <c r="Q326" s="117">
        <f t="shared" si="260"/>
        <v>192.61121178706316</v>
      </c>
      <c r="R326" s="130">
        <f t="shared" ref="R326:R389" si="279">O326+Q326</f>
        <v>1757.5773075569512</v>
      </c>
      <c r="S326" s="101">
        <f t="shared" si="261"/>
        <v>5.2624418660626615E-2</v>
      </c>
      <c r="U326" s="141">
        <f t="shared" ref="U326:U389" si="280">J326</f>
        <v>1</v>
      </c>
      <c r="V326" s="132">
        <f t="shared" ref="V326:V389" si="281">R326*U326</f>
        <v>1757.5773075569512</v>
      </c>
      <c r="W326" s="102">
        <f t="shared" ref="W326:W389" si="282">M326*U326</f>
        <v>1203.8200736691447</v>
      </c>
      <c r="X326" s="250">
        <f t="shared" si="272"/>
        <v>1264.011077352601</v>
      </c>
      <c r="Y326" s="122">
        <f t="shared" si="262"/>
        <v>379.20332320578029</v>
      </c>
      <c r="Z326" s="100">
        <f t="shared" si="239"/>
        <v>1643.2144005583814</v>
      </c>
      <c r="AA326" s="221">
        <f t="shared" ref="AA326:AA389" si="283">F326</f>
        <v>16</v>
      </c>
      <c r="AB326" s="117">
        <f t="shared" si="263"/>
        <v>202.24177237641615</v>
      </c>
      <c r="AC326" s="130">
        <f t="shared" si="274"/>
        <v>1845.4561729347975</v>
      </c>
      <c r="AD326" s="101">
        <f t="shared" si="264"/>
        <v>4.9999999999999378E-2</v>
      </c>
      <c r="AF326" s="141">
        <f t="shared" ref="AF326:AF389" si="284">U326</f>
        <v>1</v>
      </c>
      <c r="AG326" s="132">
        <f t="shared" ref="AG326:AG389" si="285">AC326*AF326</f>
        <v>1845.4561729347975</v>
      </c>
      <c r="AH326" s="102">
        <f t="shared" ref="AH326:AH389" si="286">X326*AF326</f>
        <v>1264.011077352601</v>
      </c>
      <c r="AI326" s="250">
        <f t="shared" si="273"/>
        <v>1327.211631220232</v>
      </c>
      <c r="AJ326" s="122">
        <f t="shared" si="265"/>
        <v>398.1634893660696</v>
      </c>
      <c r="AK326" s="100">
        <f t="shared" si="240"/>
        <v>1725.3751205863016</v>
      </c>
      <c r="AL326" s="192">
        <f t="shared" ref="AL326:AL389" si="287">F326</f>
        <v>16</v>
      </c>
      <c r="AM326" s="117">
        <f t="shared" si="266"/>
        <v>212.35386099523711</v>
      </c>
      <c r="AN326" s="130">
        <f t="shared" si="243"/>
        <v>1937.7289815815386</v>
      </c>
      <c r="AO326" s="101">
        <f t="shared" si="267"/>
        <v>5.0000000000000711E-2</v>
      </c>
      <c r="AQ326" s="141">
        <f t="shared" ref="AQ326:AQ389" si="288">AF326</f>
        <v>1</v>
      </c>
      <c r="AR326" s="132">
        <f t="shared" ref="AR326:AR389" si="289">AN326*AQ326</f>
        <v>1937.7289815815386</v>
      </c>
      <c r="AS326" s="102">
        <f t="shared" ref="AS326:AS389" si="290">AI326*AQ326</f>
        <v>1327.211631220232</v>
      </c>
      <c r="AT326" s="100">
        <f t="shared" si="268"/>
        <v>268.01918158153853</v>
      </c>
      <c r="AU326" s="101">
        <f t="shared" si="269"/>
        <v>0.16051842157334084</v>
      </c>
      <c r="AW326" s="246">
        <f t="shared" ref="AW326:AW389" si="291">AI326/B326-1</f>
        <v>0.20367814336652534</v>
      </c>
    </row>
    <row r="327" spans="1:49" s="93" customFormat="1" ht="15" customHeight="1" x14ac:dyDescent="0.25">
      <c r="A327" s="95" t="s">
        <v>459</v>
      </c>
      <c r="B327" s="100">
        <f t="shared" si="270"/>
        <v>1081.02</v>
      </c>
      <c r="C327" s="100">
        <f t="shared" si="257"/>
        <v>324.30599999999998</v>
      </c>
      <c r="D327" s="100">
        <v>59.87</v>
      </c>
      <c r="E327" s="100">
        <f t="shared" si="275"/>
        <v>1465.1959999999999</v>
      </c>
      <c r="F327" s="216">
        <v>18.7</v>
      </c>
      <c r="G327" s="117">
        <f t="shared" si="258"/>
        <v>202.15073999999998</v>
      </c>
      <c r="H327" s="130">
        <f t="shared" si="276"/>
        <v>1667.34674</v>
      </c>
      <c r="J327" s="141">
        <v>3</v>
      </c>
      <c r="K327" s="132">
        <f t="shared" si="242"/>
        <v>5002.0402199999999</v>
      </c>
      <c r="L327" s="102">
        <f t="shared" si="277"/>
        <v>3243.06</v>
      </c>
      <c r="M327" s="250">
        <f t="shared" si="271"/>
        <v>1180.7095226134279</v>
      </c>
      <c r="N327" s="122">
        <f t="shared" si="259"/>
        <v>354.21285678402836</v>
      </c>
      <c r="O327" s="100">
        <f t="shared" ref="O327:O390" si="292">SUM(M327:N327)</f>
        <v>1534.9223793974563</v>
      </c>
      <c r="P327" s="221">
        <f t="shared" si="278"/>
        <v>18.7</v>
      </c>
      <c r="Q327" s="117">
        <f t="shared" si="260"/>
        <v>220.79268072871102</v>
      </c>
      <c r="R327" s="130">
        <f t="shared" si="279"/>
        <v>1755.7150601261674</v>
      </c>
      <c r="S327" s="101">
        <f t="shared" si="261"/>
        <v>5.2999366002399295E-2</v>
      </c>
      <c r="U327" s="141">
        <f t="shared" si="280"/>
        <v>3</v>
      </c>
      <c r="V327" s="132">
        <f t="shared" si="281"/>
        <v>5267.1451803785021</v>
      </c>
      <c r="W327" s="102">
        <f t="shared" si="282"/>
        <v>3542.1285678402837</v>
      </c>
      <c r="X327" s="250">
        <f t="shared" si="272"/>
        <v>1239.7449987440984</v>
      </c>
      <c r="Y327" s="122">
        <f t="shared" si="262"/>
        <v>371.92349962322953</v>
      </c>
      <c r="Z327" s="100">
        <f t="shared" ref="Z327:Z390" si="293">SUM(X327:Y327)</f>
        <v>1611.6684983673281</v>
      </c>
      <c r="AA327" s="221">
        <f t="shared" si="283"/>
        <v>18.7</v>
      </c>
      <c r="AB327" s="117">
        <f t="shared" si="263"/>
        <v>231.83231476514641</v>
      </c>
      <c r="AC327" s="130">
        <f t="shared" si="274"/>
        <v>1843.5008131324744</v>
      </c>
      <c r="AD327" s="101">
        <f t="shared" si="264"/>
        <v>4.9999999999999156E-2</v>
      </c>
      <c r="AF327" s="141">
        <f t="shared" si="284"/>
        <v>3</v>
      </c>
      <c r="AG327" s="132">
        <f t="shared" si="285"/>
        <v>5530.5024393974236</v>
      </c>
      <c r="AH327" s="102">
        <f t="shared" si="286"/>
        <v>3719.2349962322951</v>
      </c>
      <c r="AI327" s="250">
        <f t="shared" si="273"/>
        <v>1301.7322486813043</v>
      </c>
      <c r="AJ327" s="122">
        <f t="shared" si="265"/>
        <v>390.5196746043913</v>
      </c>
      <c r="AK327" s="100">
        <f t="shared" ref="AK327:AK390" si="294">SUM(AI327:AJ327)</f>
        <v>1692.2519232856957</v>
      </c>
      <c r="AL327" s="192">
        <f t="shared" si="287"/>
        <v>18.7</v>
      </c>
      <c r="AM327" s="117">
        <f t="shared" si="266"/>
        <v>243.42393050340391</v>
      </c>
      <c r="AN327" s="130">
        <f t="shared" si="243"/>
        <v>1935.6758537890996</v>
      </c>
      <c r="AO327" s="101">
        <f t="shared" si="267"/>
        <v>5.0000000000000933E-2</v>
      </c>
      <c r="AQ327" s="141">
        <f t="shared" si="288"/>
        <v>3</v>
      </c>
      <c r="AR327" s="132">
        <f t="shared" si="289"/>
        <v>5807.0275613672984</v>
      </c>
      <c r="AS327" s="102">
        <f t="shared" si="290"/>
        <v>3905.1967460439128</v>
      </c>
      <c r="AT327" s="100">
        <f t="shared" si="268"/>
        <v>268.32911378909967</v>
      </c>
      <c r="AU327" s="101">
        <f t="shared" si="269"/>
        <v>0.16093180101764526</v>
      </c>
      <c r="AW327" s="246">
        <f t="shared" si="291"/>
        <v>0.20417036565586599</v>
      </c>
    </row>
    <row r="328" spans="1:49" s="93" customFormat="1" ht="15" customHeight="1" x14ac:dyDescent="0.25">
      <c r="A328" s="95" t="s">
        <v>460</v>
      </c>
      <c r="B328" s="100">
        <f t="shared" si="270"/>
        <v>1059.82</v>
      </c>
      <c r="C328" s="100">
        <f t="shared" si="257"/>
        <v>317.94599999999997</v>
      </c>
      <c r="D328" s="100">
        <v>59.87</v>
      </c>
      <c r="E328" s="100">
        <f t="shared" si="275"/>
        <v>1437.6359999999997</v>
      </c>
      <c r="F328" s="216">
        <v>12</v>
      </c>
      <c r="G328" s="117">
        <f t="shared" si="258"/>
        <v>127.17839999999998</v>
      </c>
      <c r="H328" s="130">
        <f t="shared" si="276"/>
        <v>1564.8143999999998</v>
      </c>
      <c r="J328" s="141">
        <v>3</v>
      </c>
      <c r="K328" s="132">
        <f t="shared" si="242"/>
        <v>4694.4431999999997</v>
      </c>
      <c r="L328" s="102">
        <f t="shared" si="277"/>
        <v>3179.46</v>
      </c>
      <c r="M328" s="250">
        <f t="shared" si="271"/>
        <v>1158.0374410594623</v>
      </c>
      <c r="N328" s="122">
        <f t="shared" si="259"/>
        <v>347.41123231783865</v>
      </c>
      <c r="O328" s="100">
        <f t="shared" si="292"/>
        <v>1505.448673377301</v>
      </c>
      <c r="P328" s="221">
        <f t="shared" si="278"/>
        <v>12</v>
      </c>
      <c r="Q328" s="117">
        <f t="shared" si="260"/>
        <v>138.96449292713547</v>
      </c>
      <c r="R328" s="130">
        <f t="shared" si="279"/>
        <v>1644.4131663044366</v>
      </c>
      <c r="S328" s="101">
        <f t="shared" si="261"/>
        <v>5.0867864140588637E-2</v>
      </c>
      <c r="U328" s="141">
        <f t="shared" si="280"/>
        <v>3</v>
      </c>
      <c r="V328" s="132">
        <f t="shared" si="281"/>
        <v>4933.2394989133099</v>
      </c>
      <c r="W328" s="102">
        <f t="shared" si="282"/>
        <v>3474.1123231783868</v>
      </c>
      <c r="X328" s="250">
        <f t="shared" si="272"/>
        <v>1215.9393131124345</v>
      </c>
      <c r="Y328" s="122">
        <f t="shared" si="262"/>
        <v>364.78179393373034</v>
      </c>
      <c r="Z328" s="100">
        <f t="shared" si="293"/>
        <v>1580.7211070461649</v>
      </c>
      <c r="AA328" s="221">
        <f t="shared" si="283"/>
        <v>12</v>
      </c>
      <c r="AB328" s="117">
        <f t="shared" si="263"/>
        <v>145.91271757349213</v>
      </c>
      <c r="AC328" s="130">
        <f t="shared" si="274"/>
        <v>1726.6338246196569</v>
      </c>
      <c r="AD328" s="101">
        <f t="shared" si="264"/>
        <v>4.9999999999999156E-2</v>
      </c>
      <c r="AF328" s="141">
        <f t="shared" si="284"/>
        <v>3</v>
      </c>
      <c r="AG328" s="132">
        <f t="shared" si="285"/>
        <v>5179.9014738589703</v>
      </c>
      <c r="AH328" s="102">
        <f t="shared" si="286"/>
        <v>3647.8179393373039</v>
      </c>
      <c r="AI328" s="250">
        <f t="shared" si="273"/>
        <v>1276.7362787680572</v>
      </c>
      <c r="AJ328" s="122">
        <f t="shared" si="265"/>
        <v>383.02088363041713</v>
      </c>
      <c r="AK328" s="100">
        <f t="shared" si="294"/>
        <v>1659.7571623984743</v>
      </c>
      <c r="AL328" s="192">
        <f t="shared" si="287"/>
        <v>12</v>
      </c>
      <c r="AM328" s="117">
        <f t="shared" si="266"/>
        <v>153.20835345216685</v>
      </c>
      <c r="AN328" s="130">
        <f t="shared" si="243"/>
        <v>1812.9655158506412</v>
      </c>
      <c r="AO328" s="101">
        <f t="shared" si="267"/>
        <v>5.0000000000000711E-2</v>
      </c>
      <c r="AQ328" s="141">
        <f t="shared" si="288"/>
        <v>3</v>
      </c>
      <c r="AR328" s="132">
        <f t="shared" si="289"/>
        <v>5438.8965475519235</v>
      </c>
      <c r="AS328" s="102">
        <f t="shared" si="290"/>
        <v>3830.2088363041717</v>
      </c>
      <c r="AT328" s="100">
        <f t="shared" si="268"/>
        <v>248.15111585064142</v>
      </c>
      <c r="AU328" s="101">
        <f t="shared" si="269"/>
        <v>0.15858182021499889</v>
      </c>
      <c r="AW328" s="246">
        <f t="shared" si="291"/>
        <v>0.20467275458856915</v>
      </c>
    </row>
    <row r="329" spans="1:49" s="93" customFormat="1" ht="15" customHeight="1" x14ac:dyDescent="0.25">
      <c r="A329" s="95" t="s">
        <v>461</v>
      </c>
      <c r="B329" s="100">
        <f t="shared" si="270"/>
        <v>1039.04</v>
      </c>
      <c r="C329" s="100">
        <f t="shared" si="257"/>
        <v>311.71199999999999</v>
      </c>
      <c r="D329" s="100">
        <v>59.87</v>
      </c>
      <c r="E329" s="100">
        <f t="shared" si="275"/>
        <v>1410.6219999999998</v>
      </c>
      <c r="F329" s="216">
        <v>12</v>
      </c>
      <c r="G329" s="117">
        <f t="shared" si="258"/>
        <v>124.6848</v>
      </c>
      <c r="H329" s="130">
        <f t="shared" si="276"/>
        <v>1535.3067999999998</v>
      </c>
      <c r="J329" s="141">
        <v>1</v>
      </c>
      <c r="K329" s="132">
        <f t="shared" si="242"/>
        <v>1535.3067999999998</v>
      </c>
      <c r="L329" s="102">
        <f t="shared" si="277"/>
        <v>1039.04</v>
      </c>
      <c r="M329" s="250">
        <f t="shared" si="271"/>
        <v>1135.8145233853395</v>
      </c>
      <c r="N329" s="122">
        <f t="shared" si="259"/>
        <v>340.74435701560185</v>
      </c>
      <c r="O329" s="100">
        <f t="shared" si="292"/>
        <v>1476.5588804009412</v>
      </c>
      <c r="P329" s="221">
        <f t="shared" si="278"/>
        <v>12</v>
      </c>
      <c r="Q329" s="117">
        <f t="shared" si="260"/>
        <v>136.29774280624073</v>
      </c>
      <c r="R329" s="130">
        <f t="shared" si="279"/>
        <v>1612.8566232071819</v>
      </c>
      <c r="S329" s="101">
        <f t="shared" si="261"/>
        <v>5.0510961852824554E-2</v>
      </c>
      <c r="U329" s="141">
        <f t="shared" si="280"/>
        <v>1</v>
      </c>
      <c r="V329" s="132">
        <f t="shared" si="281"/>
        <v>1612.8566232071819</v>
      </c>
      <c r="W329" s="102">
        <f t="shared" si="282"/>
        <v>1135.8145233853395</v>
      </c>
      <c r="X329" s="250">
        <f t="shared" si="272"/>
        <v>1192.6052495546057</v>
      </c>
      <c r="Y329" s="122">
        <f t="shared" si="262"/>
        <v>357.78157486638173</v>
      </c>
      <c r="Z329" s="100">
        <f t="shared" si="293"/>
        <v>1550.3868244209875</v>
      </c>
      <c r="AA329" s="221">
        <f t="shared" si="283"/>
        <v>12</v>
      </c>
      <c r="AB329" s="117">
        <f t="shared" si="263"/>
        <v>143.11262994655269</v>
      </c>
      <c r="AC329" s="130">
        <f t="shared" si="274"/>
        <v>1693.4994543675402</v>
      </c>
      <c r="AD329" s="101">
        <f t="shared" si="264"/>
        <v>4.99999999999996E-2</v>
      </c>
      <c r="AF329" s="141">
        <f t="shared" si="284"/>
        <v>1</v>
      </c>
      <c r="AG329" s="132">
        <f t="shared" si="285"/>
        <v>1693.4994543675402</v>
      </c>
      <c r="AH329" s="102">
        <f t="shared" si="286"/>
        <v>1192.6052495546057</v>
      </c>
      <c r="AI329" s="250">
        <f t="shared" si="273"/>
        <v>1252.2355120323368</v>
      </c>
      <c r="AJ329" s="122">
        <f t="shared" si="265"/>
        <v>375.67065360970105</v>
      </c>
      <c r="AK329" s="100">
        <f t="shared" si="294"/>
        <v>1627.9061656420379</v>
      </c>
      <c r="AL329" s="192">
        <f t="shared" si="287"/>
        <v>12</v>
      </c>
      <c r="AM329" s="117">
        <f t="shared" si="266"/>
        <v>150.26826144388042</v>
      </c>
      <c r="AN329" s="130">
        <f t="shared" si="243"/>
        <v>1778.1744270859183</v>
      </c>
      <c r="AO329" s="101">
        <f t="shared" si="267"/>
        <v>5.0000000000000711E-2</v>
      </c>
      <c r="AQ329" s="141">
        <f t="shared" si="288"/>
        <v>1</v>
      </c>
      <c r="AR329" s="132">
        <f t="shared" si="289"/>
        <v>1778.1744270859183</v>
      </c>
      <c r="AS329" s="102">
        <f t="shared" si="290"/>
        <v>1252.2355120323368</v>
      </c>
      <c r="AT329" s="100">
        <f t="shared" si="268"/>
        <v>242.86762708591846</v>
      </c>
      <c r="AU329" s="101">
        <f t="shared" si="269"/>
        <v>0.15818833544273914</v>
      </c>
      <c r="AW329" s="246">
        <f t="shared" si="291"/>
        <v>0.20518508626456811</v>
      </c>
    </row>
    <row r="330" spans="1:49" s="93" customFormat="1" ht="15" customHeight="1" x14ac:dyDescent="0.25">
      <c r="A330" s="95" t="s">
        <v>462</v>
      </c>
      <c r="B330" s="100">
        <f t="shared" si="270"/>
        <v>1771.5050000000001</v>
      </c>
      <c r="C330" s="100">
        <f t="shared" si="257"/>
        <v>531.45150000000001</v>
      </c>
      <c r="D330" s="100">
        <v>59.87</v>
      </c>
      <c r="E330" s="100">
        <f t="shared" si="275"/>
        <v>2362.8265000000001</v>
      </c>
      <c r="F330" s="216">
        <v>35</v>
      </c>
      <c r="G330" s="117">
        <f t="shared" si="258"/>
        <v>620.02674999999999</v>
      </c>
      <c r="H330" s="130">
        <f t="shared" si="276"/>
        <v>2982.8532500000001</v>
      </c>
      <c r="J330" s="141">
        <v>1</v>
      </c>
      <c r="K330" s="132">
        <f t="shared" si="242"/>
        <v>2982.8532500000001</v>
      </c>
      <c r="L330" s="102">
        <f t="shared" si="277"/>
        <v>1771.5050000000001</v>
      </c>
      <c r="M330" s="250">
        <f t="shared" si="271"/>
        <v>1919.1402882638934</v>
      </c>
      <c r="N330" s="122">
        <f t="shared" si="259"/>
        <v>575.74208647916794</v>
      </c>
      <c r="O330" s="100">
        <f t="shared" si="292"/>
        <v>2494.8823747430615</v>
      </c>
      <c r="P330" s="221">
        <f t="shared" si="278"/>
        <v>35</v>
      </c>
      <c r="Q330" s="117">
        <f t="shared" si="260"/>
        <v>671.69910089236259</v>
      </c>
      <c r="R330" s="130">
        <f t="shared" si="279"/>
        <v>3166.5814756354239</v>
      </c>
      <c r="S330" s="101">
        <f t="shared" si="261"/>
        <v>6.1594792045308822E-2</v>
      </c>
      <c r="U330" s="141">
        <f t="shared" si="280"/>
        <v>1</v>
      </c>
      <c r="V330" s="132">
        <f t="shared" si="281"/>
        <v>3166.5814756354239</v>
      </c>
      <c r="W330" s="102">
        <f t="shared" si="282"/>
        <v>1919.1402882638934</v>
      </c>
      <c r="X330" s="250">
        <f t="shared" si="272"/>
        <v>2015.0973026770869</v>
      </c>
      <c r="Y330" s="122">
        <f t="shared" si="262"/>
        <v>604.52919080312608</v>
      </c>
      <c r="Z330" s="100">
        <f t="shared" si="293"/>
        <v>2619.626493480213</v>
      </c>
      <c r="AA330" s="221">
        <f t="shared" si="283"/>
        <v>35</v>
      </c>
      <c r="AB330" s="117">
        <f t="shared" si="263"/>
        <v>705.28405593698039</v>
      </c>
      <c r="AC330" s="130">
        <f t="shared" si="274"/>
        <v>3324.9105494171936</v>
      </c>
      <c r="AD330" s="101">
        <f t="shared" si="264"/>
        <v>4.99999999999996E-2</v>
      </c>
      <c r="AF330" s="141">
        <f t="shared" si="284"/>
        <v>1</v>
      </c>
      <c r="AG330" s="132">
        <f t="shared" si="285"/>
        <v>3324.9105494171936</v>
      </c>
      <c r="AH330" s="102">
        <f t="shared" si="286"/>
        <v>2015.0973026770869</v>
      </c>
      <c r="AI330" s="250">
        <f t="shared" si="273"/>
        <v>2115.8521678109428</v>
      </c>
      <c r="AJ330" s="122">
        <f t="shared" si="265"/>
        <v>634.75565034328281</v>
      </c>
      <c r="AK330" s="100">
        <f t="shared" si="294"/>
        <v>2750.6078181542257</v>
      </c>
      <c r="AL330" s="192">
        <f t="shared" si="287"/>
        <v>35</v>
      </c>
      <c r="AM330" s="117">
        <f t="shared" si="266"/>
        <v>740.54825873382993</v>
      </c>
      <c r="AN330" s="130">
        <f t="shared" si="243"/>
        <v>3491.1560768880554</v>
      </c>
      <c r="AO330" s="101">
        <f t="shared" si="267"/>
        <v>5.0000000000000711E-2</v>
      </c>
      <c r="AQ330" s="141">
        <f t="shared" si="288"/>
        <v>1</v>
      </c>
      <c r="AR330" s="132">
        <f t="shared" si="289"/>
        <v>3491.1560768880554</v>
      </c>
      <c r="AS330" s="102">
        <f t="shared" si="290"/>
        <v>2115.8521678109428</v>
      </c>
      <c r="AT330" s="100">
        <f t="shared" si="268"/>
        <v>508.30282688805528</v>
      </c>
      <c r="AU330" s="101">
        <f t="shared" si="269"/>
        <v>0.17040825822995331</v>
      </c>
      <c r="AW330" s="246">
        <f t="shared" si="291"/>
        <v>0.19438114361006176</v>
      </c>
    </row>
    <row r="331" spans="1:49" s="93" customFormat="1" ht="15" customHeight="1" x14ac:dyDescent="0.25">
      <c r="A331" s="95" t="s">
        <v>463</v>
      </c>
      <c r="B331" s="100">
        <f t="shared" si="270"/>
        <v>1736.77</v>
      </c>
      <c r="C331" s="100">
        <f t="shared" si="257"/>
        <v>521.03099999999995</v>
      </c>
      <c r="D331" s="100">
        <v>59.87</v>
      </c>
      <c r="E331" s="100">
        <f t="shared" si="275"/>
        <v>2317.6709999999998</v>
      </c>
      <c r="F331" s="216"/>
      <c r="G331" s="117">
        <f t="shared" si="258"/>
        <v>0</v>
      </c>
      <c r="H331" s="130">
        <f t="shared" si="276"/>
        <v>2317.6709999999998</v>
      </c>
      <c r="J331" s="141"/>
      <c r="K331" s="132">
        <f t="shared" si="242"/>
        <v>0</v>
      </c>
      <c r="L331" s="102">
        <f t="shared" si="277"/>
        <v>0</v>
      </c>
      <c r="M331" s="250">
        <f t="shared" si="271"/>
        <v>1881.9933659630917</v>
      </c>
      <c r="N331" s="122">
        <f t="shared" si="259"/>
        <v>564.59800978892747</v>
      </c>
      <c r="O331" s="100">
        <f t="shared" si="292"/>
        <v>2446.5913757520193</v>
      </c>
      <c r="P331" s="221">
        <f t="shared" si="278"/>
        <v>0</v>
      </c>
      <c r="Q331" s="117">
        <f t="shared" si="260"/>
        <v>0</v>
      </c>
      <c r="R331" s="130">
        <f t="shared" si="279"/>
        <v>2446.5913757520193</v>
      </c>
      <c r="S331" s="101">
        <f t="shared" si="261"/>
        <v>5.5624968234067484E-2</v>
      </c>
      <c r="U331" s="141">
        <f t="shared" si="280"/>
        <v>0</v>
      </c>
      <c r="V331" s="132">
        <f t="shared" si="281"/>
        <v>0</v>
      </c>
      <c r="W331" s="102">
        <f t="shared" si="282"/>
        <v>0</v>
      </c>
      <c r="X331" s="250">
        <f t="shared" si="272"/>
        <v>1976.0930342612451</v>
      </c>
      <c r="Y331" s="122">
        <f t="shared" si="262"/>
        <v>592.82791027837345</v>
      </c>
      <c r="Z331" s="100">
        <f t="shared" si="293"/>
        <v>2568.9209445396186</v>
      </c>
      <c r="AA331" s="221">
        <f t="shared" si="283"/>
        <v>0</v>
      </c>
      <c r="AB331" s="117">
        <f t="shared" si="263"/>
        <v>0</v>
      </c>
      <c r="AC331" s="130">
        <f t="shared" si="274"/>
        <v>2568.9209445396186</v>
      </c>
      <c r="AD331" s="101">
        <f t="shared" si="264"/>
        <v>4.9999999999999378E-2</v>
      </c>
      <c r="AF331" s="141">
        <f t="shared" si="284"/>
        <v>0</v>
      </c>
      <c r="AG331" s="132">
        <f t="shared" si="285"/>
        <v>0</v>
      </c>
      <c r="AH331" s="102">
        <f t="shared" si="286"/>
        <v>0</v>
      </c>
      <c r="AI331" s="250">
        <f t="shared" si="273"/>
        <v>2074.8976859743088</v>
      </c>
      <c r="AJ331" s="122">
        <f t="shared" si="265"/>
        <v>622.46930579229263</v>
      </c>
      <c r="AK331" s="100">
        <f t="shared" si="294"/>
        <v>2697.3669917666016</v>
      </c>
      <c r="AL331" s="192">
        <f t="shared" si="287"/>
        <v>0</v>
      </c>
      <c r="AM331" s="117">
        <f t="shared" si="266"/>
        <v>0</v>
      </c>
      <c r="AN331" s="130">
        <f t="shared" si="243"/>
        <v>2697.3669917666016</v>
      </c>
      <c r="AO331" s="101">
        <f t="shared" si="267"/>
        <v>5.0000000000000711E-2</v>
      </c>
      <c r="AQ331" s="141">
        <f t="shared" si="288"/>
        <v>0</v>
      </c>
      <c r="AR331" s="132">
        <f t="shared" si="289"/>
        <v>0</v>
      </c>
      <c r="AS331" s="102">
        <f t="shared" si="290"/>
        <v>0</v>
      </c>
      <c r="AT331" s="100">
        <f t="shared" si="268"/>
        <v>379.69599176660176</v>
      </c>
      <c r="AU331" s="101">
        <f t="shared" si="269"/>
        <v>0.16382652747805948</v>
      </c>
      <c r="AW331" s="246">
        <f t="shared" si="291"/>
        <v>0.19468765926075937</v>
      </c>
    </row>
    <row r="332" spans="1:49" s="93" customFormat="1" ht="15" customHeight="1" x14ac:dyDescent="0.25">
      <c r="A332" s="95" t="s">
        <v>464</v>
      </c>
      <c r="B332" s="100">
        <f t="shared" si="270"/>
        <v>1702.7149999999999</v>
      </c>
      <c r="C332" s="100">
        <f t="shared" si="257"/>
        <v>510.81449999999995</v>
      </c>
      <c r="D332" s="100">
        <v>59.87</v>
      </c>
      <c r="E332" s="100">
        <f t="shared" si="275"/>
        <v>2273.3994999999995</v>
      </c>
      <c r="F332" s="216"/>
      <c r="G332" s="117">
        <f t="shared" si="258"/>
        <v>0</v>
      </c>
      <c r="H332" s="130">
        <f t="shared" si="276"/>
        <v>2273.3994999999995</v>
      </c>
      <c r="J332" s="141"/>
      <c r="K332" s="132">
        <f t="shared" si="242"/>
        <v>0</v>
      </c>
      <c r="L332" s="102">
        <f t="shared" si="277"/>
        <v>0</v>
      </c>
      <c r="M332" s="250">
        <f t="shared" si="271"/>
        <v>1845.5736613725114</v>
      </c>
      <c r="N332" s="122">
        <f t="shared" si="259"/>
        <v>553.67209841175338</v>
      </c>
      <c r="O332" s="100">
        <f t="shared" si="292"/>
        <v>2399.2457597842649</v>
      </c>
      <c r="P332" s="221">
        <f t="shared" si="278"/>
        <v>0</v>
      </c>
      <c r="Q332" s="117">
        <f t="shared" si="260"/>
        <v>0</v>
      </c>
      <c r="R332" s="130">
        <f t="shared" si="279"/>
        <v>2399.2457597842649</v>
      </c>
      <c r="S332" s="101">
        <f t="shared" si="261"/>
        <v>5.5355981112983121E-2</v>
      </c>
      <c r="U332" s="141">
        <f t="shared" si="280"/>
        <v>0</v>
      </c>
      <c r="V332" s="132">
        <f t="shared" si="281"/>
        <v>0</v>
      </c>
      <c r="W332" s="102">
        <f t="shared" si="282"/>
        <v>0</v>
      </c>
      <c r="X332" s="250">
        <f t="shared" si="272"/>
        <v>1937.8523444411358</v>
      </c>
      <c r="Y332" s="122">
        <f t="shared" si="262"/>
        <v>581.35570333234068</v>
      </c>
      <c r="Z332" s="100">
        <f t="shared" si="293"/>
        <v>2519.2080477734762</v>
      </c>
      <c r="AA332" s="221">
        <f t="shared" si="283"/>
        <v>0</v>
      </c>
      <c r="AB332" s="117">
        <f t="shared" si="263"/>
        <v>0</v>
      </c>
      <c r="AC332" s="130">
        <f t="shared" si="274"/>
        <v>2519.2080477734762</v>
      </c>
      <c r="AD332" s="101">
        <f t="shared" si="264"/>
        <v>4.9999999999999156E-2</v>
      </c>
      <c r="AF332" s="141">
        <f t="shared" si="284"/>
        <v>0</v>
      </c>
      <c r="AG332" s="132">
        <f t="shared" si="285"/>
        <v>0</v>
      </c>
      <c r="AH332" s="102">
        <f t="shared" si="286"/>
        <v>0</v>
      </c>
      <c r="AI332" s="250">
        <f t="shared" si="273"/>
        <v>2034.7449616631941</v>
      </c>
      <c r="AJ332" s="122">
        <f t="shared" si="265"/>
        <v>610.42348849895825</v>
      </c>
      <c r="AK332" s="100">
        <f t="shared" si="294"/>
        <v>2645.1684501621521</v>
      </c>
      <c r="AL332" s="192">
        <f t="shared" si="287"/>
        <v>0</v>
      </c>
      <c r="AM332" s="117">
        <f t="shared" si="266"/>
        <v>0</v>
      </c>
      <c r="AN332" s="130">
        <f t="shared" si="243"/>
        <v>2645.1684501621521</v>
      </c>
      <c r="AO332" s="101">
        <f t="shared" si="267"/>
        <v>5.0000000000000933E-2</v>
      </c>
      <c r="AQ332" s="141">
        <f t="shared" si="288"/>
        <v>0</v>
      </c>
      <c r="AR332" s="132">
        <f t="shared" si="289"/>
        <v>0</v>
      </c>
      <c r="AS332" s="102">
        <f t="shared" si="290"/>
        <v>0</v>
      </c>
      <c r="AT332" s="100">
        <f t="shared" si="268"/>
        <v>371.76895016215258</v>
      </c>
      <c r="AU332" s="101">
        <f t="shared" si="269"/>
        <v>0.16352996917706397</v>
      </c>
      <c r="AW332" s="246">
        <f t="shared" si="291"/>
        <v>0.19500031518086947</v>
      </c>
    </row>
    <row r="333" spans="1:49" s="93" customFormat="1" ht="15" customHeight="1" x14ac:dyDescent="0.25">
      <c r="A333" s="95" t="s">
        <v>465</v>
      </c>
      <c r="B333" s="100">
        <f t="shared" si="270"/>
        <v>1669.325</v>
      </c>
      <c r="C333" s="100">
        <f t="shared" si="257"/>
        <v>500.79750000000001</v>
      </c>
      <c r="D333" s="100">
        <v>59.87</v>
      </c>
      <c r="E333" s="100">
        <f t="shared" si="275"/>
        <v>2229.9924999999998</v>
      </c>
      <c r="F333" s="216"/>
      <c r="G333" s="117">
        <f t="shared" si="258"/>
        <v>0</v>
      </c>
      <c r="H333" s="130">
        <f t="shared" si="276"/>
        <v>2229.9924999999998</v>
      </c>
      <c r="J333" s="141"/>
      <c r="K333" s="132">
        <f t="shared" si="242"/>
        <v>0</v>
      </c>
      <c r="L333" s="102">
        <f t="shared" si="277"/>
        <v>0</v>
      </c>
      <c r="M333" s="250">
        <f t="shared" si="271"/>
        <v>1809.865132925016</v>
      </c>
      <c r="N333" s="122">
        <f t="shared" si="259"/>
        <v>542.95953987750477</v>
      </c>
      <c r="O333" s="100">
        <f t="shared" si="292"/>
        <v>2352.8246728025206</v>
      </c>
      <c r="P333" s="221">
        <f t="shared" si="278"/>
        <v>0</v>
      </c>
      <c r="Q333" s="117">
        <f t="shared" si="260"/>
        <v>0</v>
      </c>
      <c r="R333" s="130">
        <f t="shared" si="279"/>
        <v>2352.8246728025206</v>
      </c>
      <c r="S333" s="101">
        <f t="shared" si="261"/>
        <v>5.5081877092645337E-2</v>
      </c>
      <c r="U333" s="141">
        <f t="shared" si="280"/>
        <v>0</v>
      </c>
      <c r="V333" s="132">
        <f t="shared" si="281"/>
        <v>0</v>
      </c>
      <c r="W333" s="102">
        <f t="shared" si="282"/>
        <v>0</v>
      </c>
      <c r="X333" s="250">
        <f t="shared" si="272"/>
        <v>1900.3583895712657</v>
      </c>
      <c r="Y333" s="122">
        <f t="shared" si="262"/>
        <v>570.10751687137963</v>
      </c>
      <c r="Z333" s="100">
        <f t="shared" si="293"/>
        <v>2470.4659064426451</v>
      </c>
      <c r="AA333" s="221">
        <f t="shared" si="283"/>
        <v>0</v>
      </c>
      <c r="AB333" s="117">
        <f t="shared" si="263"/>
        <v>0</v>
      </c>
      <c r="AC333" s="130">
        <f t="shared" si="274"/>
        <v>2470.4659064426451</v>
      </c>
      <c r="AD333" s="101">
        <f t="shared" si="264"/>
        <v>4.9999999999999378E-2</v>
      </c>
      <c r="AF333" s="141">
        <f t="shared" si="284"/>
        <v>0</v>
      </c>
      <c r="AG333" s="132">
        <f t="shared" si="285"/>
        <v>0</v>
      </c>
      <c r="AH333" s="102">
        <f t="shared" si="286"/>
        <v>0</v>
      </c>
      <c r="AI333" s="250">
        <f t="shared" si="273"/>
        <v>1995.3763090498303</v>
      </c>
      <c r="AJ333" s="122">
        <f t="shared" si="265"/>
        <v>598.61289271494911</v>
      </c>
      <c r="AK333" s="100">
        <f t="shared" si="294"/>
        <v>2593.9892017647794</v>
      </c>
      <c r="AL333" s="192">
        <f t="shared" si="287"/>
        <v>0</v>
      </c>
      <c r="AM333" s="117">
        <f t="shared" si="266"/>
        <v>0</v>
      </c>
      <c r="AN333" s="130">
        <f t="shared" si="243"/>
        <v>2593.9892017647794</v>
      </c>
      <c r="AO333" s="101">
        <f t="shared" si="267"/>
        <v>5.0000000000000933E-2</v>
      </c>
      <c r="AQ333" s="141">
        <f t="shared" si="288"/>
        <v>0</v>
      </c>
      <c r="AR333" s="132">
        <f t="shared" si="289"/>
        <v>0</v>
      </c>
      <c r="AS333" s="102">
        <f t="shared" si="290"/>
        <v>0</v>
      </c>
      <c r="AT333" s="100">
        <f t="shared" si="268"/>
        <v>363.99670176477957</v>
      </c>
      <c r="AU333" s="101">
        <f t="shared" si="269"/>
        <v>0.16322776949464157</v>
      </c>
      <c r="AW333" s="246">
        <f t="shared" si="291"/>
        <v>0.19531925122419547</v>
      </c>
    </row>
    <row r="334" spans="1:49" s="93" customFormat="1" ht="15" customHeight="1" x14ac:dyDescent="0.25">
      <c r="A334" s="95" t="s">
        <v>466</v>
      </c>
      <c r="B334" s="100">
        <f t="shared" si="270"/>
        <v>1636.595</v>
      </c>
      <c r="C334" s="100">
        <f t="shared" si="257"/>
        <v>490.9785</v>
      </c>
      <c r="D334" s="100">
        <v>59.87</v>
      </c>
      <c r="E334" s="100">
        <f t="shared" si="275"/>
        <v>2187.4434999999999</v>
      </c>
      <c r="F334" s="216"/>
      <c r="G334" s="117">
        <f t="shared" si="258"/>
        <v>0</v>
      </c>
      <c r="H334" s="130">
        <f t="shared" si="276"/>
        <v>2187.4434999999999</v>
      </c>
      <c r="J334" s="141"/>
      <c r="K334" s="132">
        <f t="shared" si="242"/>
        <v>0</v>
      </c>
      <c r="L334" s="102">
        <f t="shared" si="277"/>
        <v>0</v>
      </c>
      <c r="M334" s="250">
        <f t="shared" si="271"/>
        <v>1774.8624334315591</v>
      </c>
      <c r="N334" s="122">
        <f t="shared" si="259"/>
        <v>532.45873002946769</v>
      </c>
      <c r="O334" s="100">
        <f t="shared" si="292"/>
        <v>2307.321163461027</v>
      </c>
      <c r="P334" s="221">
        <f t="shared" si="278"/>
        <v>0</v>
      </c>
      <c r="Q334" s="117">
        <f t="shared" si="260"/>
        <v>0</v>
      </c>
      <c r="R334" s="130">
        <f t="shared" si="279"/>
        <v>2307.321163461027</v>
      </c>
      <c r="S334" s="101">
        <f t="shared" si="261"/>
        <v>5.4802633055906158E-2</v>
      </c>
      <c r="U334" s="141">
        <f t="shared" si="280"/>
        <v>0</v>
      </c>
      <c r="V334" s="132">
        <f t="shared" si="281"/>
        <v>0</v>
      </c>
      <c r="W334" s="102">
        <f t="shared" si="282"/>
        <v>0</v>
      </c>
      <c r="X334" s="250">
        <f t="shared" si="272"/>
        <v>1863.6055551031357</v>
      </c>
      <c r="Y334" s="122">
        <f t="shared" si="262"/>
        <v>559.08166653094065</v>
      </c>
      <c r="Z334" s="100">
        <f t="shared" si="293"/>
        <v>2422.6872216340762</v>
      </c>
      <c r="AA334" s="221">
        <f t="shared" si="283"/>
        <v>0</v>
      </c>
      <c r="AB334" s="117">
        <f t="shared" si="263"/>
        <v>0</v>
      </c>
      <c r="AC334" s="130">
        <f t="shared" si="274"/>
        <v>2422.6872216340762</v>
      </c>
      <c r="AD334" s="101">
        <f t="shared" si="264"/>
        <v>4.9999999999999156E-2</v>
      </c>
      <c r="AF334" s="141">
        <f t="shared" si="284"/>
        <v>0</v>
      </c>
      <c r="AG334" s="132">
        <f t="shared" si="285"/>
        <v>0</v>
      </c>
      <c r="AH334" s="102">
        <f t="shared" si="286"/>
        <v>0</v>
      </c>
      <c r="AI334" s="250">
        <f t="shared" si="273"/>
        <v>1956.785832858294</v>
      </c>
      <c r="AJ334" s="122">
        <f t="shared" si="265"/>
        <v>587.03574985748821</v>
      </c>
      <c r="AK334" s="100">
        <f t="shared" si="294"/>
        <v>2543.8215827157824</v>
      </c>
      <c r="AL334" s="192">
        <f t="shared" si="287"/>
        <v>0</v>
      </c>
      <c r="AM334" s="117">
        <f t="shared" si="266"/>
        <v>0</v>
      </c>
      <c r="AN334" s="130">
        <f t="shared" si="243"/>
        <v>2543.8215827157824</v>
      </c>
      <c r="AO334" s="101">
        <f t="shared" si="267"/>
        <v>5.0000000000000933E-2</v>
      </c>
      <c r="AQ334" s="141">
        <f t="shared" si="288"/>
        <v>0</v>
      </c>
      <c r="AR334" s="132">
        <f t="shared" si="289"/>
        <v>0</v>
      </c>
      <c r="AS334" s="102">
        <f t="shared" si="290"/>
        <v>0</v>
      </c>
      <c r="AT334" s="100">
        <f t="shared" si="268"/>
        <v>356.37808271578251</v>
      </c>
      <c r="AU334" s="101">
        <f t="shared" si="269"/>
        <v>0.16291990294413661</v>
      </c>
      <c r="AW334" s="246">
        <f t="shared" si="291"/>
        <v>0.19564451367521829</v>
      </c>
    </row>
    <row r="335" spans="1:49" s="93" customFormat="1" ht="15" customHeight="1" x14ac:dyDescent="0.25">
      <c r="A335" s="95" t="s">
        <v>467</v>
      </c>
      <c r="B335" s="100">
        <f t="shared" si="270"/>
        <v>1604.5050000000001</v>
      </c>
      <c r="C335" s="100">
        <f t="shared" si="257"/>
        <v>481.35149999999999</v>
      </c>
      <c r="D335" s="100">
        <v>59.87</v>
      </c>
      <c r="E335" s="100">
        <f t="shared" si="275"/>
        <v>2145.7264999999998</v>
      </c>
      <c r="F335" s="216"/>
      <c r="G335" s="117">
        <f t="shared" si="258"/>
        <v>0</v>
      </c>
      <c r="H335" s="130">
        <f t="shared" si="276"/>
        <v>2145.7264999999998</v>
      </c>
      <c r="J335" s="141"/>
      <c r="K335" s="132">
        <f t="shared" si="242"/>
        <v>0</v>
      </c>
      <c r="L335" s="102">
        <f t="shared" si="277"/>
        <v>0</v>
      </c>
      <c r="M335" s="250">
        <f t="shared" si="271"/>
        <v>1740.5441741359573</v>
      </c>
      <c r="N335" s="122">
        <f t="shared" si="259"/>
        <v>522.16325224078719</v>
      </c>
      <c r="O335" s="100">
        <f t="shared" si="292"/>
        <v>2262.7074263767445</v>
      </c>
      <c r="P335" s="221">
        <f t="shared" si="278"/>
        <v>0</v>
      </c>
      <c r="Q335" s="117">
        <f t="shared" si="260"/>
        <v>0</v>
      </c>
      <c r="R335" s="130">
        <f t="shared" si="279"/>
        <v>2262.7074263767445</v>
      </c>
      <c r="S335" s="101">
        <f t="shared" si="261"/>
        <v>5.4518097426090817E-2</v>
      </c>
      <c r="U335" s="141">
        <f t="shared" si="280"/>
        <v>0</v>
      </c>
      <c r="V335" s="132">
        <f t="shared" si="281"/>
        <v>0</v>
      </c>
      <c r="W335" s="102">
        <f t="shared" si="282"/>
        <v>0</v>
      </c>
      <c r="X335" s="250">
        <f t="shared" si="272"/>
        <v>1827.571382842754</v>
      </c>
      <c r="Y335" s="122">
        <f t="shared" si="262"/>
        <v>548.27141485282618</v>
      </c>
      <c r="Z335" s="100">
        <f t="shared" si="293"/>
        <v>2375.84279769558</v>
      </c>
      <c r="AA335" s="221">
        <f t="shared" si="283"/>
        <v>0</v>
      </c>
      <c r="AB335" s="117">
        <f t="shared" si="263"/>
        <v>0</v>
      </c>
      <c r="AC335" s="130">
        <f t="shared" si="274"/>
        <v>2375.84279769558</v>
      </c>
      <c r="AD335" s="101">
        <f t="shared" si="264"/>
        <v>4.9999999999999156E-2</v>
      </c>
      <c r="AF335" s="141">
        <f t="shared" si="284"/>
        <v>0</v>
      </c>
      <c r="AG335" s="132">
        <f t="shared" si="285"/>
        <v>0</v>
      </c>
      <c r="AH335" s="102">
        <f t="shared" si="286"/>
        <v>0</v>
      </c>
      <c r="AI335" s="250">
        <f t="shared" si="273"/>
        <v>1918.9499519848932</v>
      </c>
      <c r="AJ335" s="122">
        <f t="shared" si="265"/>
        <v>575.68498559546799</v>
      </c>
      <c r="AK335" s="100">
        <f t="shared" si="294"/>
        <v>2494.6349375803611</v>
      </c>
      <c r="AL335" s="192">
        <f t="shared" si="287"/>
        <v>0</v>
      </c>
      <c r="AM335" s="117">
        <f t="shared" si="266"/>
        <v>0</v>
      </c>
      <c r="AN335" s="130">
        <f t="shared" si="243"/>
        <v>2494.6349375803611</v>
      </c>
      <c r="AO335" s="101">
        <f t="shared" si="267"/>
        <v>5.0000000000000933E-2</v>
      </c>
      <c r="AQ335" s="141">
        <f t="shared" si="288"/>
        <v>0</v>
      </c>
      <c r="AR335" s="132">
        <f t="shared" si="289"/>
        <v>0</v>
      </c>
      <c r="AS335" s="102">
        <f t="shared" si="290"/>
        <v>0</v>
      </c>
      <c r="AT335" s="100">
        <f t="shared" si="268"/>
        <v>348.90843758036135</v>
      </c>
      <c r="AU335" s="101">
        <f t="shared" si="269"/>
        <v>0.1626062024122652</v>
      </c>
      <c r="AW335" s="246">
        <f t="shared" si="291"/>
        <v>0.19597629922305826</v>
      </c>
    </row>
    <row r="336" spans="1:49" s="93" customFormat="1" ht="15" customHeight="1" x14ac:dyDescent="0.25">
      <c r="A336" s="95" t="s">
        <v>468</v>
      </c>
      <c r="B336" s="100">
        <f t="shared" si="270"/>
        <v>1573.0450000000001</v>
      </c>
      <c r="C336" s="100">
        <f t="shared" si="257"/>
        <v>471.9135</v>
      </c>
      <c r="D336" s="100">
        <v>59.87</v>
      </c>
      <c r="E336" s="100">
        <f t="shared" si="275"/>
        <v>2104.8285000000001</v>
      </c>
      <c r="F336" s="216"/>
      <c r="G336" s="117">
        <f t="shared" si="258"/>
        <v>0</v>
      </c>
      <c r="H336" s="130">
        <f t="shared" si="276"/>
        <v>2104.8285000000001</v>
      </c>
      <c r="J336" s="141"/>
      <c r="K336" s="132">
        <f t="shared" si="242"/>
        <v>0</v>
      </c>
      <c r="L336" s="102">
        <f t="shared" si="277"/>
        <v>0</v>
      </c>
      <c r="M336" s="250">
        <f t="shared" si="271"/>
        <v>1706.8996606601202</v>
      </c>
      <c r="N336" s="122">
        <f t="shared" si="259"/>
        <v>512.06989819803607</v>
      </c>
      <c r="O336" s="100">
        <f t="shared" si="292"/>
        <v>2218.9695588581562</v>
      </c>
      <c r="P336" s="221">
        <f t="shared" si="278"/>
        <v>0</v>
      </c>
      <c r="Q336" s="117">
        <f t="shared" si="260"/>
        <v>0</v>
      </c>
      <c r="R336" s="130">
        <f t="shared" si="279"/>
        <v>2218.9695588581562</v>
      </c>
      <c r="S336" s="101">
        <f t="shared" si="261"/>
        <v>5.4228199047170023E-2</v>
      </c>
      <c r="U336" s="141">
        <f t="shared" si="280"/>
        <v>0</v>
      </c>
      <c r="V336" s="132">
        <f t="shared" si="281"/>
        <v>0</v>
      </c>
      <c r="W336" s="102">
        <f t="shared" si="282"/>
        <v>0</v>
      </c>
      <c r="X336" s="250">
        <f t="shared" si="272"/>
        <v>1792.244643693125</v>
      </c>
      <c r="Y336" s="122">
        <f t="shared" si="262"/>
        <v>537.6733931079375</v>
      </c>
      <c r="Z336" s="100">
        <f t="shared" si="293"/>
        <v>2329.9180368010625</v>
      </c>
      <c r="AA336" s="221">
        <f t="shared" si="283"/>
        <v>0</v>
      </c>
      <c r="AB336" s="117">
        <f t="shared" si="263"/>
        <v>0</v>
      </c>
      <c r="AC336" s="130">
        <f t="shared" si="274"/>
        <v>2329.9180368010625</v>
      </c>
      <c r="AD336" s="101">
        <f t="shared" si="264"/>
        <v>4.9999999999999378E-2</v>
      </c>
      <c r="AF336" s="141">
        <f t="shared" si="284"/>
        <v>0</v>
      </c>
      <c r="AG336" s="132">
        <f t="shared" si="285"/>
        <v>0</v>
      </c>
      <c r="AH336" s="102">
        <f t="shared" si="286"/>
        <v>0</v>
      </c>
      <c r="AI336" s="250">
        <f t="shared" si="273"/>
        <v>1881.8568758777826</v>
      </c>
      <c r="AJ336" s="122">
        <f t="shared" si="265"/>
        <v>564.55706276333478</v>
      </c>
      <c r="AK336" s="100">
        <f t="shared" si="294"/>
        <v>2446.4139386411175</v>
      </c>
      <c r="AL336" s="192">
        <f t="shared" si="287"/>
        <v>0</v>
      </c>
      <c r="AM336" s="117">
        <f t="shared" si="266"/>
        <v>0</v>
      </c>
      <c r="AN336" s="130">
        <f t="shared" si="243"/>
        <v>2446.4139386411175</v>
      </c>
      <c r="AO336" s="101">
        <f t="shared" si="267"/>
        <v>5.0000000000000711E-2</v>
      </c>
      <c r="AQ336" s="141">
        <f t="shared" si="288"/>
        <v>0</v>
      </c>
      <c r="AR336" s="132">
        <f t="shared" si="289"/>
        <v>0</v>
      </c>
      <c r="AS336" s="102">
        <f t="shared" si="290"/>
        <v>0</v>
      </c>
      <c r="AT336" s="100">
        <f t="shared" si="268"/>
        <v>341.58543864111743</v>
      </c>
      <c r="AU336" s="101">
        <f t="shared" si="269"/>
        <v>0.16228658944950491</v>
      </c>
      <c r="AW336" s="246">
        <f t="shared" si="291"/>
        <v>0.19631471183455185</v>
      </c>
    </row>
    <row r="337" spans="1:49" s="93" customFormat="1" ht="15" customHeight="1" x14ac:dyDescent="0.25">
      <c r="A337" s="95" t="s">
        <v>469</v>
      </c>
      <c r="B337" s="100">
        <f t="shared" si="270"/>
        <v>1542.1949999999999</v>
      </c>
      <c r="C337" s="100">
        <f t="shared" si="257"/>
        <v>462.65849999999995</v>
      </c>
      <c r="D337" s="100">
        <v>59.87</v>
      </c>
      <c r="E337" s="100">
        <f t="shared" si="275"/>
        <v>2064.7235000000001</v>
      </c>
      <c r="F337" s="216">
        <v>16</v>
      </c>
      <c r="G337" s="117">
        <f t="shared" si="258"/>
        <v>246.75119999999998</v>
      </c>
      <c r="H337" s="130">
        <f t="shared" si="276"/>
        <v>2311.4747000000002</v>
      </c>
      <c r="J337" s="141">
        <v>1</v>
      </c>
      <c r="K337" s="132">
        <f t="shared" ref="K337:K400" si="295">H337*J337</f>
        <v>2311.4747000000002</v>
      </c>
      <c r="L337" s="102">
        <f t="shared" si="277"/>
        <v>1542.1949999999999</v>
      </c>
      <c r="M337" s="250">
        <f t="shared" si="271"/>
        <v>1673.9075042478635</v>
      </c>
      <c r="N337" s="122">
        <f t="shared" si="259"/>
        <v>502.17225127435904</v>
      </c>
      <c r="O337" s="100">
        <f t="shared" si="292"/>
        <v>2176.0797555222225</v>
      </c>
      <c r="P337" s="221">
        <f t="shared" si="278"/>
        <v>16</v>
      </c>
      <c r="Q337" s="117">
        <f t="shared" si="260"/>
        <v>267.82520067965817</v>
      </c>
      <c r="R337" s="130">
        <f t="shared" si="279"/>
        <v>2443.9049562018809</v>
      </c>
      <c r="S337" s="101">
        <f t="shared" si="261"/>
        <v>5.729253978072113E-2</v>
      </c>
      <c r="U337" s="141">
        <f t="shared" si="280"/>
        <v>1</v>
      </c>
      <c r="V337" s="132">
        <f t="shared" si="281"/>
        <v>2443.9049562018809</v>
      </c>
      <c r="W337" s="102">
        <f t="shared" si="282"/>
        <v>1673.9075042478635</v>
      </c>
      <c r="X337" s="250">
        <f t="shared" si="272"/>
        <v>1757.6028794602555</v>
      </c>
      <c r="Y337" s="122">
        <f t="shared" si="262"/>
        <v>527.28086383807658</v>
      </c>
      <c r="Z337" s="100">
        <f t="shared" si="293"/>
        <v>2284.8837432983319</v>
      </c>
      <c r="AA337" s="221">
        <f t="shared" si="283"/>
        <v>16</v>
      </c>
      <c r="AB337" s="117">
        <f t="shared" si="263"/>
        <v>281.21646071364091</v>
      </c>
      <c r="AC337" s="130">
        <f t="shared" si="274"/>
        <v>2566.1002040119729</v>
      </c>
      <c r="AD337" s="101">
        <f t="shared" si="264"/>
        <v>4.9999999999999156E-2</v>
      </c>
      <c r="AF337" s="141">
        <f t="shared" si="284"/>
        <v>1</v>
      </c>
      <c r="AG337" s="132">
        <f t="shared" si="285"/>
        <v>2566.1002040119729</v>
      </c>
      <c r="AH337" s="102">
        <f t="shared" si="286"/>
        <v>1757.6028794602555</v>
      </c>
      <c r="AI337" s="250">
        <f t="shared" si="273"/>
        <v>1845.4830234332696</v>
      </c>
      <c r="AJ337" s="122">
        <f t="shared" si="265"/>
        <v>553.64490702998091</v>
      </c>
      <c r="AK337" s="100">
        <f t="shared" si="294"/>
        <v>2399.1279304632508</v>
      </c>
      <c r="AL337" s="192">
        <f t="shared" si="287"/>
        <v>16</v>
      </c>
      <c r="AM337" s="117">
        <f t="shared" si="266"/>
        <v>295.27728374932315</v>
      </c>
      <c r="AN337" s="130">
        <f t="shared" ref="AN337:AN400" si="296">AK337+AM337</f>
        <v>2694.4052142125738</v>
      </c>
      <c r="AO337" s="101">
        <f t="shared" si="267"/>
        <v>5.0000000000000933E-2</v>
      </c>
      <c r="AQ337" s="141">
        <f t="shared" si="288"/>
        <v>1</v>
      </c>
      <c r="AR337" s="132">
        <f t="shared" si="289"/>
        <v>2694.4052142125738</v>
      </c>
      <c r="AS337" s="102">
        <f t="shared" si="290"/>
        <v>1845.4830234332696</v>
      </c>
      <c r="AT337" s="100">
        <f t="shared" si="268"/>
        <v>382.9305142125736</v>
      </c>
      <c r="AU337" s="101">
        <f t="shared" si="269"/>
        <v>0.16566502510824521</v>
      </c>
      <c r="AW337" s="246">
        <f t="shared" si="291"/>
        <v>0.19665997064785556</v>
      </c>
    </row>
    <row r="338" spans="1:49" s="93" customFormat="1" ht="15" customHeight="1" x14ac:dyDescent="0.25">
      <c r="A338" s="95" t="s">
        <v>470</v>
      </c>
      <c r="B338" s="100">
        <f t="shared" si="270"/>
        <v>1511.96</v>
      </c>
      <c r="C338" s="100">
        <f t="shared" si="257"/>
        <v>453.58800000000002</v>
      </c>
      <c r="D338" s="100">
        <v>59.87</v>
      </c>
      <c r="E338" s="100">
        <f t="shared" si="275"/>
        <v>2025.4179999999999</v>
      </c>
      <c r="F338" s="216"/>
      <c r="G338" s="117">
        <f t="shared" si="258"/>
        <v>0</v>
      </c>
      <c r="H338" s="130">
        <f t="shared" si="276"/>
        <v>2025.4179999999999</v>
      </c>
      <c r="J338" s="141"/>
      <c r="K338" s="132">
        <f t="shared" si="295"/>
        <v>0</v>
      </c>
      <c r="L338" s="102">
        <f t="shared" si="277"/>
        <v>0</v>
      </c>
      <c r="M338" s="250">
        <f t="shared" si="271"/>
        <v>1641.5730520882341</v>
      </c>
      <c r="N338" s="122">
        <f t="shared" si="259"/>
        <v>492.47191562647021</v>
      </c>
      <c r="O338" s="100">
        <f t="shared" si="292"/>
        <v>2134.0449677147044</v>
      </c>
      <c r="P338" s="221">
        <f t="shared" si="278"/>
        <v>0</v>
      </c>
      <c r="Q338" s="117">
        <f t="shared" si="260"/>
        <v>0</v>
      </c>
      <c r="R338" s="130">
        <f t="shared" si="279"/>
        <v>2134.0449677147044</v>
      </c>
      <c r="S338" s="101">
        <f t="shared" si="261"/>
        <v>5.3631876340935358E-2</v>
      </c>
      <c r="U338" s="141">
        <f t="shared" si="280"/>
        <v>0</v>
      </c>
      <c r="V338" s="132">
        <f t="shared" si="281"/>
        <v>0</v>
      </c>
      <c r="W338" s="102">
        <f t="shared" si="282"/>
        <v>0</v>
      </c>
      <c r="X338" s="250">
        <f t="shared" si="272"/>
        <v>1723.6517046926447</v>
      </c>
      <c r="Y338" s="122">
        <f t="shared" si="262"/>
        <v>517.09551140779342</v>
      </c>
      <c r="Z338" s="100">
        <f t="shared" si="293"/>
        <v>2240.747216100438</v>
      </c>
      <c r="AA338" s="221">
        <f t="shared" si="283"/>
        <v>0</v>
      </c>
      <c r="AB338" s="117">
        <f t="shared" si="263"/>
        <v>0</v>
      </c>
      <c r="AC338" s="130">
        <f t="shared" si="274"/>
        <v>2240.747216100438</v>
      </c>
      <c r="AD338" s="101">
        <f t="shared" si="264"/>
        <v>4.9999999999999156E-2</v>
      </c>
      <c r="AF338" s="141">
        <f t="shared" si="284"/>
        <v>0</v>
      </c>
      <c r="AG338" s="132">
        <f t="shared" si="285"/>
        <v>0</v>
      </c>
      <c r="AH338" s="102">
        <f t="shared" si="286"/>
        <v>0</v>
      </c>
      <c r="AI338" s="250">
        <f t="shared" si="273"/>
        <v>1809.8342899272782</v>
      </c>
      <c r="AJ338" s="122">
        <f t="shared" si="265"/>
        <v>542.95028697818339</v>
      </c>
      <c r="AK338" s="100">
        <f t="shared" si="294"/>
        <v>2352.7845769054616</v>
      </c>
      <c r="AL338" s="192">
        <f t="shared" si="287"/>
        <v>0</v>
      </c>
      <c r="AM338" s="117">
        <f t="shared" si="266"/>
        <v>0</v>
      </c>
      <c r="AN338" s="130">
        <f t="shared" si="296"/>
        <v>2352.7845769054616</v>
      </c>
      <c r="AO338" s="101">
        <f t="shared" si="267"/>
        <v>5.0000000000000711E-2</v>
      </c>
      <c r="AQ338" s="141">
        <f t="shared" si="288"/>
        <v>0</v>
      </c>
      <c r="AR338" s="132">
        <f t="shared" si="289"/>
        <v>0</v>
      </c>
      <c r="AS338" s="102">
        <f t="shared" si="290"/>
        <v>0</v>
      </c>
      <c r="AT338" s="100">
        <f t="shared" si="268"/>
        <v>327.36657690546167</v>
      </c>
      <c r="AU338" s="101">
        <f t="shared" si="269"/>
        <v>0.16162914366588121</v>
      </c>
      <c r="AW338" s="246">
        <f t="shared" si="291"/>
        <v>0.19701201746559316</v>
      </c>
    </row>
    <row r="339" spans="1:49" s="93" customFormat="1" ht="15" customHeight="1" x14ac:dyDescent="0.25">
      <c r="A339" s="95" t="s">
        <v>471</v>
      </c>
      <c r="B339" s="100">
        <f t="shared" si="270"/>
        <v>1482.3150000000001</v>
      </c>
      <c r="C339" s="100">
        <f t="shared" si="257"/>
        <v>444.69450000000001</v>
      </c>
      <c r="D339" s="100">
        <v>59.87</v>
      </c>
      <c r="E339" s="100">
        <f t="shared" si="275"/>
        <v>1986.8795</v>
      </c>
      <c r="F339" s="216">
        <v>15</v>
      </c>
      <c r="G339" s="117">
        <f t="shared" si="258"/>
        <v>222.34725</v>
      </c>
      <c r="H339" s="130">
        <f t="shared" si="276"/>
        <v>2209.2267499999998</v>
      </c>
      <c r="J339" s="141">
        <v>2</v>
      </c>
      <c r="K339" s="132">
        <f t="shared" si="295"/>
        <v>4418.4534999999996</v>
      </c>
      <c r="L339" s="102">
        <f t="shared" si="277"/>
        <v>2964.63</v>
      </c>
      <c r="M339" s="250">
        <f t="shared" si="271"/>
        <v>1609.8695682360026</v>
      </c>
      <c r="N339" s="122">
        <f t="shared" si="259"/>
        <v>482.96087047080073</v>
      </c>
      <c r="O339" s="100">
        <f t="shared" si="292"/>
        <v>2092.8304387068033</v>
      </c>
      <c r="P339" s="221">
        <f t="shared" si="278"/>
        <v>15</v>
      </c>
      <c r="Q339" s="117">
        <f t="shared" si="260"/>
        <v>241.48043523540036</v>
      </c>
      <c r="R339" s="130">
        <f t="shared" si="279"/>
        <v>2334.3108739422037</v>
      </c>
      <c r="S339" s="101">
        <f t="shared" si="261"/>
        <v>5.6618961336677653E-2</v>
      </c>
      <c r="U339" s="141">
        <f t="shared" si="280"/>
        <v>2</v>
      </c>
      <c r="V339" s="132">
        <f t="shared" si="281"/>
        <v>4668.6217478844073</v>
      </c>
      <c r="W339" s="102">
        <f t="shared" si="282"/>
        <v>3219.7391364720052</v>
      </c>
      <c r="X339" s="250">
        <f t="shared" si="272"/>
        <v>1690.3630466478016</v>
      </c>
      <c r="Y339" s="122">
        <f t="shared" si="262"/>
        <v>507.10891399434047</v>
      </c>
      <c r="Z339" s="100">
        <f t="shared" si="293"/>
        <v>2197.4719606421422</v>
      </c>
      <c r="AA339" s="221">
        <f t="shared" si="283"/>
        <v>15</v>
      </c>
      <c r="AB339" s="117">
        <f t="shared" si="263"/>
        <v>253.55445699717023</v>
      </c>
      <c r="AC339" s="130">
        <f t="shared" si="274"/>
        <v>2451.0264176393125</v>
      </c>
      <c r="AD339" s="101">
        <f t="shared" si="264"/>
        <v>4.9999999999999378E-2</v>
      </c>
      <c r="AF339" s="141">
        <f t="shared" si="284"/>
        <v>2</v>
      </c>
      <c r="AG339" s="132">
        <f t="shared" si="285"/>
        <v>4902.052835278625</v>
      </c>
      <c r="AH339" s="102">
        <f t="shared" si="286"/>
        <v>3380.7260932956033</v>
      </c>
      <c r="AI339" s="250">
        <f t="shared" si="273"/>
        <v>1774.8811989801932</v>
      </c>
      <c r="AJ339" s="122">
        <f t="shared" si="265"/>
        <v>532.46435969405798</v>
      </c>
      <c r="AK339" s="100">
        <f t="shared" si="294"/>
        <v>2307.3455586742512</v>
      </c>
      <c r="AL339" s="192">
        <f t="shared" si="287"/>
        <v>15</v>
      </c>
      <c r="AM339" s="117">
        <f t="shared" si="266"/>
        <v>266.23217984702899</v>
      </c>
      <c r="AN339" s="130">
        <f t="shared" si="296"/>
        <v>2573.57773852128</v>
      </c>
      <c r="AO339" s="101">
        <f t="shared" si="267"/>
        <v>5.0000000000000711E-2</v>
      </c>
      <c r="AQ339" s="141">
        <f t="shared" si="288"/>
        <v>2</v>
      </c>
      <c r="AR339" s="132">
        <f t="shared" si="289"/>
        <v>5147.1554770425601</v>
      </c>
      <c r="AS339" s="102">
        <f t="shared" si="290"/>
        <v>3549.7623979603864</v>
      </c>
      <c r="AT339" s="100">
        <f t="shared" si="268"/>
        <v>364.35098852128021</v>
      </c>
      <c r="AU339" s="101">
        <f t="shared" si="269"/>
        <v>0.16492240487368726</v>
      </c>
      <c r="AW339" s="246">
        <f t="shared" si="291"/>
        <v>0.19737113837490217</v>
      </c>
    </row>
    <row r="340" spans="1:49" s="93" customFormat="1" ht="15" customHeight="1" x14ac:dyDescent="0.25">
      <c r="A340" s="95" t="s">
        <v>472</v>
      </c>
      <c r="B340" s="100">
        <f t="shared" si="270"/>
        <v>1453.25</v>
      </c>
      <c r="C340" s="100">
        <f t="shared" si="257"/>
        <v>435.97499999999997</v>
      </c>
      <c r="D340" s="100">
        <v>59.87</v>
      </c>
      <c r="E340" s="100">
        <f t="shared" si="275"/>
        <v>1949.0949999999998</v>
      </c>
      <c r="F340" s="216">
        <v>13.5</v>
      </c>
      <c r="G340" s="117">
        <f t="shared" si="258"/>
        <v>196.18875</v>
      </c>
      <c r="H340" s="130">
        <f t="shared" si="276"/>
        <v>2145.2837499999996</v>
      </c>
      <c r="J340" s="141">
        <v>4</v>
      </c>
      <c r="K340" s="132">
        <f t="shared" si="295"/>
        <v>8581.1349999999984</v>
      </c>
      <c r="L340" s="102">
        <f t="shared" si="277"/>
        <v>5813</v>
      </c>
      <c r="M340" s="250">
        <f t="shared" si="271"/>
        <v>1578.7863583130777</v>
      </c>
      <c r="N340" s="122">
        <f t="shared" si="259"/>
        <v>473.6359074939233</v>
      </c>
      <c r="O340" s="100">
        <f t="shared" si="292"/>
        <v>2052.4222658070012</v>
      </c>
      <c r="P340" s="221">
        <f t="shared" si="278"/>
        <v>13.5</v>
      </c>
      <c r="Q340" s="117">
        <f t="shared" si="260"/>
        <v>213.1361583722655</v>
      </c>
      <c r="R340" s="130">
        <f t="shared" si="279"/>
        <v>2265.5584241792667</v>
      </c>
      <c r="S340" s="101">
        <f t="shared" si="261"/>
        <v>5.6064692691242923E-2</v>
      </c>
      <c r="U340" s="141">
        <f t="shared" si="280"/>
        <v>4</v>
      </c>
      <c r="V340" s="132">
        <f t="shared" si="281"/>
        <v>9062.2336967170668</v>
      </c>
      <c r="W340" s="102">
        <f t="shared" si="282"/>
        <v>6315.1454332523108</v>
      </c>
      <c r="X340" s="250">
        <f t="shared" si="272"/>
        <v>1657.7256762287304</v>
      </c>
      <c r="Y340" s="122">
        <f t="shared" si="262"/>
        <v>497.31770286861911</v>
      </c>
      <c r="Z340" s="100">
        <f t="shared" si="293"/>
        <v>2155.0433790973493</v>
      </c>
      <c r="AA340" s="221">
        <f t="shared" si="283"/>
        <v>13.5</v>
      </c>
      <c r="AB340" s="117">
        <f t="shared" si="263"/>
        <v>223.79296629087861</v>
      </c>
      <c r="AC340" s="130">
        <f t="shared" si="274"/>
        <v>2378.836345388228</v>
      </c>
      <c r="AD340" s="101">
        <f t="shared" si="264"/>
        <v>4.9999999999999156E-2</v>
      </c>
      <c r="AF340" s="141">
        <f t="shared" si="284"/>
        <v>4</v>
      </c>
      <c r="AG340" s="132">
        <f t="shared" si="285"/>
        <v>9515.3453815529119</v>
      </c>
      <c r="AH340" s="102">
        <f t="shared" si="286"/>
        <v>6630.9027049149217</v>
      </c>
      <c r="AI340" s="250">
        <f t="shared" si="273"/>
        <v>1740.6119600401682</v>
      </c>
      <c r="AJ340" s="122">
        <f t="shared" si="265"/>
        <v>522.18358801205045</v>
      </c>
      <c r="AK340" s="100">
        <f t="shared" si="294"/>
        <v>2262.7955480522187</v>
      </c>
      <c r="AL340" s="192">
        <f t="shared" si="287"/>
        <v>13.5</v>
      </c>
      <c r="AM340" s="117">
        <f t="shared" si="266"/>
        <v>234.98261460542273</v>
      </c>
      <c r="AN340" s="130">
        <f t="shared" si="296"/>
        <v>2497.7781626576416</v>
      </c>
      <c r="AO340" s="101">
        <f t="shared" si="267"/>
        <v>5.0000000000000933E-2</v>
      </c>
      <c r="AQ340" s="141">
        <f t="shared" si="288"/>
        <v>4</v>
      </c>
      <c r="AR340" s="132">
        <f t="shared" si="289"/>
        <v>9991.1126506305663</v>
      </c>
      <c r="AS340" s="102">
        <f t="shared" si="290"/>
        <v>6962.447840160673</v>
      </c>
      <c r="AT340" s="100">
        <f t="shared" si="268"/>
        <v>352.49441265764199</v>
      </c>
      <c r="AU340" s="101">
        <f t="shared" si="269"/>
        <v>0.16431132369209522</v>
      </c>
      <c r="AW340" s="246">
        <f t="shared" si="291"/>
        <v>0.19773745745065763</v>
      </c>
    </row>
    <row r="341" spans="1:49" s="93" customFormat="1" ht="15" customHeight="1" x14ac:dyDescent="0.25">
      <c r="A341" s="95" t="s">
        <v>473</v>
      </c>
      <c r="B341" s="100">
        <f t="shared" si="270"/>
        <v>1424.7550000000001</v>
      </c>
      <c r="C341" s="100">
        <f t="shared" si="257"/>
        <v>427.42650000000003</v>
      </c>
      <c r="D341" s="100">
        <v>59.87</v>
      </c>
      <c r="E341" s="100">
        <f t="shared" si="275"/>
        <v>1912.0515</v>
      </c>
      <c r="F341" s="216">
        <v>12</v>
      </c>
      <c r="G341" s="117">
        <f t="shared" si="258"/>
        <v>170.97060000000002</v>
      </c>
      <c r="H341" s="130">
        <f t="shared" si="276"/>
        <v>2083.0221000000001</v>
      </c>
      <c r="J341" s="141">
        <v>1</v>
      </c>
      <c r="K341" s="132">
        <f t="shared" si="295"/>
        <v>2083.0221000000001</v>
      </c>
      <c r="L341" s="102">
        <f t="shared" si="277"/>
        <v>1424.7550000000001</v>
      </c>
      <c r="M341" s="250">
        <f t="shared" si="271"/>
        <v>1548.3127279413682</v>
      </c>
      <c r="N341" s="122">
        <f t="shared" si="259"/>
        <v>464.49381838241044</v>
      </c>
      <c r="O341" s="100">
        <f t="shared" si="292"/>
        <v>2012.8065463237785</v>
      </c>
      <c r="P341" s="221">
        <f t="shared" si="278"/>
        <v>12</v>
      </c>
      <c r="Q341" s="117">
        <f t="shared" si="260"/>
        <v>185.79752735296418</v>
      </c>
      <c r="R341" s="130">
        <f t="shared" si="279"/>
        <v>2198.6040736767427</v>
      </c>
      <c r="S341" s="101">
        <f t="shared" si="261"/>
        <v>5.5487636773869253E-2</v>
      </c>
      <c r="U341" s="141">
        <f t="shared" si="280"/>
        <v>1</v>
      </c>
      <c r="V341" s="132">
        <f t="shared" si="281"/>
        <v>2198.6040736767427</v>
      </c>
      <c r="W341" s="102">
        <f t="shared" si="282"/>
        <v>1548.3127279413682</v>
      </c>
      <c r="X341" s="250">
        <f t="shared" si="272"/>
        <v>1625.7283643384353</v>
      </c>
      <c r="Y341" s="122">
        <f t="shared" si="262"/>
        <v>487.71850930153056</v>
      </c>
      <c r="Z341" s="100">
        <f t="shared" si="293"/>
        <v>2113.4468736399658</v>
      </c>
      <c r="AA341" s="221">
        <f t="shared" si="283"/>
        <v>12</v>
      </c>
      <c r="AB341" s="117">
        <f t="shared" si="263"/>
        <v>195.08740372061223</v>
      </c>
      <c r="AC341" s="130">
        <f t="shared" si="274"/>
        <v>2308.534277360578</v>
      </c>
      <c r="AD341" s="101">
        <f t="shared" si="264"/>
        <v>4.9999999999999156E-2</v>
      </c>
      <c r="AF341" s="141">
        <f t="shared" si="284"/>
        <v>1</v>
      </c>
      <c r="AG341" s="132">
        <f t="shared" si="285"/>
        <v>2308.534277360578</v>
      </c>
      <c r="AH341" s="102">
        <f t="shared" si="286"/>
        <v>1625.7283643384353</v>
      </c>
      <c r="AI341" s="250">
        <f t="shared" si="273"/>
        <v>1707.0147825553584</v>
      </c>
      <c r="AJ341" s="122">
        <f t="shared" si="265"/>
        <v>512.10443476660748</v>
      </c>
      <c r="AK341" s="100">
        <f t="shared" si="294"/>
        <v>2219.1192173219661</v>
      </c>
      <c r="AL341" s="192">
        <f t="shared" si="287"/>
        <v>12</v>
      </c>
      <c r="AM341" s="117">
        <f t="shared" si="266"/>
        <v>204.841773906643</v>
      </c>
      <c r="AN341" s="130">
        <f t="shared" si="296"/>
        <v>2423.9609912286091</v>
      </c>
      <c r="AO341" s="101">
        <f t="shared" si="267"/>
        <v>5.0000000000000933E-2</v>
      </c>
      <c r="AQ341" s="141">
        <f t="shared" si="288"/>
        <v>1</v>
      </c>
      <c r="AR341" s="132">
        <f t="shared" si="289"/>
        <v>2423.9609912286091</v>
      </c>
      <c r="AS341" s="102">
        <f t="shared" si="290"/>
        <v>1707.0147825553584</v>
      </c>
      <c r="AT341" s="100">
        <f t="shared" si="268"/>
        <v>340.93889122860901</v>
      </c>
      <c r="AU341" s="101">
        <f t="shared" si="269"/>
        <v>0.16367511954319114</v>
      </c>
      <c r="AW341" s="246">
        <f t="shared" si="291"/>
        <v>0.19811110159666634</v>
      </c>
    </row>
    <row r="342" spans="1:49" s="93" customFormat="1" ht="15" customHeight="1" x14ac:dyDescent="0.25">
      <c r="A342" s="95" t="s">
        <v>474</v>
      </c>
      <c r="B342" s="100">
        <f t="shared" si="270"/>
        <v>1396.82</v>
      </c>
      <c r="C342" s="100">
        <f t="shared" si="257"/>
        <v>419.04599999999999</v>
      </c>
      <c r="D342" s="100">
        <v>59.87</v>
      </c>
      <c r="E342" s="100">
        <f t="shared" si="275"/>
        <v>1875.7359999999999</v>
      </c>
      <c r="F342" s="216">
        <v>11.3</v>
      </c>
      <c r="G342" s="117">
        <f t="shared" si="258"/>
        <v>157.84065999999999</v>
      </c>
      <c r="H342" s="130">
        <f t="shared" si="276"/>
        <v>2033.5766599999999</v>
      </c>
      <c r="J342" s="141">
        <v>3</v>
      </c>
      <c r="K342" s="132">
        <f t="shared" si="295"/>
        <v>6100.7299800000001</v>
      </c>
      <c r="L342" s="102">
        <f t="shared" si="277"/>
        <v>4190.46</v>
      </c>
      <c r="M342" s="250">
        <f t="shared" si="271"/>
        <v>1518.4379827427817</v>
      </c>
      <c r="N342" s="122">
        <f t="shared" si="259"/>
        <v>455.5313948228345</v>
      </c>
      <c r="O342" s="100">
        <f t="shared" si="292"/>
        <v>1973.9693775656162</v>
      </c>
      <c r="P342" s="221">
        <f t="shared" si="278"/>
        <v>11.3</v>
      </c>
      <c r="Q342" s="117">
        <f t="shared" si="260"/>
        <v>171.58349204993434</v>
      </c>
      <c r="R342" s="130">
        <f t="shared" si="279"/>
        <v>2145.5528696155507</v>
      </c>
      <c r="S342" s="101">
        <f t="shared" si="261"/>
        <v>5.5063677616928652E-2</v>
      </c>
      <c r="U342" s="141">
        <f t="shared" si="280"/>
        <v>3</v>
      </c>
      <c r="V342" s="132">
        <f t="shared" si="281"/>
        <v>6436.658608846652</v>
      </c>
      <c r="W342" s="102">
        <f t="shared" si="282"/>
        <v>4555.313948228345</v>
      </c>
      <c r="X342" s="250">
        <f t="shared" si="272"/>
        <v>1594.3598818799198</v>
      </c>
      <c r="Y342" s="122">
        <f t="shared" si="262"/>
        <v>478.30796456397593</v>
      </c>
      <c r="Z342" s="100">
        <f t="shared" si="293"/>
        <v>2072.6678464438955</v>
      </c>
      <c r="AA342" s="221">
        <f t="shared" si="283"/>
        <v>11.3</v>
      </c>
      <c r="AB342" s="117">
        <f t="shared" si="263"/>
        <v>180.16266665243094</v>
      </c>
      <c r="AC342" s="130">
        <f t="shared" si="274"/>
        <v>2252.8305130963263</v>
      </c>
      <c r="AD342" s="101">
        <f t="shared" si="264"/>
        <v>4.9999999999999156E-2</v>
      </c>
      <c r="AF342" s="141">
        <f t="shared" si="284"/>
        <v>3</v>
      </c>
      <c r="AG342" s="132">
        <f t="shared" si="285"/>
        <v>6758.4915392889789</v>
      </c>
      <c r="AH342" s="102">
        <f t="shared" si="286"/>
        <v>4783.0796456397593</v>
      </c>
      <c r="AI342" s="250">
        <f t="shared" si="273"/>
        <v>1674.0778759739171</v>
      </c>
      <c r="AJ342" s="122">
        <f t="shared" si="265"/>
        <v>502.22336279217512</v>
      </c>
      <c r="AK342" s="100">
        <f t="shared" si="294"/>
        <v>2176.3012387660924</v>
      </c>
      <c r="AL342" s="192">
        <f t="shared" si="287"/>
        <v>11.3</v>
      </c>
      <c r="AM342" s="117">
        <f t="shared" si="266"/>
        <v>189.17079998505264</v>
      </c>
      <c r="AN342" s="130">
        <f t="shared" si="296"/>
        <v>2365.4720387511452</v>
      </c>
      <c r="AO342" s="101">
        <f t="shared" si="267"/>
        <v>5.0000000000001155E-2</v>
      </c>
      <c r="AQ342" s="141">
        <f t="shared" si="288"/>
        <v>3</v>
      </c>
      <c r="AR342" s="132">
        <f t="shared" si="289"/>
        <v>7096.4161162534356</v>
      </c>
      <c r="AS342" s="102">
        <f t="shared" si="290"/>
        <v>5022.2336279217516</v>
      </c>
      <c r="AT342" s="100">
        <f t="shared" si="268"/>
        <v>331.89537875114524</v>
      </c>
      <c r="AU342" s="101">
        <f t="shared" si="269"/>
        <v>0.16320770457266431</v>
      </c>
      <c r="AW342" s="246">
        <f t="shared" si="291"/>
        <v>0.19849220083755759</v>
      </c>
    </row>
    <row r="343" spans="1:49" s="93" customFormat="1" ht="15" customHeight="1" x14ac:dyDescent="0.25">
      <c r="A343" s="95" t="s">
        <v>475</v>
      </c>
      <c r="B343" s="100">
        <f t="shared" si="270"/>
        <v>1369.4349999999999</v>
      </c>
      <c r="C343" s="100">
        <f t="shared" si="257"/>
        <v>410.83049999999997</v>
      </c>
      <c r="D343" s="100">
        <v>59.87</v>
      </c>
      <c r="E343" s="100">
        <f t="shared" si="275"/>
        <v>1840.1354999999999</v>
      </c>
      <c r="F343" s="216"/>
      <c r="G343" s="117">
        <f t="shared" si="258"/>
        <v>0</v>
      </c>
      <c r="H343" s="130">
        <f t="shared" si="276"/>
        <v>1840.1354999999999</v>
      </c>
      <c r="J343" s="141"/>
      <c r="K343" s="132">
        <f t="shared" si="295"/>
        <v>0</v>
      </c>
      <c r="L343" s="102">
        <f t="shared" si="277"/>
        <v>0</v>
      </c>
      <c r="M343" s="250">
        <f t="shared" si="271"/>
        <v>1489.1514283392278</v>
      </c>
      <c r="N343" s="122">
        <f t="shared" si="259"/>
        <v>446.74542850176834</v>
      </c>
      <c r="O343" s="100">
        <f t="shared" si="292"/>
        <v>1935.8968568409962</v>
      </c>
      <c r="P343" s="221">
        <f t="shared" si="278"/>
        <v>0</v>
      </c>
      <c r="Q343" s="117">
        <f t="shared" si="260"/>
        <v>0</v>
      </c>
      <c r="R343" s="130">
        <f t="shared" si="279"/>
        <v>1935.8968568409962</v>
      </c>
      <c r="S343" s="101">
        <f t="shared" si="261"/>
        <v>5.2040383352745634E-2</v>
      </c>
      <c r="U343" s="141">
        <f t="shared" si="280"/>
        <v>0</v>
      </c>
      <c r="V343" s="132">
        <f t="shared" si="281"/>
        <v>0</v>
      </c>
      <c r="W343" s="102">
        <f t="shared" si="282"/>
        <v>0</v>
      </c>
      <c r="X343" s="250">
        <f t="shared" si="272"/>
        <v>1563.608999756188</v>
      </c>
      <c r="Y343" s="122">
        <f t="shared" si="262"/>
        <v>469.08269992685638</v>
      </c>
      <c r="Z343" s="100">
        <f t="shared" si="293"/>
        <v>2032.6916996830444</v>
      </c>
      <c r="AA343" s="221">
        <f t="shared" si="283"/>
        <v>0</v>
      </c>
      <c r="AB343" s="117">
        <f t="shared" si="263"/>
        <v>0</v>
      </c>
      <c r="AC343" s="130">
        <f t="shared" si="274"/>
        <v>2032.6916996830444</v>
      </c>
      <c r="AD343" s="101">
        <f t="shared" si="264"/>
        <v>4.9999999999999156E-2</v>
      </c>
      <c r="AF343" s="141">
        <f t="shared" si="284"/>
        <v>0</v>
      </c>
      <c r="AG343" s="132">
        <f t="shared" si="285"/>
        <v>0</v>
      </c>
      <c r="AH343" s="102">
        <f t="shared" si="286"/>
        <v>0</v>
      </c>
      <c r="AI343" s="250">
        <f t="shared" si="273"/>
        <v>1641.7894497439988</v>
      </c>
      <c r="AJ343" s="122">
        <f t="shared" si="265"/>
        <v>492.53683492319965</v>
      </c>
      <c r="AK343" s="100">
        <f t="shared" si="294"/>
        <v>2134.3262846671987</v>
      </c>
      <c r="AL343" s="192">
        <f t="shared" si="287"/>
        <v>0</v>
      </c>
      <c r="AM343" s="117">
        <f t="shared" si="266"/>
        <v>0</v>
      </c>
      <c r="AN343" s="130">
        <f t="shared" si="296"/>
        <v>2134.3262846671987</v>
      </c>
      <c r="AO343" s="101">
        <f t="shared" si="267"/>
        <v>5.0000000000001155E-2</v>
      </c>
      <c r="AQ343" s="141">
        <f t="shared" si="288"/>
        <v>0</v>
      </c>
      <c r="AR343" s="132">
        <f t="shared" si="289"/>
        <v>0</v>
      </c>
      <c r="AS343" s="102">
        <f t="shared" si="290"/>
        <v>0</v>
      </c>
      <c r="AT343" s="100">
        <f t="shared" si="268"/>
        <v>294.19078466719884</v>
      </c>
      <c r="AU343" s="101">
        <f t="shared" si="269"/>
        <v>0.15987452264640223</v>
      </c>
      <c r="AW343" s="246">
        <f t="shared" si="291"/>
        <v>0.19888088864677678</v>
      </c>
    </row>
    <row r="344" spans="1:49" s="93" customFormat="1" ht="15" customHeight="1" x14ac:dyDescent="0.25">
      <c r="A344" s="95" t="s">
        <v>476</v>
      </c>
      <c r="B344" s="100">
        <f t="shared" si="270"/>
        <v>1342.585</v>
      </c>
      <c r="C344" s="100">
        <f t="shared" si="257"/>
        <v>402.77550000000002</v>
      </c>
      <c r="D344" s="100">
        <v>59.87</v>
      </c>
      <c r="E344" s="100">
        <f t="shared" si="275"/>
        <v>1805.2304999999999</v>
      </c>
      <c r="F344" s="216"/>
      <c r="G344" s="117">
        <f t="shared" si="258"/>
        <v>0</v>
      </c>
      <c r="H344" s="130">
        <f t="shared" si="276"/>
        <v>1805.2304999999999</v>
      </c>
      <c r="J344" s="141"/>
      <c r="K344" s="132">
        <f t="shared" si="295"/>
        <v>0</v>
      </c>
      <c r="L344" s="102">
        <f t="shared" si="277"/>
        <v>0</v>
      </c>
      <c r="M344" s="250">
        <f t="shared" si="271"/>
        <v>1460.4370231635687</v>
      </c>
      <c r="N344" s="122">
        <f t="shared" si="259"/>
        <v>438.13110694907061</v>
      </c>
      <c r="O344" s="100">
        <f t="shared" si="292"/>
        <v>1898.5681301126392</v>
      </c>
      <c r="P344" s="221">
        <f t="shared" si="278"/>
        <v>0</v>
      </c>
      <c r="Q344" s="117">
        <f t="shared" si="260"/>
        <v>0</v>
      </c>
      <c r="R344" s="130">
        <f t="shared" si="279"/>
        <v>1898.5681301126392</v>
      </c>
      <c r="S344" s="101">
        <f t="shared" si="261"/>
        <v>5.1703995757128807E-2</v>
      </c>
      <c r="U344" s="141">
        <f t="shared" si="280"/>
        <v>0</v>
      </c>
      <c r="V344" s="132">
        <f t="shared" si="281"/>
        <v>0</v>
      </c>
      <c r="W344" s="102">
        <f t="shared" si="282"/>
        <v>0</v>
      </c>
      <c r="X344" s="250">
        <f t="shared" si="272"/>
        <v>1533.4588743217462</v>
      </c>
      <c r="Y344" s="122">
        <f t="shared" si="262"/>
        <v>460.03766229652382</v>
      </c>
      <c r="Z344" s="100">
        <f t="shared" si="293"/>
        <v>1993.4965366182701</v>
      </c>
      <c r="AA344" s="221">
        <f t="shared" si="283"/>
        <v>0</v>
      </c>
      <c r="AB344" s="117">
        <f t="shared" si="263"/>
        <v>0</v>
      </c>
      <c r="AC344" s="130">
        <f t="shared" si="274"/>
        <v>1993.4965366182701</v>
      </c>
      <c r="AD344" s="101">
        <f t="shared" si="264"/>
        <v>4.9999999999999378E-2</v>
      </c>
      <c r="AF344" s="141">
        <f t="shared" si="284"/>
        <v>0</v>
      </c>
      <c r="AG344" s="132">
        <f t="shared" si="285"/>
        <v>0</v>
      </c>
      <c r="AH344" s="102">
        <f t="shared" si="286"/>
        <v>0</v>
      </c>
      <c r="AI344" s="250">
        <f t="shared" si="273"/>
        <v>1610.1318180378346</v>
      </c>
      <c r="AJ344" s="122">
        <f t="shared" si="265"/>
        <v>483.03954541135033</v>
      </c>
      <c r="AK344" s="100">
        <f t="shared" si="294"/>
        <v>2093.1713634491848</v>
      </c>
      <c r="AL344" s="192">
        <f t="shared" si="287"/>
        <v>0</v>
      </c>
      <c r="AM344" s="117">
        <f t="shared" si="266"/>
        <v>0</v>
      </c>
      <c r="AN344" s="130">
        <f t="shared" si="296"/>
        <v>2093.1713634491848</v>
      </c>
      <c r="AO344" s="101">
        <f t="shared" si="267"/>
        <v>5.0000000000000711E-2</v>
      </c>
      <c r="AQ344" s="141">
        <f t="shared" si="288"/>
        <v>0</v>
      </c>
      <c r="AR344" s="132">
        <f t="shared" si="289"/>
        <v>0</v>
      </c>
      <c r="AS344" s="102">
        <f t="shared" si="290"/>
        <v>0</v>
      </c>
      <c r="AT344" s="100">
        <f t="shared" si="268"/>
        <v>287.94086344918492</v>
      </c>
      <c r="AU344" s="101">
        <f t="shared" si="269"/>
        <v>0.15950365532223443</v>
      </c>
      <c r="AW344" s="246">
        <f t="shared" si="291"/>
        <v>0.1992773776243848</v>
      </c>
    </row>
    <row r="345" spans="1:49" s="93" customFormat="1" ht="15" customHeight="1" x14ac:dyDescent="0.25">
      <c r="A345" s="95" t="s">
        <v>477</v>
      </c>
      <c r="B345" s="100">
        <f t="shared" si="270"/>
        <v>1316.25</v>
      </c>
      <c r="C345" s="100">
        <f t="shared" si="257"/>
        <v>394.875</v>
      </c>
      <c r="D345" s="100">
        <v>59.87</v>
      </c>
      <c r="E345" s="100">
        <f t="shared" si="275"/>
        <v>1770.9949999999999</v>
      </c>
      <c r="F345" s="216"/>
      <c r="G345" s="117">
        <f t="shared" si="258"/>
        <v>0</v>
      </c>
      <c r="H345" s="130">
        <f t="shared" si="276"/>
        <v>1770.9949999999999</v>
      </c>
      <c r="J345" s="141"/>
      <c r="K345" s="132">
        <f t="shared" si="295"/>
        <v>0</v>
      </c>
      <c r="L345" s="102">
        <f t="shared" si="277"/>
        <v>0</v>
      </c>
      <c r="M345" s="250">
        <f t="shared" si="271"/>
        <v>1432.2733784596214</v>
      </c>
      <c r="N345" s="122">
        <f t="shared" si="259"/>
        <v>429.68201353788641</v>
      </c>
      <c r="O345" s="100">
        <f t="shared" si="292"/>
        <v>1861.9553919975078</v>
      </c>
      <c r="P345" s="221">
        <f t="shared" si="278"/>
        <v>0</v>
      </c>
      <c r="Q345" s="117">
        <f t="shared" si="260"/>
        <v>0</v>
      </c>
      <c r="R345" s="130">
        <f t="shared" si="279"/>
        <v>1861.9553919975078</v>
      </c>
      <c r="S345" s="101">
        <f t="shared" si="261"/>
        <v>5.136117944856311E-2</v>
      </c>
      <c r="U345" s="141">
        <f t="shared" si="280"/>
        <v>0</v>
      </c>
      <c r="V345" s="132">
        <f t="shared" si="281"/>
        <v>0</v>
      </c>
      <c r="W345" s="102">
        <f t="shared" si="282"/>
        <v>0</v>
      </c>
      <c r="X345" s="250">
        <f t="shared" si="272"/>
        <v>1503.8870473826016</v>
      </c>
      <c r="Y345" s="122">
        <f t="shared" si="262"/>
        <v>451.16611421478046</v>
      </c>
      <c r="Z345" s="100">
        <f t="shared" si="293"/>
        <v>1955.0531615973821</v>
      </c>
      <c r="AA345" s="221">
        <f t="shared" si="283"/>
        <v>0</v>
      </c>
      <c r="AB345" s="117">
        <f t="shared" si="263"/>
        <v>0</v>
      </c>
      <c r="AC345" s="130">
        <f t="shared" si="274"/>
        <v>1955.0531615973821</v>
      </c>
      <c r="AD345" s="101">
        <f t="shared" si="264"/>
        <v>4.9999999999999378E-2</v>
      </c>
      <c r="AF345" s="141">
        <f t="shared" si="284"/>
        <v>0</v>
      </c>
      <c r="AG345" s="132">
        <f t="shared" si="285"/>
        <v>0</v>
      </c>
      <c r="AH345" s="102">
        <f t="shared" si="286"/>
        <v>0</v>
      </c>
      <c r="AI345" s="250">
        <f t="shared" si="273"/>
        <v>1579.0813997517328</v>
      </c>
      <c r="AJ345" s="122">
        <f t="shared" si="265"/>
        <v>473.72441992551978</v>
      </c>
      <c r="AK345" s="100">
        <f t="shared" si="294"/>
        <v>2052.8058196772527</v>
      </c>
      <c r="AL345" s="192">
        <f t="shared" si="287"/>
        <v>0</v>
      </c>
      <c r="AM345" s="117">
        <f t="shared" si="266"/>
        <v>0</v>
      </c>
      <c r="AN345" s="130">
        <f t="shared" si="296"/>
        <v>2052.8058196772527</v>
      </c>
      <c r="AO345" s="101">
        <f t="shared" si="267"/>
        <v>5.0000000000000711E-2</v>
      </c>
      <c r="AQ345" s="141">
        <f t="shared" si="288"/>
        <v>0</v>
      </c>
      <c r="AR345" s="132">
        <f t="shared" si="289"/>
        <v>0</v>
      </c>
      <c r="AS345" s="102">
        <f t="shared" si="290"/>
        <v>0</v>
      </c>
      <c r="AT345" s="100">
        <f t="shared" si="268"/>
        <v>281.81081967725277</v>
      </c>
      <c r="AU345" s="101">
        <f t="shared" si="269"/>
        <v>0.15912570034204099</v>
      </c>
      <c r="AW345" s="246">
        <f t="shared" si="291"/>
        <v>0.19968197512002495</v>
      </c>
    </row>
    <row r="346" spans="1:49" s="93" customFormat="1" ht="15" customHeight="1" x14ac:dyDescent="0.25">
      <c r="A346" s="95" t="s">
        <v>478</v>
      </c>
      <c r="B346" s="100">
        <f t="shared" si="270"/>
        <v>1290.4449999999999</v>
      </c>
      <c r="C346" s="100">
        <f t="shared" si="257"/>
        <v>387.13349999999997</v>
      </c>
      <c r="D346" s="100">
        <v>59.87</v>
      </c>
      <c r="E346" s="100">
        <f t="shared" si="275"/>
        <v>1737.4484999999997</v>
      </c>
      <c r="F346" s="216"/>
      <c r="G346" s="117">
        <f t="shared" si="258"/>
        <v>0</v>
      </c>
      <c r="H346" s="130">
        <f t="shared" si="276"/>
        <v>1737.4484999999997</v>
      </c>
      <c r="J346" s="141"/>
      <c r="K346" s="132">
        <f t="shared" si="295"/>
        <v>0</v>
      </c>
      <c r="L346" s="102">
        <f t="shared" si="277"/>
        <v>0</v>
      </c>
      <c r="M346" s="250">
        <f t="shared" si="271"/>
        <v>1404.6765357945233</v>
      </c>
      <c r="N346" s="122">
        <f t="shared" si="259"/>
        <v>421.40296073835697</v>
      </c>
      <c r="O346" s="100">
        <f t="shared" si="292"/>
        <v>1826.0794965328803</v>
      </c>
      <c r="P346" s="221">
        <f t="shared" si="278"/>
        <v>0</v>
      </c>
      <c r="Q346" s="117">
        <f t="shared" si="260"/>
        <v>0</v>
      </c>
      <c r="R346" s="130">
        <f t="shared" si="279"/>
        <v>1826.0794965328803</v>
      </c>
      <c r="S346" s="101">
        <f t="shared" si="261"/>
        <v>5.1012157501578059E-2</v>
      </c>
      <c r="U346" s="141">
        <f t="shared" si="280"/>
        <v>0</v>
      </c>
      <c r="V346" s="132">
        <f t="shared" si="281"/>
        <v>0</v>
      </c>
      <c r="W346" s="102">
        <f t="shared" si="282"/>
        <v>0</v>
      </c>
      <c r="X346" s="250">
        <f t="shared" si="272"/>
        <v>1474.9103625842483</v>
      </c>
      <c r="Y346" s="122">
        <f t="shared" si="262"/>
        <v>442.47310877527451</v>
      </c>
      <c r="Z346" s="100">
        <f t="shared" si="293"/>
        <v>1917.3834713595229</v>
      </c>
      <c r="AA346" s="221">
        <f t="shared" si="283"/>
        <v>0</v>
      </c>
      <c r="AB346" s="117">
        <f t="shared" si="263"/>
        <v>0</v>
      </c>
      <c r="AC346" s="130">
        <f t="shared" si="274"/>
        <v>1917.3834713595229</v>
      </c>
      <c r="AD346" s="101">
        <f t="shared" si="264"/>
        <v>4.9999999999999156E-2</v>
      </c>
      <c r="AF346" s="141">
        <f t="shared" si="284"/>
        <v>0</v>
      </c>
      <c r="AG346" s="132">
        <f t="shared" si="285"/>
        <v>0</v>
      </c>
      <c r="AH346" s="102">
        <f t="shared" si="286"/>
        <v>0</v>
      </c>
      <c r="AI346" s="250">
        <f t="shared" si="273"/>
        <v>1548.655880713462</v>
      </c>
      <c r="AJ346" s="122">
        <f t="shared" si="265"/>
        <v>464.59676421403856</v>
      </c>
      <c r="AK346" s="100">
        <f t="shared" si="294"/>
        <v>2013.2526449275006</v>
      </c>
      <c r="AL346" s="192">
        <f t="shared" si="287"/>
        <v>0</v>
      </c>
      <c r="AM346" s="117">
        <f t="shared" si="266"/>
        <v>0</v>
      </c>
      <c r="AN346" s="130">
        <f t="shared" si="296"/>
        <v>2013.2526449275006</v>
      </c>
      <c r="AO346" s="101">
        <f t="shared" si="267"/>
        <v>5.0000000000000711E-2</v>
      </c>
      <c r="AQ346" s="141">
        <f t="shared" si="288"/>
        <v>0</v>
      </c>
      <c r="AR346" s="132">
        <f t="shared" si="289"/>
        <v>0</v>
      </c>
      <c r="AS346" s="102">
        <f t="shared" si="290"/>
        <v>0</v>
      </c>
      <c r="AT346" s="100">
        <f t="shared" si="268"/>
        <v>275.80414492750083</v>
      </c>
      <c r="AU346" s="101">
        <f t="shared" si="269"/>
        <v>0.15874090364548987</v>
      </c>
      <c r="AW346" s="246">
        <f t="shared" si="291"/>
        <v>0.200094448592123</v>
      </c>
    </row>
    <row r="347" spans="1:49" s="93" customFormat="1" ht="15" customHeight="1" x14ac:dyDescent="0.25">
      <c r="A347" s="95" t="s">
        <v>479</v>
      </c>
      <c r="B347" s="100">
        <f t="shared" si="270"/>
        <v>1265.1400000000001</v>
      </c>
      <c r="C347" s="100">
        <f t="shared" si="257"/>
        <v>379.54200000000003</v>
      </c>
      <c r="D347" s="100">
        <v>59.87</v>
      </c>
      <c r="E347" s="100">
        <f t="shared" si="275"/>
        <v>1704.5520000000001</v>
      </c>
      <c r="F347" s="216"/>
      <c r="G347" s="117">
        <f t="shared" si="258"/>
        <v>0</v>
      </c>
      <c r="H347" s="130">
        <f t="shared" si="276"/>
        <v>1704.5520000000001</v>
      </c>
      <c r="J347" s="141"/>
      <c r="K347" s="132">
        <f t="shared" si="295"/>
        <v>0</v>
      </c>
      <c r="L347" s="102">
        <f t="shared" si="277"/>
        <v>0</v>
      </c>
      <c r="M347" s="250">
        <f t="shared" si="271"/>
        <v>1377.614412034</v>
      </c>
      <c r="N347" s="122">
        <f t="shared" si="259"/>
        <v>413.28432361019998</v>
      </c>
      <c r="O347" s="100">
        <f t="shared" si="292"/>
        <v>1790.8987356441999</v>
      </c>
      <c r="P347" s="221">
        <f t="shared" si="278"/>
        <v>0</v>
      </c>
      <c r="Q347" s="117">
        <f t="shared" si="260"/>
        <v>0</v>
      </c>
      <c r="R347" s="130">
        <f t="shared" si="279"/>
        <v>1790.8987356441999</v>
      </c>
      <c r="S347" s="101">
        <f t="shared" si="261"/>
        <v>5.0656557056751428E-2</v>
      </c>
      <c r="U347" s="141">
        <f t="shared" si="280"/>
        <v>0</v>
      </c>
      <c r="V347" s="132">
        <f t="shared" si="281"/>
        <v>0</v>
      </c>
      <c r="W347" s="102">
        <f t="shared" si="282"/>
        <v>0</v>
      </c>
      <c r="X347" s="250">
        <f t="shared" si="272"/>
        <v>1446.4951326356991</v>
      </c>
      <c r="Y347" s="122">
        <f t="shared" si="262"/>
        <v>433.94853979070973</v>
      </c>
      <c r="Z347" s="100">
        <f t="shared" si="293"/>
        <v>1880.4436724264087</v>
      </c>
      <c r="AA347" s="221">
        <f t="shared" si="283"/>
        <v>0</v>
      </c>
      <c r="AB347" s="117">
        <f t="shared" si="263"/>
        <v>0</v>
      </c>
      <c r="AC347" s="130">
        <f t="shared" si="274"/>
        <v>1880.4436724264087</v>
      </c>
      <c r="AD347" s="101">
        <f t="shared" si="264"/>
        <v>4.9999999999999378E-2</v>
      </c>
      <c r="AF347" s="141">
        <f t="shared" si="284"/>
        <v>0</v>
      </c>
      <c r="AG347" s="132">
        <f t="shared" si="285"/>
        <v>0</v>
      </c>
      <c r="AH347" s="102">
        <f t="shared" si="286"/>
        <v>0</v>
      </c>
      <c r="AI347" s="250">
        <f t="shared" si="273"/>
        <v>1518.8198892674852</v>
      </c>
      <c r="AJ347" s="122">
        <f t="shared" si="265"/>
        <v>455.64596678024554</v>
      </c>
      <c r="AK347" s="100">
        <f t="shared" si="294"/>
        <v>1974.4658560477308</v>
      </c>
      <c r="AL347" s="192">
        <f t="shared" si="287"/>
        <v>0</v>
      </c>
      <c r="AM347" s="117">
        <f t="shared" si="266"/>
        <v>0</v>
      </c>
      <c r="AN347" s="130">
        <f t="shared" si="296"/>
        <v>1974.4658560477308</v>
      </c>
      <c r="AO347" s="101">
        <f t="shared" si="267"/>
        <v>5.0000000000000933E-2</v>
      </c>
      <c r="AQ347" s="141">
        <f t="shared" si="288"/>
        <v>0</v>
      </c>
      <c r="AR347" s="132">
        <f t="shared" si="289"/>
        <v>0</v>
      </c>
      <c r="AS347" s="102">
        <f t="shared" si="290"/>
        <v>0</v>
      </c>
      <c r="AT347" s="100">
        <f t="shared" si="268"/>
        <v>269.91385604773063</v>
      </c>
      <c r="AU347" s="101">
        <f t="shared" si="269"/>
        <v>0.15834885415506861</v>
      </c>
      <c r="AW347" s="246">
        <f t="shared" si="291"/>
        <v>0.20051527045819828</v>
      </c>
    </row>
    <row r="348" spans="1:49" s="93" customFormat="1" ht="15" customHeight="1" x14ac:dyDescent="0.25">
      <c r="A348" s="95" t="s">
        <v>480</v>
      </c>
      <c r="B348" s="100">
        <f t="shared" si="270"/>
        <v>1240.335</v>
      </c>
      <c r="C348" s="100">
        <f t="shared" si="257"/>
        <v>372.10050000000001</v>
      </c>
      <c r="D348" s="100">
        <v>59.87</v>
      </c>
      <c r="E348" s="100">
        <f t="shared" si="275"/>
        <v>1672.3054999999999</v>
      </c>
      <c r="F348" s="216">
        <v>0</v>
      </c>
      <c r="G348" s="117">
        <f t="shared" si="258"/>
        <v>0</v>
      </c>
      <c r="H348" s="130">
        <f t="shared" si="276"/>
        <v>1672.3054999999999</v>
      </c>
      <c r="J348" s="141">
        <v>1</v>
      </c>
      <c r="K348" s="132">
        <f t="shared" si="295"/>
        <v>1672.3054999999999</v>
      </c>
      <c r="L348" s="102">
        <f t="shared" si="277"/>
        <v>1240.335</v>
      </c>
      <c r="M348" s="250">
        <f t="shared" si="271"/>
        <v>1351.0870071780512</v>
      </c>
      <c r="N348" s="122">
        <f t="shared" si="259"/>
        <v>405.32610215341532</v>
      </c>
      <c r="O348" s="100">
        <f t="shared" si="292"/>
        <v>1756.4131093314666</v>
      </c>
      <c r="P348" s="221">
        <f t="shared" si="278"/>
        <v>0</v>
      </c>
      <c r="Q348" s="117">
        <f t="shared" si="260"/>
        <v>0</v>
      </c>
      <c r="R348" s="130">
        <f t="shared" si="279"/>
        <v>1756.4131093314666</v>
      </c>
      <c r="S348" s="101">
        <f t="shared" si="261"/>
        <v>5.0294404539999782E-2</v>
      </c>
      <c r="U348" s="141">
        <f t="shared" si="280"/>
        <v>1</v>
      </c>
      <c r="V348" s="132">
        <f t="shared" si="281"/>
        <v>1756.4131093314666</v>
      </c>
      <c r="W348" s="102">
        <f t="shared" si="282"/>
        <v>1351.0870071780512</v>
      </c>
      <c r="X348" s="250">
        <f t="shared" si="272"/>
        <v>1418.6413575369527</v>
      </c>
      <c r="Y348" s="122">
        <f t="shared" si="262"/>
        <v>425.59240726108578</v>
      </c>
      <c r="Z348" s="100">
        <f t="shared" si="293"/>
        <v>1844.2337647980385</v>
      </c>
      <c r="AA348" s="221">
        <f t="shared" si="283"/>
        <v>0</v>
      </c>
      <c r="AB348" s="117">
        <f t="shared" si="263"/>
        <v>0</v>
      </c>
      <c r="AC348" s="130">
        <f t="shared" si="274"/>
        <v>1844.2337647980385</v>
      </c>
      <c r="AD348" s="101">
        <f t="shared" si="264"/>
        <v>4.9999999999999156E-2</v>
      </c>
      <c r="AF348" s="141">
        <f t="shared" si="284"/>
        <v>1</v>
      </c>
      <c r="AG348" s="132">
        <f t="shared" si="285"/>
        <v>1844.2337647980385</v>
      </c>
      <c r="AH348" s="102">
        <f t="shared" si="286"/>
        <v>1418.6413575369527</v>
      </c>
      <c r="AI348" s="250">
        <f t="shared" si="273"/>
        <v>1489.5734254138015</v>
      </c>
      <c r="AJ348" s="122">
        <f t="shared" si="265"/>
        <v>446.87202762414046</v>
      </c>
      <c r="AK348" s="100">
        <f t="shared" si="294"/>
        <v>1936.4454530379419</v>
      </c>
      <c r="AL348" s="192">
        <f t="shared" si="287"/>
        <v>0</v>
      </c>
      <c r="AM348" s="117">
        <f t="shared" si="266"/>
        <v>0</v>
      </c>
      <c r="AN348" s="130">
        <f t="shared" si="296"/>
        <v>1936.4454530379419</v>
      </c>
      <c r="AO348" s="101">
        <f t="shared" si="267"/>
        <v>5.0000000000000711E-2</v>
      </c>
      <c r="AQ348" s="141">
        <f t="shared" si="288"/>
        <v>1</v>
      </c>
      <c r="AR348" s="132">
        <f t="shared" si="289"/>
        <v>1936.4454530379419</v>
      </c>
      <c r="AS348" s="102">
        <f t="shared" si="290"/>
        <v>1489.5734254138015</v>
      </c>
      <c r="AT348" s="100">
        <f t="shared" si="268"/>
        <v>264.13995303794195</v>
      </c>
      <c r="AU348" s="101">
        <f t="shared" si="269"/>
        <v>0.15794958100534973</v>
      </c>
      <c r="AW348" s="246">
        <f t="shared" si="291"/>
        <v>0.20094444276248069</v>
      </c>
    </row>
    <row r="349" spans="1:49" s="93" customFormat="1" ht="15" customHeight="1" x14ac:dyDescent="0.25">
      <c r="A349" s="95" t="s">
        <v>481</v>
      </c>
      <c r="B349" s="100">
        <f t="shared" si="270"/>
        <v>1216.01</v>
      </c>
      <c r="C349" s="100">
        <f t="shared" si="257"/>
        <v>364.803</v>
      </c>
      <c r="D349" s="100">
        <v>59.87</v>
      </c>
      <c r="E349" s="100">
        <f t="shared" si="275"/>
        <v>1640.683</v>
      </c>
      <c r="F349" s="216"/>
      <c r="G349" s="117">
        <f t="shared" si="258"/>
        <v>0</v>
      </c>
      <c r="H349" s="130">
        <f t="shared" si="276"/>
        <v>1640.683</v>
      </c>
      <c r="J349" s="141"/>
      <c r="K349" s="132">
        <f t="shared" si="295"/>
        <v>0</v>
      </c>
      <c r="L349" s="102">
        <f t="shared" si="277"/>
        <v>0</v>
      </c>
      <c r="M349" s="250">
        <f t="shared" si="271"/>
        <v>1325.0729324704942</v>
      </c>
      <c r="N349" s="122">
        <f t="shared" si="259"/>
        <v>397.52187974114821</v>
      </c>
      <c r="O349" s="100">
        <f t="shared" si="292"/>
        <v>1722.5948122116424</v>
      </c>
      <c r="P349" s="221">
        <f t="shared" si="278"/>
        <v>0</v>
      </c>
      <c r="Q349" s="117">
        <f t="shared" si="260"/>
        <v>0</v>
      </c>
      <c r="R349" s="130">
        <f t="shared" si="279"/>
        <v>1722.5948122116424</v>
      </c>
      <c r="S349" s="101">
        <f t="shared" si="261"/>
        <v>4.9925434841247451E-2</v>
      </c>
      <c r="U349" s="141">
        <f t="shared" si="280"/>
        <v>0</v>
      </c>
      <c r="V349" s="132">
        <f t="shared" si="281"/>
        <v>0</v>
      </c>
      <c r="W349" s="102">
        <f t="shared" si="282"/>
        <v>0</v>
      </c>
      <c r="X349" s="250">
        <f t="shared" si="272"/>
        <v>1391.3265790940179</v>
      </c>
      <c r="Y349" s="122">
        <f t="shared" si="262"/>
        <v>417.39797372820539</v>
      </c>
      <c r="Z349" s="100">
        <f t="shared" si="293"/>
        <v>1808.7245528222234</v>
      </c>
      <c r="AA349" s="221">
        <f t="shared" si="283"/>
        <v>0</v>
      </c>
      <c r="AB349" s="117">
        <f t="shared" si="263"/>
        <v>0</v>
      </c>
      <c r="AC349" s="130">
        <f t="shared" si="274"/>
        <v>1808.7245528222234</v>
      </c>
      <c r="AD349" s="101">
        <f t="shared" si="264"/>
        <v>4.9999999999999378E-2</v>
      </c>
      <c r="AF349" s="141">
        <f t="shared" si="284"/>
        <v>0</v>
      </c>
      <c r="AG349" s="132">
        <f t="shared" si="285"/>
        <v>0</v>
      </c>
      <c r="AH349" s="102">
        <f t="shared" si="286"/>
        <v>0</v>
      </c>
      <c r="AI349" s="250">
        <f t="shared" si="273"/>
        <v>1460.8929080487198</v>
      </c>
      <c r="AJ349" s="122">
        <f t="shared" si="265"/>
        <v>438.26787241461597</v>
      </c>
      <c r="AK349" s="100">
        <f t="shared" si="294"/>
        <v>1899.1607804633359</v>
      </c>
      <c r="AL349" s="192">
        <f t="shared" si="287"/>
        <v>0</v>
      </c>
      <c r="AM349" s="117">
        <f t="shared" si="266"/>
        <v>0</v>
      </c>
      <c r="AN349" s="130">
        <f t="shared" si="296"/>
        <v>1899.1607804633359</v>
      </c>
      <c r="AO349" s="101">
        <f t="shared" si="267"/>
        <v>5.0000000000000711E-2</v>
      </c>
      <c r="AQ349" s="141">
        <f t="shared" si="288"/>
        <v>0</v>
      </c>
      <c r="AR349" s="132">
        <f t="shared" si="289"/>
        <v>0</v>
      </c>
      <c r="AS349" s="102">
        <f t="shared" si="290"/>
        <v>0</v>
      </c>
      <c r="AT349" s="100">
        <f t="shared" si="268"/>
        <v>258.47778046333588</v>
      </c>
      <c r="AU349" s="101">
        <f t="shared" si="269"/>
        <v>0.15754279191247544</v>
      </c>
      <c r="AW349" s="246">
        <f t="shared" si="291"/>
        <v>0.20138231433024378</v>
      </c>
    </row>
    <row r="350" spans="1:49" s="93" customFormat="1" ht="15" customHeight="1" x14ac:dyDescent="0.25">
      <c r="A350" s="95" t="s">
        <v>482</v>
      </c>
      <c r="B350" s="100">
        <f t="shared" si="270"/>
        <v>1192.175</v>
      </c>
      <c r="C350" s="100">
        <f t="shared" si="257"/>
        <v>357.65249999999997</v>
      </c>
      <c r="D350" s="100">
        <v>59.87</v>
      </c>
      <c r="E350" s="100">
        <f t="shared" si="275"/>
        <v>1609.6974999999998</v>
      </c>
      <c r="F350" s="216"/>
      <c r="G350" s="117">
        <f t="shared" si="258"/>
        <v>0</v>
      </c>
      <c r="H350" s="130">
        <f t="shared" si="276"/>
        <v>1609.6974999999998</v>
      </c>
      <c r="J350" s="141"/>
      <c r="K350" s="132">
        <f t="shared" si="295"/>
        <v>0</v>
      </c>
      <c r="L350" s="102">
        <f t="shared" si="277"/>
        <v>0</v>
      </c>
      <c r="M350" s="250">
        <f t="shared" si="271"/>
        <v>1299.58288228942</v>
      </c>
      <c r="N350" s="122">
        <f t="shared" si="259"/>
        <v>389.87486468682602</v>
      </c>
      <c r="O350" s="100">
        <f t="shared" si="292"/>
        <v>1689.457746976246</v>
      </c>
      <c r="P350" s="221">
        <f t="shared" si="278"/>
        <v>0</v>
      </c>
      <c r="Q350" s="117">
        <f t="shared" si="260"/>
        <v>0</v>
      </c>
      <c r="R350" s="130">
        <f t="shared" si="279"/>
        <v>1689.457746976246</v>
      </c>
      <c r="S350" s="101">
        <f t="shared" si="261"/>
        <v>4.9549835901618877E-2</v>
      </c>
      <c r="U350" s="141">
        <f t="shared" si="280"/>
        <v>0</v>
      </c>
      <c r="V350" s="132">
        <f t="shared" si="281"/>
        <v>0</v>
      </c>
      <c r="W350" s="102">
        <f t="shared" si="282"/>
        <v>0</v>
      </c>
      <c r="X350" s="250">
        <f t="shared" si="272"/>
        <v>1364.5620264038901</v>
      </c>
      <c r="Y350" s="122">
        <f t="shared" si="262"/>
        <v>409.36860792116698</v>
      </c>
      <c r="Z350" s="100">
        <f t="shared" si="293"/>
        <v>1773.9306343250571</v>
      </c>
      <c r="AA350" s="221">
        <f t="shared" si="283"/>
        <v>0</v>
      </c>
      <c r="AB350" s="117">
        <f t="shared" si="263"/>
        <v>0</v>
      </c>
      <c r="AC350" s="130">
        <f t="shared" si="274"/>
        <v>1773.9306343250571</v>
      </c>
      <c r="AD350" s="101">
        <f t="shared" si="264"/>
        <v>4.9999999999999378E-2</v>
      </c>
      <c r="AF350" s="141">
        <f t="shared" si="284"/>
        <v>0</v>
      </c>
      <c r="AG350" s="132">
        <f t="shared" si="285"/>
        <v>0</v>
      </c>
      <c r="AH350" s="102">
        <f t="shared" si="286"/>
        <v>0</v>
      </c>
      <c r="AI350" s="250">
        <f t="shared" si="273"/>
        <v>1432.7901277240856</v>
      </c>
      <c r="AJ350" s="122">
        <f t="shared" si="265"/>
        <v>429.83703831722568</v>
      </c>
      <c r="AK350" s="100">
        <f t="shared" si="294"/>
        <v>1862.6271660413113</v>
      </c>
      <c r="AL350" s="192">
        <f t="shared" si="287"/>
        <v>0</v>
      </c>
      <c r="AM350" s="117">
        <f t="shared" si="266"/>
        <v>0</v>
      </c>
      <c r="AN350" s="130">
        <f t="shared" si="296"/>
        <v>1862.6271660413113</v>
      </c>
      <c r="AO350" s="101">
        <f t="shared" si="267"/>
        <v>5.0000000000000711E-2</v>
      </c>
      <c r="AQ350" s="141">
        <f t="shared" si="288"/>
        <v>0</v>
      </c>
      <c r="AR350" s="132">
        <f t="shared" si="289"/>
        <v>0</v>
      </c>
      <c r="AS350" s="102">
        <f t="shared" si="290"/>
        <v>0</v>
      </c>
      <c r="AT350" s="100">
        <f t="shared" si="268"/>
        <v>252.92966604131152</v>
      </c>
      <c r="AU350" s="101">
        <f t="shared" si="269"/>
        <v>0.15712869408153485</v>
      </c>
      <c r="AW350" s="246">
        <f t="shared" si="291"/>
        <v>0.20182869773656176</v>
      </c>
    </row>
    <row r="351" spans="1:49" s="93" customFormat="1" ht="15" customHeight="1" x14ac:dyDescent="0.25">
      <c r="A351" s="95" t="s">
        <v>483</v>
      </c>
      <c r="B351" s="100">
        <f t="shared" si="270"/>
        <v>1168.7950000000001</v>
      </c>
      <c r="C351" s="100">
        <f t="shared" si="257"/>
        <v>350.63850000000002</v>
      </c>
      <c r="D351" s="100">
        <v>59.87</v>
      </c>
      <c r="E351" s="100">
        <f t="shared" si="275"/>
        <v>1579.3035</v>
      </c>
      <c r="F351" s="216"/>
      <c r="G351" s="117">
        <f t="shared" si="258"/>
        <v>0</v>
      </c>
      <c r="H351" s="130">
        <f t="shared" si="276"/>
        <v>1579.3035</v>
      </c>
      <c r="J351" s="141"/>
      <c r="K351" s="132">
        <f t="shared" si="295"/>
        <v>0</v>
      </c>
      <c r="L351" s="102">
        <f t="shared" si="277"/>
        <v>0</v>
      </c>
      <c r="M351" s="250">
        <f t="shared" si="271"/>
        <v>1274.5794263115092</v>
      </c>
      <c r="N351" s="122">
        <f t="shared" si="259"/>
        <v>382.37382789345276</v>
      </c>
      <c r="O351" s="100">
        <f t="shared" si="292"/>
        <v>1656.9532542049619</v>
      </c>
      <c r="P351" s="221">
        <f t="shared" si="278"/>
        <v>0</v>
      </c>
      <c r="Q351" s="117">
        <f t="shared" si="260"/>
        <v>0</v>
      </c>
      <c r="R351" s="130">
        <f t="shared" si="279"/>
        <v>1656.9532542049619</v>
      </c>
      <c r="S351" s="101">
        <f t="shared" si="261"/>
        <v>4.9167088026438099E-2</v>
      </c>
      <c r="U351" s="141">
        <f t="shared" si="280"/>
        <v>0</v>
      </c>
      <c r="V351" s="132">
        <f t="shared" si="281"/>
        <v>0</v>
      </c>
      <c r="W351" s="102">
        <f t="shared" si="282"/>
        <v>0</v>
      </c>
      <c r="X351" s="250">
        <f t="shared" si="272"/>
        <v>1338.3083976270837</v>
      </c>
      <c r="Y351" s="122">
        <f t="shared" si="262"/>
        <v>401.4925192881251</v>
      </c>
      <c r="Z351" s="100">
        <f t="shared" si="293"/>
        <v>1739.8009169152087</v>
      </c>
      <c r="AA351" s="221">
        <f t="shared" si="283"/>
        <v>0</v>
      </c>
      <c r="AB351" s="117">
        <f t="shared" si="263"/>
        <v>0</v>
      </c>
      <c r="AC351" s="130">
        <f t="shared" si="274"/>
        <v>1739.8009169152087</v>
      </c>
      <c r="AD351" s="101">
        <f t="shared" si="264"/>
        <v>4.9999999999999156E-2</v>
      </c>
      <c r="AF351" s="141">
        <f t="shared" si="284"/>
        <v>0</v>
      </c>
      <c r="AG351" s="132">
        <f t="shared" si="285"/>
        <v>0</v>
      </c>
      <c r="AH351" s="102">
        <f t="shared" si="286"/>
        <v>0</v>
      </c>
      <c r="AI351" s="250">
        <f t="shared" si="273"/>
        <v>1405.223817508439</v>
      </c>
      <c r="AJ351" s="122">
        <f t="shared" si="265"/>
        <v>421.5671452525317</v>
      </c>
      <c r="AK351" s="100">
        <f t="shared" si="294"/>
        <v>1826.7909627609706</v>
      </c>
      <c r="AL351" s="192">
        <f t="shared" si="287"/>
        <v>0</v>
      </c>
      <c r="AM351" s="117">
        <f t="shared" si="266"/>
        <v>0</v>
      </c>
      <c r="AN351" s="130">
        <f t="shared" si="296"/>
        <v>1826.7909627609706</v>
      </c>
      <c r="AO351" s="101">
        <f t="shared" si="267"/>
        <v>5.0000000000000933E-2</v>
      </c>
      <c r="AQ351" s="141">
        <f t="shared" si="288"/>
        <v>0</v>
      </c>
      <c r="AR351" s="132">
        <f t="shared" si="289"/>
        <v>0</v>
      </c>
      <c r="AS351" s="102">
        <f t="shared" si="290"/>
        <v>0</v>
      </c>
      <c r="AT351" s="100">
        <f t="shared" si="268"/>
        <v>247.48746276097063</v>
      </c>
      <c r="AU351" s="101">
        <f t="shared" si="269"/>
        <v>0.15670671454914809</v>
      </c>
      <c r="AW351" s="246">
        <f t="shared" si="291"/>
        <v>0.20228424788644617</v>
      </c>
    </row>
    <row r="352" spans="1:49" s="93" customFormat="1" ht="15" customHeight="1" x14ac:dyDescent="0.25">
      <c r="A352" s="123" t="s">
        <v>484</v>
      </c>
      <c r="B352" s="124"/>
      <c r="C352" s="124"/>
      <c r="D352" s="124"/>
      <c r="E352" s="124"/>
      <c r="F352" s="219"/>
      <c r="G352" s="125"/>
      <c r="H352" s="130"/>
      <c r="I352" s="126"/>
      <c r="J352" s="141"/>
      <c r="K352" s="132">
        <f t="shared" si="295"/>
        <v>0</v>
      </c>
      <c r="L352" s="102">
        <f t="shared" si="277"/>
        <v>0</v>
      </c>
      <c r="M352" s="252">
        <f t="shared" si="271"/>
        <v>0</v>
      </c>
      <c r="N352" s="127"/>
      <c r="O352" s="124"/>
      <c r="P352" s="221">
        <f t="shared" si="278"/>
        <v>0</v>
      </c>
      <c r="Q352" s="125"/>
      <c r="R352" s="130"/>
      <c r="S352" s="128"/>
      <c r="T352" s="126"/>
      <c r="U352" s="141">
        <f t="shared" si="280"/>
        <v>0</v>
      </c>
      <c r="V352" s="132">
        <f t="shared" si="281"/>
        <v>0</v>
      </c>
      <c r="W352" s="102">
        <f t="shared" si="282"/>
        <v>0</v>
      </c>
      <c r="X352" s="252">
        <f t="shared" si="272"/>
        <v>0</v>
      </c>
      <c r="Y352" s="127"/>
      <c r="Z352" s="124"/>
      <c r="AA352" s="221">
        <f t="shared" si="283"/>
        <v>0</v>
      </c>
      <c r="AB352" s="125"/>
      <c r="AC352" s="130"/>
      <c r="AD352" s="128"/>
      <c r="AE352" s="126"/>
      <c r="AF352" s="142">
        <f t="shared" si="284"/>
        <v>0</v>
      </c>
      <c r="AG352" s="133">
        <f t="shared" si="285"/>
        <v>0</v>
      </c>
      <c r="AH352" s="102">
        <f t="shared" si="286"/>
        <v>0</v>
      </c>
      <c r="AI352" s="252">
        <f t="shared" si="273"/>
        <v>0</v>
      </c>
      <c r="AJ352" s="127"/>
      <c r="AK352" s="124"/>
      <c r="AL352" s="192">
        <f t="shared" si="287"/>
        <v>0</v>
      </c>
      <c r="AM352" s="125"/>
      <c r="AN352" s="130"/>
      <c r="AO352" s="128"/>
      <c r="AP352" s="126"/>
      <c r="AQ352" s="142">
        <f t="shared" si="288"/>
        <v>0</v>
      </c>
      <c r="AR352" s="133">
        <f t="shared" si="289"/>
        <v>0</v>
      </c>
      <c r="AS352" s="102">
        <f t="shared" si="290"/>
        <v>0</v>
      </c>
      <c r="AT352" s="124"/>
      <c r="AU352" s="128"/>
      <c r="AW352" s="246"/>
    </row>
    <row r="353" spans="1:49" s="93" customFormat="1" ht="15" customHeight="1" x14ac:dyDescent="0.25">
      <c r="A353" s="123" t="s">
        <v>485</v>
      </c>
      <c r="B353" s="124"/>
      <c r="C353" s="124"/>
      <c r="D353" s="124"/>
      <c r="E353" s="124"/>
      <c r="F353" s="219"/>
      <c r="G353" s="125"/>
      <c r="H353" s="130"/>
      <c r="I353" s="126"/>
      <c r="J353" s="141"/>
      <c r="K353" s="132">
        <f t="shared" si="295"/>
        <v>0</v>
      </c>
      <c r="L353" s="102">
        <f t="shared" si="277"/>
        <v>0</v>
      </c>
      <c r="M353" s="252">
        <f t="shared" si="271"/>
        <v>0</v>
      </c>
      <c r="N353" s="127"/>
      <c r="O353" s="124"/>
      <c r="P353" s="221">
        <f t="shared" si="278"/>
        <v>0</v>
      </c>
      <c r="Q353" s="125"/>
      <c r="R353" s="130"/>
      <c r="S353" s="128"/>
      <c r="T353" s="126"/>
      <c r="U353" s="141">
        <f t="shared" si="280"/>
        <v>0</v>
      </c>
      <c r="V353" s="132">
        <f t="shared" si="281"/>
        <v>0</v>
      </c>
      <c r="W353" s="102">
        <f t="shared" si="282"/>
        <v>0</v>
      </c>
      <c r="X353" s="252">
        <f t="shared" si="272"/>
        <v>0</v>
      </c>
      <c r="Y353" s="127"/>
      <c r="Z353" s="124"/>
      <c r="AA353" s="221">
        <f t="shared" si="283"/>
        <v>0</v>
      </c>
      <c r="AB353" s="125"/>
      <c r="AC353" s="130"/>
      <c r="AD353" s="128"/>
      <c r="AE353" s="126"/>
      <c r="AF353" s="142">
        <f t="shared" si="284"/>
        <v>0</v>
      </c>
      <c r="AG353" s="133">
        <f t="shared" si="285"/>
        <v>0</v>
      </c>
      <c r="AH353" s="102">
        <f t="shared" si="286"/>
        <v>0</v>
      </c>
      <c r="AI353" s="252">
        <f t="shared" si="273"/>
        <v>0</v>
      </c>
      <c r="AJ353" s="127"/>
      <c r="AK353" s="124"/>
      <c r="AL353" s="192">
        <f t="shared" si="287"/>
        <v>0</v>
      </c>
      <c r="AM353" s="125"/>
      <c r="AN353" s="130"/>
      <c r="AO353" s="128"/>
      <c r="AP353" s="126"/>
      <c r="AQ353" s="142">
        <f t="shared" si="288"/>
        <v>0</v>
      </c>
      <c r="AR353" s="133">
        <f t="shared" si="289"/>
        <v>0</v>
      </c>
      <c r="AS353" s="102">
        <f t="shared" si="290"/>
        <v>0</v>
      </c>
      <c r="AT353" s="124"/>
      <c r="AU353" s="128"/>
      <c r="AW353" s="246"/>
    </row>
    <row r="354" spans="1:49" s="93" customFormat="1" ht="15" customHeight="1" x14ac:dyDescent="0.25">
      <c r="A354" s="123" t="s">
        <v>486</v>
      </c>
      <c r="B354" s="124"/>
      <c r="C354" s="124"/>
      <c r="D354" s="124"/>
      <c r="E354" s="124"/>
      <c r="F354" s="219"/>
      <c r="G354" s="125"/>
      <c r="H354" s="130"/>
      <c r="I354" s="126"/>
      <c r="J354" s="141"/>
      <c r="K354" s="132">
        <f t="shared" si="295"/>
        <v>0</v>
      </c>
      <c r="L354" s="102">
        <f t="shared" si="277"/>
        <v>0</v>
      </c>
      <c r="M354" s="252">
        <f t="shared" si="271"/>
        <v>0</v>
      </c>
      <c r="N354" s="127"/>
      <c r="O354" s="124"/>
      <c r="P354" s="221">
        <f t="shared" si="278"/>
        <v>0</v>
      </c>
      <c r="Q354" s="125"/>
      <c r="R354" s="130"/>
      <c r="S354" s="128"/>
      <c r="T354" s="126"/>
      <c r="U354" s="141">
        <f t="shared" si="280"/>
        <v>0</v>
      </c>
      <c r="V354" s="132">
        <f t="shared" si="281"/>
        <v>0</v>
      </c>
      <c r="W354" s="102">
        <f t="shared" si="282"/>
        <v>0</v>
      </c>
      <c r="X354" s="252">
        <f t="shared" si="272"/>
        <v>0</v>
      </c>
      <c r="Y354" s="127"/>
      <c r="Z354" s="124"/>
      <c r="AA354" s="221">
        <f t="shared" si="283"/>
        <v>0</v>
      </c>
      <c r="AB354" s="125"/>
      <c r="AC354" s="130"/>
      <c r="AD354" s="128"/>
      <c r="AE354" s="126"/>
      <c r="AF354" s="142">
        <f t="shared" si="284"/>
        <v>0</v>
      </c>
      <c r="AG354" s="133">
        <f t="shared" si="285"/>
        <v>0</v>
      </c>
      <c r="AH354" s="102">
        <f t="shared" si="286"/>
        <v>0</v>
      </c>
      <c r="AI354" s="252">
        <f t="shared" si="273"/>
        <v>0</v>
      </c>
      <c r="AJ354" s="127"/>
      <c r="AK354" s="124"/>
      <c r="AL354" s="192">
        <f t="shared" si="287"/>
        <v>0</v>
      </c>
      <c r="AM354" s="125"/>
      <c r="AN354" s="130"/>
      <c r="AO354" s="128"/>
      <c r="AP354" s="126"/>
      <c r="AQ354" s="142">
        <f t="shared" si="288"/>
        <v>0</v>
      </c>
      <c r="AR354" s="133">
        <f t="shared" si="289"/>
        <v>0</v>
      </c>
      <c r="AS354" s="102">
        <f t="shared" si="290"/>
        <v>0</v>
      </c>
      <c r="AT354" s="124"/>
      <c r="AU354" s="128"/>
      <c r="AW354" s="246"/>
    </row>
    <row r="355" spans="1:49" s="93" customFormat="1" ht="15" customHeight="1" x14ac:dyDescent="0.25">
      <c r="A355" s="95" t="s">
        <v>487</v>
      </c>
      <c r="B355" s="100">
        <f t="shared" si="270"/>
        <v>1877.7950000000001</v>
      </c>
      <c r="C355" s="100">
        <f t="shared" ref="C355:C376" si="297">B355*C$4</f>
        <v>563.33849999999995</v>
      </c>
      <c r="D355" s="100">
        <v>59.87</v>
      </c>
      <c r="E355" s="100">
        <f t="shared" si="275"/>
        <v>2501.0034999999998</v>
      </c>
      <c r="F355" s="216"/>
      <c r="G355" s="117">
        <f t="shared" ref="G355:G376" si="298">B355*F355%</f>
        <v>0</v>
      </c>
      <c r="H355" s="130">
        <f t="shared" si="276"/>
        <v>2501.0034999999998</v>
      </c>
      <c r="J355" s="141"/>
      <c r="K355" s="132">
        <f t="shared" si="295"/>
        <v>0</v>
      </c>
      <c r="L355" s="102">
        <f t="shared" si="277"/>
        <v>0</v>
      </c>
      <c r="M355" s="250">
        <f t="shared" si="271"/>
        <v>2032.8108329983741</v>
      </c>
      <c r="N355" s="122">
        <f t="shared" ref="N355:N376" si="299">M355*N$4</f>
        <v>609.84324989951222</v>
      </c>
      <c r="O355" s="100">
        <f t="shared" si="292"/>
        <v>2642.6540828978864</v>
      </c>
      <c r="P355" s="221">
        <f t="shared" si="278"/>
        <v>0</v>
      </c>
      <c r="Q355" s="117">
        <f t="shared" ref="Q355:Q376" si="300">M355*P355%</f>
        <v>0</v>
      </c>
      <c r="R355" s="130">
        <f t="shared" si="279"/>
        <v>2642.6540828978864</v>
      </c>
      <c r="S355" s="101">
        <f t="shared" ref="S355:S376" si="301">R355/H355-1</f>
        <v>5.6637498867109448E-2</v>
      </c>
      <c r="U355" s="141">
        <f t="shared" si="280"/>
        <v>0</v>
      </c>
      <c r="V355" s="132">
        <f t="shared" si="281"/>
        <v>0</v>
      </c>
      <c r="W355" s="102">
        <f t="shared" si="282"/>
        <v>0</v>
      </c>
      <c r="X355" s="250">
        <f t="shared" si="272"/>
        <v>2134.4513746482912</v>
      </c>
      <c r="Y355" s="122">
        <f t="shared" ref="Y355:Y376" si="302">X355*Y$4</f>
        <v>640.33541239448732</v>
      </c>
      <c r="Z355" s="100">
        <f t="shared" si="293"/>
        <v>2774.7867870427785</v>
      </c>
      <c r="AA355" s="221">
        <f t="shared" si="283"/>
        <v>0</v>
      </c>
      <c r="AB355" s="117">
        <f t="shared" ref="AB355:AB376" si="303">X355*AA355%</f>
        <v>0</v>
      </c>
      <c r="AC355" s="130">
        <f t="shared" si="274"/>
        <v>2774.7867870427785</v>
      </c>
      <c r="AD355" s="101">
        <f t="shared" ref="AD355:AD376" si="304">AC355/R355-1</f>
        <v>4.9999999999999156E-2</v>
      </c>
      <c r="AF355" s="141">
        <f t="shared" si="284"/>
        <v>0</v>
      </c>
      <c r="AG355" s="132">
        <f t="shared" si="285"/>
        <v>0</v>
      </c>
      <c r="AH355" s="102">
        <f t="shared" si="286"/>
        <v>0</v>
      </c>
      <c r="AI355" s="250">
        <f t="shared" si="273"/>
        <v>2241.1739433807074</v>
      </c>
      <c r="AJ355" s="122">
        <f t="shared" ref="AJ355:AJ376" si="305">AI355*AJ$4</f>
        <v>672.35218301421219</v>
      </c>
      <c r="AK355" s="100">
        <f t="shared" si="294"/>
        <v>2913.5261263949196</v>
      </c>
      <c r="AL355" s="192">
        <f t="shared" si="287"/>
        <v>0</v>
      </c>
      <c r="AM355" s="117">
        <f t="shared" ref="AM355:AM376" si="306">AI355*AL355%</f>
        <v>0</v>
      </c>
      <c r="AN355" s="130">
        <f t="shared" si="296"/>
        <v>2913.5261263949196</v>
      </c>
      <c r="AO355" s="101">
        <f t="shared" ref="AO355:AO376" si="307">AN355/AC355-1</f>
        <v>5.0000000000000711E-2</v>
      </c>
      <c r="AQ355" s="141">
        <f t="shared" si="288"/>
        <v>0</v>
      </c>
      <c r="AR355" s="132">
        <f t="shared" si="289"/>
        <v>0</v>
      </c>
      <c r="AS355" s="102">
        <f t="shared" si="290"/>
        <v>0</v>
      </c>
      <c r="AT355" s="100">
        <f t="shared" ref="AT355:AT376" si="308">AN355-H355</f>
        <v>412.52262639491983</v>
      </c>
      <c r="AU355" s="101">
        <f t="shared" ref="AU355:AU376" si="309">AN355/H355-1</f>
        <v>0.16494284250098801</v>
      </c>
      <c r="AW355" s="246">
        <f t="shared" si="291"/>
        <v>0.19351363880546457</v>
      </c>
    </row>
    <row r="356" spans="1:49" s="93" customFormat="1" ht="15" customHeight="1" x14ac:dyDescent="0.25">
      <c r="A356" s="95" t="s">
        <v>488</v>
      </c>
      <c r="B356" s="100">
        <f t="shared" si="270"/>
        <v>1840.9749999999999</v>
      </c>
      <c r="C356" s="100">
        <f t="shared" si="297"/>
        <v>552.2924999999999</v>
      </c>
      <c r="D356" s="100">
        <v>59.87</v>
      </c>
      <c r="E356" s="100">
        <f t="shared" si="275"/>
        <v>2453.1374999999998</v>
      </c>
      <c r="F356" s="216"/>
      <c r="G356" s="117">
        <f t="shared" si="298"/>
        <v>0</v>
      </c>
      <c r="H356" s="130">
        <f t="shared" si="276"/>
        <v>2453.1374999999998</v>
      </c>
      <c r="J356" s="141"/>
      <c r="K356" s="132">
        <f t="shared" si="295"/>
        <v>0</v>
      </c>
      <c r="L356" s="102">
        <f t="shared" si="277"/>
        <v>0</v>
      </c>
      <c r="M356" s="250">
        <f t="shared" si="271"/>
        <v>1993.4341328654962</v>
      </c>
      <c r="N356" s="122">
        <f t="shared" si="299"/>
        <v>598.03023985964887</v>
      </c>
      <c r="O356" s="100">
        <f t="shared" si="292"/>
        <v>2591.464372725145</v>
      </c>
      <c r="P356" s="221">
        <f t="shared" si="278"/>
        <v>0</v>
      </c>
      <c r="Q356" s="117">
        <f t="shared" si="300"/>
        <v>0</v>
      </c>
      <c r="R356" s="130">
        <f t="shared" si="279"/>
        <v>2591.464372725145</v>
      </c>
      <c r="S356" s="101">
        <f t="shared" si="301"/>
        <v>5.6387737224328216E-2</v>
      </c>
      <c r="U356" s="141">
        <f t="shared" si="280"/>
        <v>0</v>
      </c>
      <c r="V356" s="132">
        <f t="shared" si="281"/>
        <v>0</v>
      </c>
      <c r="W356" s="102">
        <f t="shared" si="282"/>
        <v>0</v>
      </c>
      <c r="X356" s="250">
        <f t="shared" si="272"/>
        <v>2093.1058395087698</v>
      </c>
      <c r="Y356" s="122">
        <f t="shared" si="302"/>
        <v>627.9317518526309</v>
      </c>
      <c r="Z356" s="100">
        <f t="shared" si="293"/>
        <v>2721.0375913614007</v>
      </c>
      <c r="AA356" s="221">
        <f t="shared" si="283"/>
        <v>0</v>
      </c>
      <c r="AB356" s="117">
        <f t="shared" si="303"/>
        <v>0</v>
      </c>
      <c r="AC356" s="130">
        <f t="shared" si="274"/>
        <v>2721.0375913614007</v>
      </c>
      <c r="AD356" s="101">
        <f t="shared" si="304"/>
        <v>4.9999999999999378E-2</v>
      </c>
      <c r="AF356" s="141">
        <f t="shared" si="284"/>
        <v>0</v>
      </c>
      <c r="AG356" s="132">
        <f t="shared" si="285"/>
        <v>0</v>
      </c>
      <c r="AH356" s="102">
        <f t="shared" si="286"/>
        <v>0</v>
      </c>
      <c r="AI356" s="250">
        <f t="shared" si="273"/>
        <v>2197.7611314842097</v>
      </c>
      <c r="AJ356" s="122">
        <f t="shared" si="305"/>
        <v>659.32833944526294</v>
      </c>
      <c r="AK356" s="100">
        <f t="shared" si="294"/>
        <v>2857.0894709294726</v>
      </c>
      <c r="AL356" s="192">
        <f t="shared" si="287"/>
        <v>0</v>
      </c>
      <c r="AM356" s="117">
        <f t="shared" si="306"/>
        <v>0</v>
      </c>
      <c r="AN356" s="130">
        <f t="shared" si="296"/>
        <v>2857.0894709294726</v>
      </c>
      <c r="AO356" s="101">
        <f t="shared" si="307"/>
        <v>5.0000000000000711E-2</v>
      </c>
      <c r="AQ356" s="141">
        <f t="shared" si="288"/>
        <v>0</v>
      </c>
      <c r="AR356" s="132">
        <f t="shared" si="289"/>
        <v>0</v>
      </c>
      <c r="AS356" s="102">
        <f t="shared" si="290"/>
        <v>0</v>
      </c>
      <c r="AT356" s="100">
        <f t="shared" si="308"/>
        <v>403.95197092947274</v>
      </c>
      <c r="AU356" s="101">
        <f t="shared" si="309"/>
        <v>0.16466748028982181</v>
      </c>
      <c r="AW356" s="246">
        <f t="shared" si="291"/>
        <v>0.19380281181667858</v>
      </c>
    </row>
    <row r="357" spans="1:49" s="93" customFormat="1" ht="15" customHeight="1" x14ac:dyDescent="0.25">
      <c r="A357" s="95" t="s">
        <v>489</v>
      </c>
      <c r="B357" s="100">
        <f t="shared" si="270"/>
        <v>1804.88</v>
      </c>
      <c r="C357" s="100">
        <f t="shared" si="297"/>
        <v>541.46400000000006</v>
      </c>
      <c r="D357" s="100">
        <v>59.87</v>
      </c>
      <c r="E357" s="100">
        <f t="shared" si="275"/>
        <v>2406.2139999999999</v>
      </c>
      <c r="F357" s="216"/>
      <c r="G357" s="117">
        <f t="shared" si="298"/>
        <v>0</v>
      </c>
      <c r="H357" s="130">
        <f t="shared" si="276"/>
        <v>2406.2139999999999</v>
      </c>
      <c r="J357" s="141"/>
      <c r="K357" s="132">
        <f t="shared" si="295"/>
        <v>0</v>
      </c>
      <c r="L357" s="102">
        <f t="shared" si="277"/>
        <v>0</v>
      </c>
      <c r="M357" s="250">
        <f t="shared" si="271"/>
        <v>1954.8327751442516</v>
      </c>
      <c r="N357" s="122">
        <f t="shared" si="299"/>
        <v>586.44983254327542</v>
      </c>
      <c r="O357" s="100">
        <f t="shared" si="292"/>
        <v>2541.2826076875272</v>
      </c>
      <c r="P357" s="221">
        <f t="shared" si="278"/>
        <v>0</v>
      </c>
      <c r="Q357" s="117">
        <f t="shared" si="300"/>
        <v>0</v>
      </c>
      <c r="R357" s="130">
        <f t="shared" si="279"/>
        <v>2541.2826076875272</v>
      </c>
      <c r="S357" s="101">
        <f t="shared" si="301"/>
        <v>5.6133248201335029E-2</v>
      </c>
      <c r="U357" s="141">
        <f t="shared" si="280"/>
        <v>0</v>
      </c>
      <c r="V357" s="132">
        <f t="shared" si="281"/>
        <v>0</v>
      </c>
      <c r="W357" s="102">
        <f t="shared" si="282"/>
        <v>0</v>
      </c>
      <c r="X357" s="250">
        <f t="shared" si="272"/>
        <v>2052.5744139014628</v>
      </c>
      <c r="Y357" s="122">
        <f t="shared" si="302"/>
        <v>615.77232417043876</v>
      </c>
      <c r="Z357" s="100">
        <f t="shared" si="293"/>
        <v>2668.3467380719017</v>
      </c>
      <c r="AA357" s="221">
        <f t="shared" si="283"/>
        <v>0</v>
      </c>
      <c r="AB357" s="117">
        <f t="shared" si="303"/>
        <v>0</v>
      </c>
      <c r="AC357" s="130">
        <f t="shared" si="274"/>
        <v>2668.3467380719017</v>
      </c>
      <c r="AD357" s="101">
        <f t="shared" si="304"/>
        <v>4.9999999999999156E-2</v>
      </c>
      <c r="AF357" s="141">
        <f t="shared" si="284"/>
        <v>0</v>
      </c>
      <c r="AG357" s="132">
        <f t="shared" si="285"/>
        <v>0</v>
      </c>
      <c r="AH357" s="102">
        <f t="shared" si="286"/>
        <v>0</v>
      </c>
      <c r="AI357" s="250">
        <f t="shared" si="273"/>
        <v>2155.2031345965374</v>
      </c>
      <c r="AJ357" s="122">
        <f t="shared" si="305"/>
        <v>646.56094037896116</v>
      </c>
      <c r="AK357" s="100">
        <f t="shared" si="294"/>
        <v>2801.7640749754987</v>
      </c>
      <c r="AL357" s="192">
        <f t="shared" si="287"/>
        <v>0</v>
      </c>
      <c r="AM357" s="117">
        <f t="shared" si="306"/>
        <v>0</v>
      </c>
      <c r="AN357" s="130">
        <f t="shared" si="296"/>
        <v>2801.7640749754987</v>
      </c>
      <c r="AO357" s="101">
        <f t="shared" si="307"/>
        <v>5.0000000000000711E-2</v>
      </c>
      <c r="AQ357" s="141">
        <f t="shared" si="288"/>
        <v>0</v>
      </c>
      <c r="AR357" s="132">
        <f t="shared" si="289"/>
        <v>0</v>
      </c>
      <c r="AS357" s="102">
        <f t="shared" si="290"/>
        <v>0</v>
      </c>
      <c r="AT357" s="100">
        <f t="shared" si="308"/>
        <v>395.55007497549877</v>
      </c>
      <c r="AU357" s="101">
        <f t="shared" si="309"/>
        <v>0.16438690614197182</v>
      </c>
      <c r="AW357" s="246">
        <f t="shared" si="291"/>
        <v>0.19409774311673766</v>
      </c>
    </row>
    <row r="358" spans="1:49" s="93" customFormat="1" ht="15" customHeight="1" x14ac:dyDescent="0.25">
      <c r="A358" s="95" t="s">
        <v>490</v>
      </c>
      <c r="B358" s="100">
        <f t="shared" si="270"/>
        <v>1769.49</v>
      </c>
      <c r="C358" s="100">
        <f t="shared" si="297"/>
        <v>530.84699999999998</v>
      </c>
      <c r="D358" s="100">
        <v>59.87</v>
      </c>
      <c r="E358" s="100">
        <f t="shared" si="275"/>
        <v>2360.2069999999999</v>
      </c>
      <c r="F358" s="216"/>
      <c r="G358" s="117">
        <f t="shared" si="298"/>
        <v>0</v>
      </c>
      <c r="H358" s="130">
        <f t="shared" si="276"/>
        <v>2360.2069999999999</v>
      </c>
      <c r="J358" s="141"/>
      <c r="K358" s="132">
        <f t="shared" si="295"/>
        <v>0</v>
      </c>
      <c r="L358" s="102">
        <f t="shared" si="277"/>
        <v>0</v>
      </c>
      <c r="M358" s="250">
        <f t="shared" si="271"/>
        <v>1916.9853710784573</v>
      </c>
      <c r="N358" s="122">
        <f t="shared" si="299"/>
        <v>575.09561132353713</v>
      </c>
      <c r="O358" s="100">
        <f t="shared" si="292"/>
        <v>2492.0809824019943</v>
      </c>
      <c r="P358" s="221">
        <f t="shared" si="278"/>
        <v>0</v>
      </c>
      <c r="Q358" s="117">
        <f t="shared" si="300"/>
        <v>0</v>
      </c>
      <c r="R358" s="130">
        <f t="shared" si="279"/>
        <v>2492.0809824019943</v>
      </c>
      <c r="S358" s="101">
        <f t="shared" si="301"/>
        <v>5.5873905298134741E-2</v>
      </c>
      <c r="U358" s="141">
        <f t="shared" si="280"/>
        <v>0</v>
      </c>
      <c r="V358" s="132">
        <f t="shared" si="281"/>
        <v>0</v>
      </c>
      <c r="W358" s="102">
        <f t="shared" si="282"/>
        <v>0</v>
      </c>
      <c r="X358" s="250">
        <f t="shared" si="272"/>
        <v>2012.8346396323789</v>
      </c>
      <c r="Y358" s="122">
        <f t="shared" si="302"/>
        <v>603.85039188971359</v>
      </c>
      <c r="Z358" s="100">
        <f t="shared" si="293"/>
        <v>2616.6850315220927</v>
      </c>
      <c r="AA358" s="221">
        <f t="shared" si="283"/>
        <v>0</v>
      </c>
      <c r="AB358" s="117">
        <f t="shared" si="303"/>
        <v>0</v>
      </c>
      <c r="AC358" s="130">
        <f t="shared" si="274"/>
        <v>2616.6850315220927</v>
      </c>
      <c r="AD358" s="101">
        <f t="shared" si="304"/>
        <v>4.9999999999999378E-2</v>
      </c>
      <c r="AF358" s="141">
        <f t="shared" si="284"/>
        <v>0</v>
      </c>
      <c r="AG358" s="132">
        <f t="shared" si="285"/>
        <v>0</v>
      </c>
      <c r="AH358" s="102">
        <f t="shared" si="286"/>
        <v>0</v>
      </c>
      <c r="AI358" s="250">
        <f t="shared" si="273"/>
        <v>2113.4763716139992</v>
      </c>
      <c r="AJ358" s="122">
        <f t="shared" si="305"/>
        <v>634.04291148419975</v>
      </c>
      <c r="AK358" s="100">
        <f t="shared" si="294"/>
        <v>2747.5192830981987</v>
      </c>
      <c r="AL358" s="192">
        <f t="shared" si="287"/>
        <v>0</v>
      </c>
      <c r="AM358" s="117">
        <f t="shared" si="306"/>
        <v>0</v>
      </c>
      <c r="AN358" s="130">
        <f t="shared" si="296"/>
        <v>2747.5192830981987</v>
      </c>
      <c r="AO358" s="101">
        <f t="shared" si="307"/>
        <v>5.0000000000000488E-2</v>
      </c>
      <c r="AQ358" s="141">
        <f t="shared" si="288"/>
        <v>0</v>
      </c>
      <c r="AR358" s="132">
        <f t="shared" si="289"/>
        <v>0</v>
      </c>
      <c r="AS358" s="102">
        <f t="shared" si="290"/>
        <v>0</v>
      </c>
      <c r="AT358" s="100">
        <f t="shared" si="308"/>
        <v>387.3122830981988</v>
      </c>
      <c r="AU358" s="101">
        <f t="shared" si="309"/>
        <v>0.16410098059119349</v>
      </c>
      <c r="AW358" s="246">
        <f t="shared" si="291"/>
        <v>0.19439859598754405</v>
      </c>
    </row>
    <row r="359" spans="1:49" s="93" customFormat="1" ht="15" customHeight="1" x14ac:dyDescent="0.25">
      <c r="A359" s="95" t="s">
        <v>491</v>
      </c>
      <c r="B359" s="100">
        <f t="shared" si="270"/>
        <v>1734.7950000000001</v>
      </c>
      <c r="C359" s="100">
        <f t="shared" si="297"/>
        <v>520.43849999999998</v>
      </c>
      <c r="D359" s="100">
        <v>59.87</v>
      </c>
      <c r="E359" s="100">
        <f t="shared" si="275"/>
        <v>2315.1035000000002</v>
      </c>
      <c r="F359" s="216"/>
      <c r="G359" s="117">
        <f t="shared" si="298"/>
        <v>0</v>
      </c>
      <c r="H359" s="130">
        <f t="shared" si="276"/>
        <v>2315.1035000000002</v>
      </c>
      <c r="J359" s="141"/>
      <c r="K359" s="132">
        <f t="shared" si="295"/>
        <v>0</v>
      </c>
      <c r="L359" s="102">
        <f t="shared" si="277"/>
        <v>0</v>
      </c>
      <c r="M359" s="250">
        <f t="shared" si="271"/>
        <v>1879.8812262900221</v>
      </c>
      <c r="N359" s="122">
        <f t="shared" si="299"/>
        <v>563.96436788700657</v>
      </c>
      <c r="O359" s="100">
        <f t="shared" si="292"/>
        <v>2443.8455941770289</v>
      </c>
      <c r="P359" s="221">
        <f t="shared" si="278"/>
        <v>0</v>
      </c>
      <c r="Q359" s="117">
        <f t="shared" si="300"/>
        <v>0</v>
      </c>
      <c r="R359" s="130">
        <f t="shared" si="279"/>
        <v>2443.8455941770289</v>
      </c>
      <c r="S359" s="101">
        <f t="shared" si="301"/>
        <v>5.5609649493868707E-2</v>
      </c>
      <c r="U359" s="141">
        <f t="shared" si="280"/>
        <v>0</v>
      </c>
      <c r="V359" s="132">
        <f t="shared" si="281"/>
        <v>0</v>
      </c>
      <c r="W359" s="102">
        <f t="shared" si="282"/>
        <v>0</v>
      </c>
      <c r="X359" s="250">
        <f t="shared" si="272"/>
        <v>1973.8752876045219</v>
      </c>
      <c r="Y359" s="122">
        <f t="shared" si="302"/>
        <v>592.16258628135654</v>
      </c>
      <c r="Z359" s="100">
        <f t="shared" si="293"/>
        <v>2566.0378738858785</v>
      </c>
      <c r="AA359" s="221">
        <f t="shared" si="283"/>
        <v>0</v>
      </c>
      <c r="AB359" s="117">
        <f t="shared" si="303"/>
        <v>0</v>
      </c>
      <c r="AC359" s="130">
        <f t="shared" si="274"/>
        <v>2566.0378738858785</v>
      </c>
      <c r="AD359" s="101">
        <f t="shared" si="304"/>
        <v>4.9999999999999156E-2</v>
      </c>
      <c r="AF359" s="141">
        <f t="shared" si="284"/>
        <v>0</v>
      </c>
      <c r="AG359" s="132">
        <f t="shared" si="285"/>
        <v>0</v>
      </c>
      <c r="AH359" s="102">
        <f t="shared" si="286"/>
        <v>0</v>
      </c>
      <c r="AI359" s="250">
        <f t="shared" si="273"/>
        <v>2072.5690519847494</v>
      </c>
      <c r="AJ359" s="122">
        <f t="shared" si="305"/>
        <v>621.7707155954248</v>
      </c>
      <c r="AK359" s="100">
        <f t="shared" si="294"/>
        <v>2694.3397675801743</v>
      </c>
      <c r="AL359" s="192">
        <f t="shared" si="287"/>
        <v>0</v>
      </c>
      <c r="AM359" s="117">
        <f t="shared" si="306"/>
        <v>0</v>
      </c>
      <c r="AN359" s="130">
        <f t="shared" si="296"/>
        <v>2694.3397675801743</v>
      </c>
      <c r="AO359" s="101">
        <f t="shared" si="307"/>
        <v>5.0000000000000711E-2</v>
      </c>
      <c r="AQ359" s="141">
        <f t="shared" si="288"/>
        <v>0</v>
      </c>
      <c r="AR359" s="132">
        <f t="shared" si="289"/>
        <v>0</v>
      </c>
      <c r="AS359" s="102">
        <f t="shared" si="290"/>
        <v>0</v>
      </c>
      <c r="AT359" s="100">
        <f t="shared" si="308"/>
        <v>379.23626758017417</v>
      </c>
      <c r="AU359" s="101">
        <f t="shared" si="309"/>
        <v>0.16380963856699027</v>
      </c>
      <c r="AW359" s="246">
        <f t="shared" si="291"/>
        <v>0.19470545625549374</v>
      </c>
    </row>
    <row r="360" spans="1:49" s="93" customFormat="1" ht="15" customHeight="1" x14ac:dyDescent="0.25">
      <c r="A360" s="95" t="s">
        <v>492</v>
      </c>
      <c r="B360" s="100">
        <f t="shared" si="270"/>
        <v>1700.78</v>
      </c>
      <c r="C360" s="100">
        <f t="shared" si="297"/>
        <v>510.23399999999998</v>
      </c>
      <c r="D360" s="100">
        <v>59.87</v>
      </c>
      <c r="E360" s="100">
        <f t="shared" si="275"/>
        <v>2270.884</v>
      </c>
      <c r="F360" s="216"/>
      <c r="G360" s="117">
        <f t="shared" si="298"/>
        <v>0</v>
      </c>
      <c r="H360" s="130">
        <f t="shared" si="276"/>
        <v>2270.884</v>
      </c>
      <c r="J360" s="141"/>
      <c r="K360" s="132">
        <f t="shared" si="295"/>
        <v>0</v>
      </c>
      <c r="L360" s="102">
        <f t="shared" si="277"/>
        <v>0</v>
      </c>
      <c r="M360" s="250">
        <f t="shared" si="271"/>
        <v>1843.5042992118081</v>
      </c>
      <c r="N360" s="122">
        <f t="shared" si="299"/>
        <v>553.0512897635424</v>
      </c>
      <c r="O360" s="100">
        <f t="shared" si="292"/>
        <v>2396.5555889753505</v>
      </c>
      <c r="P360" s="221">
        <f t="shared" si="278"/>
        <v>0</v>
      </c>
      <c r="Q360" s="117">
        <f t="shared" si="300"/>
        <v>0</v>
      </c>
      <c r="R360" s="130">
        <f t="shared" si="279"/>
        <v>2396.5555889753505</v>
      </c>
      <c r="S360" s="101">
        <f t="shared" si="301"/>
        <v>5.5340382412906397E-2</v>
      </c>
      <c r="U360" s="141">
        <f t="shared" si="280"/>
        <v>0</v>
      </c>
      <c r="V360" s="132">
        <f t="shared" si="281"/>
        <v>0</v>
      </c>
      <c r="W360" s="102">
        <f t="shared" si="282"/>
        <v>0</v>
      </c>
      <c r="X360" s="250">
        <f t="shared" si="272"/>
        <v>1935.6795141723971</v>
      </c>
      <c r="Y360" s="122">
        <f t="shared" si="302"/>
        <v>580.70385425171912</v>
      </c>
      <c r="Z360" s="100">
        <f t="shared" si="293"/>
        <v>2516.3833684241163</v>
      </c>
      <c r="AA360" s="221">
        <f t="shared" si="283"/>
        <v>0</v>
      </c>
      <c r="AB360" s="117">
        <f t="shared" si="303"/>
        <v>0</v>
      </c>
      <c r="AC360" s="130">
        <f t="shared" si="274"/>
        <v>2516.3833684241163</v>
      </c>
      <c r="AD360" s="101">
        <f t="shared" si="304"/>
        <v>4.9999999999999378E-2</v>
      </c>
      <c r="AF360" s="141">
        <f t="shared" si="284"/>
        <v>0</v>
      </c>
      <c r="AG360" s="132">
        <f t="shared" si="285"/>
        <v>0</v>
      </c>
      <c r="AH360" s="102">
        <f t="shared" si="286"/>
        <v>0</v>
      </c>
      <c r="AI360" s="250">
        <f t="shared" si="273"/>
        <v>2032.4634898810184</v>
      </c>
      <c r="AJ360" s="122">
        <f t="shared" si="305"/>
        <v>609.73904696430554</v>
      </c>
      <c r="AK360" s="100">
        <f t="shared" si="294"/>
        <v>2642.2025368453242</v>
      </c>
      <c r="AL360" s="192">
        <f t="shared" si="287"/>
        <v>0</v>
      </c>
      <c r="AM360" s="117">
        <f t="shared" si="306"/>
        <v>0</v>
      </c>
      <c r="AN360" s="130">
        <f t="shared" si="296"/>
        <v>2642.2025368453242</v>
      </c>
      <c r="AO360" s="101">
        <f t="shared" si="307"/>
        <v>5.0000000000000933E-2</v>
      </c>
      <c r="AQ360" s="141">
        <f t="shared" si="288"/>
        <v>0</v>
      </c>
      <c r="AR360" s="132">
        <f t="shared" si="289"/>
        <v>0</v>
      </c>
      <c r="AS360" s="102">
        <f t="shared" si="290"/>
        <v>0</v>
      </c>
      <c r="AT360" s="100">
        <f t="shared" si="308"/>
        <v>371.31853684532416</v>
      </c>
      <c r="AU360" s="101">
        <f t="shared" si="309"/>
        <v>0.16351277161022937</v>
      </c>
      <c r="AW360" s="246">
        <f t="shared" si="291"/>
        <v>0.19501845616776925</v>
      </c>
    </row>
    <row r="361" spans="1:49" s="93" customFormat="1" ht="15" customHeight="1" x14ac:dyDescent="0.25">
      <c r="A361" s="95" t="s">
        <v>493</v>
      </c>
      <c r="B361" s="100">
        <f t="shared" si="270"/>
        <v>1667.43</v>
      </c>
      <c r="C361" s="100">
        <f t="shared" si="297"/>
        <v>500.22899999999998</v>
      </c>
      <c r="D361" s="100">
        <v>59.87</v>
      </c>
      <c r="E361" s="100">
        <f t="shared" si="275"/>
        <v>2227.529</v>
      </c>
      <c r="F361" s="216"/>
      <c r="G361" s="117">
        <f t="shared" si="298"/>
        <v>0</v>
      </c>
      <c r="H361" s="130">
        <f t="shared" si="276"/>
        <v>2227.529</v>
      </c>
      <c r="J361" s="141"/>
      <c r="K361" s="132">
        <f t="shared" si="295"/>
        <v>0</v>
      </c>
      <c r="L361" s="102">
        <f t="shared" si="277"/>
        <v>0</v>
      </c>
      <c r="M361" s="250">
        <f t="shared" si="271"/>
        <v>1807.8385482766782</v>
      </c>
      <c r="N361" s="122">
        <f t="shared" si="299"/>
        <v>542.35156448300347</v>
      </c>
      <c r="O361" s="100">
        <f t="shared" si="292"/>
        <v>2350.1901127596816</v>
      </c>
      <c r="P361" s="221">
        <f t="shared" si="278"/>
        <v>0</v>
      </c>
      <c r="Q361" s="117">
        <f t="shared" si="300"/>
        <v>0</v>
      </c>
      <c r="R361" s="130">
        <f t="shared" si="279"/>
        <v>2350.1901127596816</v>
      </c>
      <c r="S361" s="101">
        <f t="shared" si="301"/>
        <v>5.5066000379650148E-2</v>
      </c>
      <c r="U361" s="141">
        <f t="shared" si="280"/>
        <v>0</v>
      </c>
      <c r="V361" s="132">
        <f t="shared" si="281"/>
        <v>0</v>
      </c>
      <c r="W361" s="102">
        <f t="shared" si="282"/>
        <v>0</v>
      </c>
      <c r="X361" s="250">
        <f t="shared" si="272"/>
        <v>1898.230475690511</v>
      </c>
      <c r="Y361" s="122">
        <f t="shared" si="302"/>
        <v>569.46914270715331</v>
      </c>
      <c r="Z361" s="100">
        <f t="shared" si="293"/>
        <v>2467.6996183976644</v>
      </c>
      <c r="AA361" s="221">
        <f t="shared" si="283"/>
        <v>0</v>
      </c>
      <c r="AB361" s="117">
        <f t="shared" si="303"/>
        <v>0</v>
      </c>
      <c r="AC361" s="130">
        <f t="shared" si="274"/>
        <v>2467.6996183976644</v>
      </c>
      <c r="AD361" s="101">
        <f t="shared" si="304"/>
        <v>4.9999999999999378E-2</v>
      </c>
      <c r="AF361" s="141">
        <f t="shared" si="284"/>
        <v>0</v>
      </c>
      <c r="AG361" s="132">
        <f t="shared" si="285"/>
        <v>0</v>
      </c>
      <c r="AH361" s="102">
        <f t="shared" si="286"/>
        <v>0</v>
      </c>
      <c r="AI361" s="250">
        <f t="shared" si="273"/>
        <v>1993.1419994750379</v>
      </c>
      <c r="AJ361" s="122">
        <f t="shared" si="305"/>
        <v>597.9425998425113</v>
      </c>
      <c r="AK361" s="100">
        <f t="shared" si="294"/>
        <v>2591.084599317549</v>
      </c>
      <c r="AL361" s="192">
        <f t="shared" si="287"/>
        <v>0</v>
      </c>
      <c r="AM361" s="117">
        <f t="shared" si="306"/>
        <v>0</v>
      </c>
      <c r="AN361" s="130">
        <f t="shared" si="296"/>
        <v>2591.084599317549</v>
      </c>
      <c r="AO361" s="101">
        <f t="shared" si="307"/>
        <v>5.0000000000000488E-2</v>
      </c>
      <c r="AQ361" s="141">
        <f t="shared" si="288"/>
        <v>0</v>
      </c>
      <c r="AR361" s="132">
        <f t="shared" si="289"/>
        <v>0</v>
      </c>
      <c r="AS361" s="102">
        <f t="shared" si="290"/>
        <v>0</v>
      </c>
      <c r="AT361" s="100">
        <f t="shared" si="308"/>
        <v>363.55559931754897</v>
      </c>
      <c r="AU361" s="101">
        <f t="shared" si="309"/>
        <v>0.16321026541856432</v>
      </c>
      <c r="AW361" s="246">
        <f t="shared" si="291"/>
        <v>0.19533773500239149</v>
      </c>
    </row>
    <row r="362" spans="1:49" s="93" customFormat="1" ht="15" customHeight="1" x14ac:dyDescent="0.25">
      <c r="A362" s="95" t="s">
        <v>494</v>
      </c>
      <c r="B362" s="100">
        <f t="shared" si="270"/>
        <v>1634.7349999999999</v>
      </c>
      <c r="C362" s="100">
        <f t="shared" si="297"/>
        <v>490.42049999999995</v>
      </c>
      <c r="D362" s="100">
        <v>59.87</v>
      </c>
      <c r="E362" s="100">
        <f t="shared" si="275"/>
        <v>2185.0254999999997</v>
      </c>
      <c r="F362" s="216"/>
      <c r="G362" s="117">
        <f t="shared" si="298"/>
        <v>0</v>
      </c>
      <c r="H362" s="130">
        <f t="shared" si="276"/>
        <v>2185.0254999999997</v>
      </c>
      <c r="J362" s="141"/>
      <c r="K362" s="132">
        <f t="shared" si="295"/>
        <v>0</v>
      </c>
      <c r="L362" s="102">
        <f t="shared" si="277"/>
        <v>0</v>
      </c>
      <c r="M362" s="250">
        <f t="shared" si="271"/>
        <v>1772.8732791065411</v>
      </c>
      <c r="N362" s="122">
        <f t="shared" si="299"/>
        <v>531.86198373196225</v>
      </c>
      <c r="O362" s="100">
        <f t="shared" si="292"/>
        <v>2304.7352628385033</v>
      </c>
      <c r="P362" s="221">
        <f t="shared" si="278"/>
        <v>0</v>
      </c>
      <c r="Q362" s="117">
        <f t="shared" si="300"/>
        <v>0</v>
      </c>
      <c r="R362" s="130">
        <f t="shared" si="279"/>
        <v>2304.7352628385033</v>
      </c>
      <c r="S362" s="101">
        <f t="shared" si="301"/>
        <v>5.4786437429908075E-2</v>
      </c>
      <c r="U362" s="141">
        <f t="shared" si="280"/>
        <v>0</v>
      </c>
      <c r="V362" s="132">
        <f t="shared" si="281"/>
        <v>0</v>
      </c>
      <c r="W362" s="102">
        <f t="shared" si="282"/>
        <v>0</v>
      </c>
      <c r="X362" s="250">
        <f t="shared" si="272"/>
        <v>1861.5169430618671</v>
      </c>
      <c r="Y362" s="122">
        <f t="shared" si="302"/>
        <v>558.45508291856015</v>
      </c>
      <c r="Z362" s="100">
        <f t="shared" si="293"/>
        <v>2419.9720259804271</v>
      </c>
      <c r="AA362" s="221">
        <f t="shared" si="283"/>
        <v>0</v>
      </c>
      <c r="AB362" s="117">
        <f t="shared" si="303"/>
        <v>0</v>
      </c>
      <c r="AC362" s="130">
        <f t="shared" si="274"/>
        <v>2419.9720259804271</v>
      </c>
      <c r="AD362" s="101">
        <f t="shared" si="304"/>
        <v>4.9999999999999378E-2</v>
      </c>
      <c r="AF362" s="141">
        <f t="shared" si="284"/>
        <v>0</v>
      </c>
      <c r="AG362" s="132">
        <f t="shared" si="285"/>
        <v>0</v>
      </c>
      <c r="AH362" s="102">
        <f t="shared" si="286"/>
        <v>0</v>
      </c>
      <c r="AI362" s="250">
        <f t="shared" si="273"/>
        <v>1954.5927902149617</v>
      </c>
      <c r="AJ362" s="122">
        <f t="shared" si="305"/>
        <v>586.37783706448852</v>
      </c>
      <c r="AK362" s="100">
        <f t="shared" si="294"/>
        <v>2540.9706272794501</v>
      </c>
      <c r="AL362" s="192">
        <f t="shared" si="287"/>
        <v>0</v>
      </c>
      <c r="AM362" s="117">
        <f t="shared" si="306"/>
        <v>0</v>
      </c>
      <c r="AN362" s="130">
        <f t="shared" si="296"/>
        <v>2540.9706272794501</v>
      </c>
      <c r="AO362" s="101">
        <f t="shared" si="307"/>
        <v>5.0000000000000711E-2</v>
      </c>
      <c r="AQ362" s="141">
        <f t="shared" si="288"/>
        <v>0</v>
      </c>
      <c r="AR362" s="132">
        <f t="shared" si="289"/>
        <v>0</v>
      </c>
      <c r="AS362" s="102">
        <f t="shared" si="290"/>
        <v>0</v>
      </c>
      <c r="AT362" s="100">
        <f t="shared" si="308"/>
        <v>355.94512727945039</v>
      </c>
      <c r="AU362" s="101">
        <f t="shared" si="309"/>
        <v>0.16290204726647373</v>
      </c>
      <c r="AW362" s="246">
        <f t="shared" si="291"/>
        <v>0.19566338899880531</v>
      </c>
    </row>
    <row r="363" spans="1:49" s="93" customFormat="1" ht="15" customHeight="1" x14ac:dyDescent="0.25">
      <c r="A363" s="95" t="s">
        <v>495</v>
      </c>
      <c r="B363" s="100">
        <f t="shared" si="270"/>
        <v>1602.675</v>
      </c>
      <c r="C363" s="100">
        <f t="shared" si="297"/>
        <v>480.80249999999995</v>
      </c>
      <c r="D363" s="100">
        <v>59.87</v>
      </c>
      <c r="E363" s="100">
        <f t="shared" si="275"/>
        <v>2143.3474999999999</v>
      </c>
      <c r="F363" s="216"/>
      <c r="G363" s="117">
        <f t="shared" si="298"/>
        <v>0</v>
      </c>
      <c r="H363" s="130">
        <f t="shared" si="276"/>
        <v>2143.3474999999999</v>
      </c>
      <c r="J363" s="141"/>
      <c r="K363" s="132">
        <f t="shared" si="295"/>
        <v>0</v>
      </c>
      <c r="L363" s="102">
        <f t="shared" si="277"/>
        <v>0</v>
      </c>
      <c r="M363" s="250">
        <f t="shared" si="271"/>
        <v>1738.5871029452142</v>
      </c>
      <c r="N363" s="122">
        <f t="shared" si="299"/>
        <v>521.57613088356425</v>
      </c>
      <c r="O363" s="100">
        <f t="shared" si="292"/>
        <v>2260.1632338287782</v>
      </c>
      <c r="P363" s="221">
        <f t="shared" si="278"/>
        <v>0</v>
      </c>
      <c r="Q363" s="117">
        <f t="shared" si="300"/>
        <v>0</v>
      </c>
      <c r="R363" s="130">
        <f t="shared" si="279"/>
        <v>2260.1632338287782</v>
      </c>
      <c r="S363" s="101">
        <f t="shared" si="301"/>
        <v>5.4501537351632656E-2</v>
      </c>
      <c r="U363" s="141">
        <f t="shared" si="280"/>
        <v>0</v>
      </c>
      <c r="V363" s="132">
        <f t="shared" si="281"/>
        <v>0</v>
      </c>
      <c r="W363" s="102">
        <f t="shared" si="282"/>
        <v>0</v>
      </c>
      <c r="X363" s="250">
        <f t="shared" si="272"/>
        <v>1825.5164580924738</v>
      </c>
      <c r="Y363" s="122">
        <f t="shared" si="302"/>
        <v>547.65493742774208</v>
      </c>
      <c r="Z363" s="100">
        <f t="shared" si="293"/>
        <v>2373.1713955202158</v>
      </c>
      <c r="AA363" s="221">
        <f t="shared" si="283"/>
        <v>0</v>
      </c>
      <c r="AB363" s="117">
        <f t="shared" si="303"/>
        <v>0</v>
      </c>
      <c r="AC363" s="130">
        <f t="shared" si="274"/>
        <v>2373.1713955202158</v>
      </c>
      <c r="AD363" s="101">
        <f t="shared" si="304"/>
        <v>4.9999999999999378E-2</v>
      </c>
      <c r="AF363" s="141">
        <f t="shared" si="284"/>
        <v>0</v>
      </c>
      <c r="AG363" s="132">
        <f t="shared" si="285"/>
        <v>0</v>
      </c>
      <c r="AH363" s="102">
        <f t="shared" si="286"/>
        <v>0</v>
      </c>
      <c r="AI363" s="250">
        <f t="shared" si="273"/>
        <v>1916.7922809970987</v>
      </c>
      <c r="AJ363" s="122">
        <f t="shared" si="305"/>
        <v>575.03768429912964</v>
      </c>
      <c r="AK363" s="100">
        <f t="shared" si="294"/>
        <v>2491.8299652962282</v>
      </c>
      <c r="AL363" s="192">
        <f t="shared" si="287"/>
        <v>0</v>
      </c>
      <c r="AM363" s="117">
        <f t="shared" si="306"/>
        <v>0</v>
      </c>
      <c r="AN363" s="130">
        <f t="shared" si="296"/>
        <v>2491.8299652962282</v>
      </c>
      <c r="AO363" s="101">
        <f t="shared" si="307"/>
        <v>5.0000000000000711E-2</v>
      </c>
      <c r="AQ363" s="141">
        <f t="shared" si="288"/>
        <v>0</v>
      </c>
      <c r="AR363" s="132">
        <f t="shared" si="289"/>
        <v>0</v>
      </c>
      <c r="AS363" s="102">
        <f t="shared" si="290"/>
        <v>0</v>
      </c>
      <c r="AT363" s="100">
        <f t="shared" si="308"/>
        <v>348.48246529622838</v>
      </c>
      <c r="AU363" s="101">
        <f t="shared" si="309"/>
        <v>0.16258794493017503</v>
      </c>
      <c r="AW363" s="246">
        <f t="shared" si="291"/>
        <v>0.19599562044525487</v>
      </c>
    </row>
    <row r="364" spans="1:49" s="93" customFormat="1" ht="15" customHeight="1" x14ac:dyDescent="0.25">
      <c r="A364" s="95" t="s">
        <v>496</v>
      </c>
      <c r="B364" s="100">
        <f t="shared" si="270"/>
        <v>1571.2550000000001</v>
      </c>
      <c r="C364" s="100">
        <f t="shared" si="297"/>
        <v>471.37650000000002</v>
      </c>
      <c r="D364" s="100">
        <v>59.87</v>
      </c>
      <c r="E364" s="100">
        <f t="shared" si="275"/>
        <v>2102.5015000000003</v>
      </c>
      <c r="F364" s="216">
        <v>14</v>
      </c>
      <c r="G364" s="117">
        <f t="shared" si="298"/>
        <v>219.97570000000005</v>
      </c>
      <c r="H364" s="130">
        <f t="shared" si="276"/>
        <v>2322.4772000000003</v>
      </c>
      <c r="J364" s="141">
        <v>1</v>
      </c>
      <c r="K364" s="132">
        <f t="shared" si="295"/>
        <v>2322.4772000000003</v>
      </c>
      <c r="L364" s="102">
        <f t="shared" si="277"/>
        <v>1571.2550000000001</v>
      </c>
      <c r="M364" s="250">
        <f t="shared" si="271"/>
        <v>1704.985366981743</v>
      </c>
      <c r="N364" s="122">
        <f t="shared" si="299"/>
        <v>511.49561009452287</v>
      </c>
      <c r="O364" s="100">
        <f t="shared" si="292"/>
        <v>2216.4809770762658</v>
      </c>
      <c r="P364" s="221">
        <f t="shared" si="278"/>
        <v>14</v>
      </c>
      <c r="Q364" s="117">
        <f t="shared" si="300"/>
        <v>238.69795137744404</v>
      </c>
      <c r="R364" s="130">
        <f t="shared" si="279"/>
        <v>2455.1789284537099</v>
      </c>
      <c r="S364" s="101">
        <f t="shared" si="301"/>
        <v>5.7138011281105294E-2</v>
      </c>
      <c r="U364" s="141">
        <f t="shared" si="280"/>
        <v>1</v>
      </c>
      <c r="V364" s="132">
        <f t="shared" si="281"/>
        <v>2455.1789284537099</v>
      </c>
      <c r="W364" s="102">
        <f t="shared" si="282"/>
        <v>1704.985366981743</v>
      </c>
      <c r="X364" s="250">
        <f t="shared" si="272"/>
        <v>1790.234635330829</v>
      </c>
      <c r="Y364" s="122">
        <f t="shared" si="302"/>
        <v>537.07039059924864</v>
      </c>
      <c r="Z364" s="100">
        <f t="shared" si="293"/>
        <v>2327.3050259300776</v>
      </c>
      <c r="AA364" s="221">
        <f t="shared" si="283"/>
        <v>14</v>
      </c>
      <c r="AB364" s="117">
        <f t="shared" si="303"/>
        <v>250.63284894631607</v>
      </c>
      <c r="AC364" s="130">
        <f t="shared" si="274"/>
        <v>2577.9378748763938</v>
      </c>
      <c r="AD364" s="101">
        <f t="shared" si="304"/>
        <v>4.9999999999999378E-2</v>
      </c>
      <c r="AF364" s="141">
        <f t="shared" si="284"/>
        <v>1</v>
      </c>
      <c r="AG364" s="132">
        <f t="shared" si="285"/>
        <v>2577.9378748763938</v>
      </c>
      <c r="AH364" s="102">
        <f t="shared" si="286"/>
        <v>1790.234635330829</v>
      </c>
      <c r="AI364" s="250">
        <f t="shared" si="273"/>
        <v>1879.7463670973718</v>
      </c>
      <c r="AJ364" s="122">
        <f t="shared" si="305"/>
        <v>563.92391012921155</v>
      </c>
      <c r="AK364" s="100">
        <f t="shared" si="294"/>
        <v>2443.6702772265835</v>
      </c>
      <c r="AL364" s="192">
        <f t="shared" si="287"/>
        <v>14</v>
      </c>
      <c r="AM364" s="117">
        <f t="shared" si="306"/>
        <v>263.16449139363209</v>
      </c>
      <c r="AN364" s="130">
        <f t="shared" si="296"/>
        <v>2706.8347686202155</v>
      </c>
      <c r="AO364" s="101">
        <f t="shared" si="307"/>
        <v>5.0000000000000711E-2</v>
      </c>
      <c r="AQ364" s="141">
        <f t="shared" si="288"/>
        <v>1</v>
      </c>
      <c r="AR364" s="132">
        <f t="shared" si="289"/>
        <v>2706.8347686202155</v>
      </c>
      <c r="AS364" s="102">
        <f t="shared" si="290"/>
        <v>1879.7463670973718</v>
      </c>
      <c r="AT364" s="100">
        <f t="shared" si="308"/>
        <v>384.35756862021526</v>
      </c>
      <c r="AU364" s="101">
        <f t="shared" si="309"/>
        <v>0.16549465743741854</v>
      </c>
      <c r="AW364" s="246">
        <f t="shared" si="291"/>
        <v>0.19633437417692967</v>
      </c>
    </row>
    <row r="365" spans="1:49" s="93" customFormat="1" ht="15" customHeight="1" x14ac:dyDescent="0.25">
      <c r="A365" s="95" t="s">
        <v>497</v>
      </c>
      <c r="B365" s="100">
        <f t="shared" si="270"/>
        <v>1540.45</v>
      </c>
      <c r="C365" s="100">
        <f t="shared" si="297"/>
        <v>462.13499999999999</v>
      </c>
      <c r="D365" s="100">
        <v>59.87</v>
      </c>
      <c r="E365" s="100">
        <f t="shared" si="275"/>
        <v>2062.4549999999999</v>
      </c>
      <c r="F365" s="216"/>
      <c r="G365" s="117">
        <f t="shared" si="298"/>
        <v>0</v>
      </c>
      <c r="H365" s="130">
        <f t="shared" si="276"/>
        <v>2062.4549999999999</v>
      </c>
      <c r="J365" s="141"/>
      <c r="K365" s="132">
        <f t="shared" si="295"/>
        <v>0</v>
      </c>
      <c r="L365" s="102">
        <f t="shared" si="277"/>
        <v>0</v>
      </c>
      <c r="M365" s="250">
        <f t="shared" si="271"/>
        <v>1672.0413352708981</v>
      </c>
      <c r="N365" s="122">
        <f t="shared" si="299"/>
        <v>501.61240058126941</v>
      </c>
      <c r="O365" s="100">
        <f t="shared" si="292"/>
        <v>2173.6537358521673</v>
      </c>
      <c r="P365" s="221">
        <f t="shared" si="278"/>
        <v>0</v>
      </c>
      <c r="Q365" s="117">
        <f t="shared" si="300"/>
        <v>0</v>
      </c>
      <c r="R365" s="130">
        <f t="shared" si="279"/>
        <v>2173.6537358521673</v>
      </c>
      <c r="S365" s="101">
        <f t="shared" si="301"/>
        <v>5.3915714937861514E-2</v>
      </c>
      <c r="U365" s="141">
        <f t="shared" si="280"/>
        <v>0</v>
      </c>
      <c r="V365" s="132">
        <f t="shared" si="281"/>
        <v>0</v>
      </c>
      <c r="W365" s="102">
        <f t="shared" si="282"/>
        <v>0</v>
      </c>
      <c r="X365" s="250">
        <f t="shared" si="272"/>
        <v>1755.6434020344418</v>
      </c>
      <c r="Y365" s="122">
        <f t="shared" si="302"/>
        <v>526.6930206103325</v>
      </c>
      <c r="Z365" s="100">
        <f t="shared" si="293"/>
        <v>2282.3364226447743</v>
      </c>
      <c r="AA365" s="221">
        <f t="shared" si="283"/>
        <v>0</v>
      </c>
      <c r="AB365" s="117">
        <f t="shared" si="303"/>
        <v>0</v>
      </c>
      <c r="AC365" s="130">
        <f t="shared" si="274"/>
        <v>2282.3364226447743</v>
      </c>
      <c r="AD365" s="101">
        <f t="shared" si="304"/>
        <v>4.9999999999999378E-2</v>
      </c>
      <c r="AF365" s="141">
        <f t="shared" si="284"/>
        <v>0</v>
      </c>
      <c r="AG365" s="132">
        <f t="shared" si="285"/>
        <v>0</v>
      </c>
      <c r="AH365" s="102">
        <f t="shared" si="286"/>
        <v>0</v>
      </c>
      <c r="AI365" s="250">
        <f t="shared" si="273"/>
        <v>1843.4255721361653</v>
      </c>
      <c r="AJ365" s="122">
        <f t="shared" si="305"/>
        <v>553.02767164084958</v>
      </c>
      <c r="AK365" s="100">
        <f t="shared" si="294"/>
        <v>2396.4532437770149</v>
      </c>
      <c r="AL365" s="192">
        <f t="shared" si="287"/>
        <v>0</v>
      </c>
      <c r="AM365" s="117">
        <f t="shared" si="306"/>
        <v>0</v>
      </c>
      <c r="AN365" s="130">
        <f t="shared" si="296"/>
        <v>2396.4532437770149</v>
      </c>
      <c r="AO365" s="101">
        <f t="shared" si="307"/>
        <v>5.0000000000000933E-2</v>
      </c>
      <c r="AQ365" s="141">
        <f t="shared" si="288"/>
        <v>0</v>
      </c>
      <c r="AR365" s="132">
        <f t="shared" si="289"/>
        <v>0</v>
      </c>
      <c r="AS365" s="102">
        <f t="shared" si="290"/>
        <v>0</v>
      </c>
      <c r="AT365" s="100">
        <f t="shared" si="308"/>
        <v>333.99824377701498</v>
      </c>
      <c r="AU365" s="101">
        <f t="shared" si="309"/>
        <v>0.16194207571899266</v>
      </c>
      <c r="AW365" s="246">
        <f t="shared" si="291"/>
        <v>0.19667991310082455</v>
      </c>
    </row>
    <row r="366" spans="1:49" s="93" customFormat="1" ht="15" customHeight="1" x14ac:dyDescent="0.25">
      <c r="A366" s="95" t="s">
        <v>498</v>
      </c>
      <c r="B366" s="100">
        <f t="shared" si="270"/>
        <v>1510.2349999999999</v>
      </c>
      <c r="C366" s="100">
        <f t="shared" si="297"/>
        <v>453.07049999999998</v>
      </c>
      <c r="D366" s="100">
        <v>59.87</v>
      </c>
      <c r="E366" s="100">
        <f t="shared" si="275"/>
        <v>2023.1754999999998</v>
      </c>
      <c r="F366" s="216"/>
      <c r="G366" s="117">
        <f t="shared" si="298"/>
        <v>0</v>
      </c>
      <c r="H366" s="130">
        <f t="shared" si="276"/>
        <v>2023.1754999999998</v>
      </c>
      <c r="J366" s="141"/>
      <c r="K366" s="132">
        <f t="shared" si="295"/>
        <v>0</v>
      </c>
      <c r="L366" s="102">
        <f t="shared" si="277"/>
        <v>0</v>
      </c>
      <c r="M366" s="250">
        <f t="shared" si="271"/>
        <v>1639.7282718674514</v>
      </c>
      <c r="N366" s="122">
        <f t="shared" si="299"/>
        <v>491.91848156023542</v>
      </c>
      <c r="O366" s="100">
        <f t="shared" si="292"/>
        <v>2131.6467534276867</v>
      </c>
      <c r="P366" s="221">
        <f t="shared" si="278"/>
        <v>0</v>
      </c>
      <c r="Q366" s="117">
        <f t="shared" si="300"/>
        <v>0</v>
      </c>
      <c r="R366" s="130">
        <f t="shared" si="279"/>
        <v>2131.6467534276867</v>
      </c>
      <c r="S366" s="101">
        <f t="shared" si="301"/>
        <v>5.3614356949106323E-2</v>
      </c>
      <c r="U366" s="141">
        <f t="shared" si="280"/>
        <v>0</v>
      </c>
      <c r="V366" s="132">
        <f t="shared" si="281"/>
        <v>0</v>
      </c>
      <c r="W366" s="102">
        <f t="shared" si="282"/>
        <v>0</v>
      </c>
      <c r="X366" s="250">
        <f t="shared" si="272"/>
        <v>1721.7146854608229</v>
      </c>
      <c r="Y366" s="122">
        <f t="shared" si="302"/>
        <v>516.5144056382469</v>
      </c>
      <c r="Z366" s="100">
        <f t="shared" si="293"/>
        <v>2238.2290910990696</v>
      </c>
      <c r="AA366" s="221">
        <f t="shared" si="283"/>
        <v>0</v>
      </c>
      <c r="AB366" s="117">
        <f t="shared" si="303"/>
        <v>0</v>
      </c>
      <c r="AC366" s="130">
        <f t="shared" si="274"/>
        <v>2238.2290910990696</v>
      </c>
      <c r="AD366" s="101">
        <f t="shared" si="304"/>
        <v>4.9999999999999378E-2</v>
      </c>
      <c r="AF366" s="141">
        <f t="shared" si="284"/>
        <v>0</v>
      </c>
      <c r="AG366" s="132">
        <f t="shared" si="285"/>
        <v>0</v>
      </c>
      <c r="AH366" s="102">
        <f t="shared" si="286"/>
        <v>0</v>
      </c>
      <c r="AI366" s="250">
        <f t="shared" si="273"/>
        <v>1807.8004197338653</v>
      </c>
      <c r="AJ366" s="122">
        <f t="shared" si="305"/>
        <v>542.34012592015961</v>
      </c>
      <c r="AK366" s="100">
        <f t="shared" si="294"/>
        <v>2350.1405456540251</v>
      </c>
      <c r="AL366" s="192">
        <f t="shared" si="287"/>
        <v>0</v>
      </c>
      <c r="AM366" s="117">
        <f t="shared" si="306"/>
        <v>0</v>
      </c>
      <c r="AN366" s="130">
        <f t="shared" si="296"/>
        <v>2350.1405456540251</v>
      </c>
      <c r="AO366" s="101">
        <f t="shared" si="307"/>
        <v>5.0000000000000933E-2</v>
      </c>
      <c r="AQ366" s="141">
        <f t="shared" si="288"/>
        <v>0</v>
      </c>
      <c r="AR366" s="132">
        <f t="shared" si="289"/>
        <v>0</v>
      </c>
      <c r="AS366" s="102">
        <f t="shared" si="290"/>
        <v>0</v>
      </c>
      <c r="AT366" s="100">
        <f t="shared" si="308"/>
        <v>326.96504565402529</v>
      </c>
      <c r="AU366" s="101">
        <f t="shared" si="309"/>
        <v>0.16160982853639005</v>
      </c>
      <c r="AW366" s="246">
        <f t="shared" si="291"/>
        <v>0.19703252787404968</v>
      </c>
    </row>
    <row r="367" spans="1:49" s="93" customFormat="1" ht="15" customHeight="1" x14ac:dyDescent="0.25">
      <c r="A367" s="95" t="s">
        <v>499</v>
      </c>
      <c r="B367" s="100">
        <f t="shared" si="270"/>
        <v>1480.625</v>
      </c>
      <c r="C367" s="100">
        <f t="shared" si="297"/>
        <v>444.1875</v>
      </c>
      <c r="D367" s="100">
        <v>59.87</v>
      </c>
      <c r="E367" s="100">
        <f t="shared" si="275"/>
        <v>1984.6824999999999</v>
      </c>
      <c r="F367" s="216"/>
      <c r="G367" s="117">
        <f t="shared" si="298"/>
        <v>0</v>
      </c>
      <c r="H367" s="130">
        <f t="shared" si="276"/>
        <v>1984.6824999999999</v>
      </c>
      <c r="J367" s="141"/>
      <c r="K367" s="132">
        <f t="shared" si="295"/>
        <v>0</v>
      </c>
      <c r="L367" s="102">
        <f t="shared" si="277"/>
        <v>0</v>
      </c>
      <c r="M367" s="250">
        <f t="shared" si="271"/>
        <v>1608.0622183385403</v>
      </c>
      <c r="N367" s="122">
        <f t="shared" si="299"/>
        <v>482.41866550156209</v>
      </c>
      <c r="O367" s="100">
        <f t="shared" si="292"/>
        <v>2090.4808838401023</v>
      </c>
      <c r="P367" s="221">
        <f t="shared" si="278"/>
        <v>0</v>
      </c>
      <c r="Q367" s="117">
        <f t="shared" si="300"/>
        <v>0</v>
      </c>
      <c r="R367" s="130">
        <f t="shared" si="279"/>
        <v>2090.4808838401023</v>
      </c>
      <c r="S367" s="101">
        <f t="shared" si="301"/>
        <v>5.3307460432639564E-2</v>
      </c>
      <c r="U367" s="141">
        <f t="shared" si="280"/>
        <v>0</v>
      </c>
      <c r="V367" s="132">
        <f t="shared" si="281"/>
        <v>0</v>
      </c>
      <c r="W367" s="102">
        <f t="shared" si="282"/>
        <v>0</v>
      </c>
      <c r="X367" s="250">
        <f t="shared" si="272"/>
        <v>1688.4653292554663</v>
      </c>
      <c r="Y367" s="122">
        <f t="shared" si="302"/>
        <v>506.53959877663988</v>
      </c>
      <c r="Z367" s="100">
        <f t="shared" si="293"/>
        <v>2195.0049280321064</v>
      </c>
      <c r="AA367" s="221">
        <f t="shared" si="283"/>
        <v>0</v>
      </c>
      <c r="AB367" s="117">
        <f t="shared" si="303"/>
        <v>0</v>
      </c>
      <c r="AC367" s="130">
        <f t="shared" si="274"/>
        <v>2195.0049280321064</v>
      </c>
      <c r="AD367" s="101">
        <f t="shared" si="304"/>
        <v>4.99999999999996E-2</v>
      </c>
      <c r="AF367" s="141">
        <f t="shared" si="284"/>
        <v>0</v>
      </c>
      <c r="AG367" s="132">
        <f t="shared" si="285"/>
        <v>0</v>
      </c>
      <c r="AH367" s="102">
        <f t="shared" si="286"/>
        <v>0</v>
      </c>
      <c r="AI367" s="250">
        <f t="shared" si="273"/>
        <v>1772.8885957182408</v>
      </c>
      <c r="AJ367" s="122">
        <f t="shared" si="305"/>
        <v>531.8665787154722</v>
      </c>
      <c r="AK367" s="100">
        <f t="shared" si="294"/>
        <v>2304.7551744337129</v>
      </c>
      <c r="AL367" s="192">
        <f t="shared" si="287"/>
        <v>0</v>
      </c>
      <c r="AM367" s="117">
        <f t="shared" si="306"/>
        <v>0</v>
      </c>
      <c r="AN367" s="130">
        <f t="shared" si="296"/>
        <v>2304.7551744337129</v>
      </c>
      <c r="AO367" s="101">
        <f t="shared" si="307"/>
        <v>5.0000000000000488E-2</v>
      </c>
      <c r="AQ367" s="141">
        <f t="shared" si="288"/>
        <v>0</v>
      </c>
      <c r="AR367" s="132">
        <f t="shared" si="289"/>
        <v>0</v>
      </c>
      <c r="AS367" s="102">
        <f t="shared" si="290"/>
        <v>0</v>
      </c>
      <c r="AT367" s="100">
        <f t="shared" si="308"/>
        <v>320.07267443371302</v>
      </c>
      <c r="AU367" s="101">
        <f t="shared" si="309"/>
        <v>0.16127147512698525</v>
      </c>
      <c r="AW367" s="246">
        <f t="shared" si="291"/>
        <v>0.19739204438547286</v>
      </c>
    </row>
    <row r="368" spans="1:49" s="93" customFormat="1" ht="15" customHeight="1" x14ac:dyDescent="0.25">
      <c r="A368" s="95" t="s">
        <v>500</v>
      </c>
      <c r="B368" s="100">
        <f t="shared" si="270"/>
        <v>1451.6</v>
      </c>
      <c r="C368" s="100">
        <f t="shared" si="297"/>
        <v>435.47999999999996</v>
      </c>
      <c r="D368" s="100">
        <v>59.87</v>
      </c>
      <c r="E368" s="100">
        <f t="shared" si="275"/>
        <v>1946.9499999999998</v>
      </c>
      <c r="F368" s="216"/>
      <c r="G368" s="117">
        <f t="shared" si="298"/>
        <v>0</v>
      </c>
      <c r="H368" s="130">
        <f t="shared" si="276"/>
        <v>1946.9499999999998</v>
      </c>
      <c r="J368" s="141"/>
      <c r="K368" s="132">
        <f t="shared" si="295"/>
        <v>0</v>
      </c>
      <c r="L368" s="102">
        <f t="shared" si="277"/>
        <v>0</v>
      </c>
      <c r="M368" s="250">
        <f t="shared" si="271"/>
        <v>1577.0217859279812</v>
      </c>
      <c r="N368" s="122">
        <f t="shared" si="299"/>
        <v>473.10653577839435</v>
      </c>
      <c r="O368" s="100">
        <f t="shared" si="292"/>
        <v>2050.1283217063756</v>
      </c>
      <c r="P368" s="221">
        <f t="shared" si="278"/>
        <v>0</v>
      </c>
      <c r="Q368" s="117">
        <f t="shared" si="300"/>
        <v>0</v>
      </c>
      <c r="R368" s="130">
        <f t="shared" si="279"/>
        <v>2050.1283217063756</v>
      </c>
      <c r="S368" s="101">
        <f t="shared" si="301"/>
        <v>5.2994849228986673E-2</v>
      </c>
      <c r="U368" s="141">
        <f t="shared" si="280"/>
        <v>0</v>
      </c>
      <c r="V368" s="132">
        <f t="shared" si="281"/>
        <v>0</v>
      </c>
      <c r="W368" s="102">
        <f t="shared" si="282"/>
        <v>0</v>
      </c>
      <c r="X368" s="250">
        <f t="shared" si="272"/>
        <v>1655.8728752243792</v>
      </c>
      <c r="Y368" s="122">
        <f t="shared" si="302"/>
        <v>496.76186256731376</v>
      </c>
      <c r="Z368" s="100">
        <f t="shared" si="293"/>
        <v>2152.6347377916927</v>
      </c>
      <c r="AA368" s="221">
        <f t="shared" si="283"/>
        <v>0</v>
      </c>
      <c r="AB368" s="117">
        <f t="shared" si="303"/>
        <v>0</v>
      </c>
      <c r="AC368" s="130">
        <f t="shared" si="274"/>
        <v>2152.6347377916927</v>
      </c>
      <c r="AD368" s="101">
        <f t="shared" si="304"/>
        <v>4.9999999999999156E-2</v>
      </c>
      <c r="AF368" s="141">
        <f t="shared" si="284"/>
        <v>0</v>
      </c>
      <c r="AG368" s="132">
        <f t="shared" si="285"/>
        <v>0</v>
      </c>
      <c r="AH368" s="102">
        <f t="shared" si="286"/>
        <v>0</v>
      </c>
      <c r="AI368" s="250">
        <f t="shared" si="273"/>
        <v>1738.6665189855994</v>
      </c>
      <c r="AJ368" s="122">
        <f t="shared" si="305"/>
        <v>521.5999556956798</v>
      </c>
      <c r="AK368" s="100">
        <f t="shared" si="294"/>
        <v>2260.2664746812793</v>
      </c>
      <c r="AL368" s="192">
        <f t="shared" si="287"/>
        <v>0</v>
      </c>
      <c r="AM368" s="117">
        <f t="shared" si="306"/>
        <v>0</v>
      </c>
      <c r="AN368" s="130">
        <f t="shared" si="296"/>
        <v>2260.2664746812793</v>
      </c>
      <c r="AO368" s="101">
        <f t="shared" si="307"/>
        <v>5.0000000000000933E-2</v>
      </c>
      <c r="AQ368" s="141">
        <f t="shared" si="288"/>
        <v>0</v>
      </c>
      <c r="AR368" s="132">
        <f t="shared" si="289"/>
        <v>0</v>
      </c>
      <c r="AS368" s="102">
        <f t="shared" si="290"/>
        <v>0</v>
      </c>
      <c r="AT368" s="100">
        <f t="shared" si="308"/>
        <v>313.31647468127949</v>
      </c>
      <c r="AU368" s="101">
        <f t="shared" si="309"/>
        <v>0.16092682127495794</v>
      </c>
      <c r="AW368" s="246">
        <f t="shared" si="291"/>
        <v>0.19775869315624095</v>
      </c>
    </row>
    <row r="369" spans="1:49" s="93" customFormat="1" ht="15" customHeight="1" x14ac:dyDescent="0.25">
      <c r="A369" s="95" t="s">
        <v>501</v>
      </c>
      <c r="B369" s="100">
        <f t="shared" si="270"/>
        <v>1423.13</v>
      </c>
      <c r="C369" s="100">
        <f t="shared" si="297"/>
        <v>426.93900000000002</v>
      </c>
      <c r="D369" s="100">
        <v>59.87</v>
      </c>
      <c r="E369" s="100">
        <f t="shared" si="275"/>
        <v>1909.9390000000001</v>
      </c>
      <c r="F369" s="216"/>
      <c r="G369" s="117">
        <f t="shared" si="298"/>
        <v>0</v>
      </c>
      <c r="H369" s="130">
        <f t="shared" si="276"/>
        <v>1909.9390000000001</v>
      </c>
      <c r="J369" s="141"/>
      <c r="K369" s="132">
        <f t="shared" si="295"/>
        <v>0</v>
      </c>
      <c r="L369" s="102">
        <f t="shared" si="277"/>
        <v>0</v>
      </c>
      <c r="M369" s="250">
        <f t="shared" si="271"/>
        <v>1546.5748915015004</v>
      </c>
      <c r="N369" s="122">
        <f t="shared" si="299"/>
        <v>463.9724674504501</v>
      </c>
      <c r="O369" s="100">
        <f t="shared" si="292"/>
        <v>2010.5473589519504</v>
      </c>
      <c r="P369" s="221">
        <f t="shared" si="278"/>
        <v>0</v>
      </c>
      <c r="Q369" s="117">
        <f t="shared" si="300"/>
        <v>0</v>
      </c>
      <c r="R369" s="130">
        <f t="shared" si="279"/>
        <v>2010.5473589519504</v>
      </c>
      <c r="S369" s="101">
        <f t="shared" si="301"/>
        <v>5.2676215812101912E-2</v>
      </c>
      <c r="U369" s="141">
        <f t="shared" si="280"/>
        <v>0</v>
      </c>
      <c r="V369" s="132">
        <f t="shared" si="281"/>
        <v>0</v>
      </c>
      <c r="W369" s="102">
        <f t="shared" si="282"/>
        <v>0</v>
      </c>
      <c r="X369" s="250">
        <f t="shared" si="272"/>
        <v>1623.9036360765745</v>
      </c>
      <c r="Y369" s="122">
        <f t="shared" si="302"/>
        <v>487.1710908229723</v>
      </c>
      <c r="Z369" s="100">
        <f t="shared" si="293"/>
        <v>2111.0747268995469</v>
      </c>
      <c r="AA369" s="221">
        <f t="shared" si="283"/>
        <v>0</v>
      </c>
      <c r="AB369" s="117">
        <f t="shared" si="303"/>
        <v>0</v>
      </c>
      <c r="AC369" s="130">
        <f t="shared" si="274"/>
        <v>2111.0747268995469</v>
      </c>
      <c r="AD369" s="101">
        <f t="shared" si="304"/>
        <v>4.99999999999996E-2</v>
      </c>
      <c r="AF369" s="141">
        <f t="shared" si="284"/>
        <v>0</v>
      </c>
      <c r="AG369" s="132">
        <f t="shared" si="285"/>
        <v>0</v>
      </c>
      <c r="AH369" s="102">
        <f t="shared" si="286"/>
        <v>0</v>
      </c>
      <c r="AI369" s="250">
        <f t="shared" si="273"/>
        <v>1705.0988178804043</v>
      </c>
      <c r="AJ369" s="122">
        <f t="shared" si="305"/>
        <v>511.52964536412128</v>
      </c>
      <c r="AK369" s="100">
        <f t="shared" si="294"/>
        <v>2216.6284632445258</v>
      </c>
      <c r="AL369" s="192">
        <f t="shared" si="287"/>
        <v>0</v>
      </c>
      <c r="AM369" s="117">
        <f t="shared" si="306"/>
        <v>0</v>
      </c>
      <c r="AN369" s="130">
        <f t="shared" si="296"/>
        <v>2216.6284632445258</v>
      </c>
      <c r="AO369" s="101">
        <f t="shared" si="307"/>
        <v>5.0000000000000711E-2</v>
      </c>
      <c r="AQ369" s="141">
        <f t="shared" si="288"/>
        <v>0</v>
      </c>
      <c r="AR369" s="132">
        <f t="shared" si="289"/>
        <v>0</v>
      </c>
      <c r="AS369" s="102">
        <f t="shared" si="290"/>
        <v>0</v>
      </c>
      <c r="AT369" s="100">
        <f t="shared" si="308"/>
        <v>306.68946324452577</v>
      </c>
      <c r="AU369" s="101">
        <f t="shared" si="309"/>
        <v>0.16057552793284269</v>
      </c>
      <c r="AW369" s="246">
        <f t="shared" si="291"/>
        <v>0.19813286058224078</v>
      </c>
    </row>
    <row r="370" spans="1:49" s="93" customFormat="1" ht="15" customHeight="1" x14ac:dyDescent="0.25">
      <c r="A370" s="95" t="s">
        <v>502</v>
      </c>
      <c r="B370" s="100">
        <f t="shared" ref="B370:B401" si="310">B270/2</f>
        <v>1395.23</v>
      </c>
      <c r="C370" s="100">
        <f t="shared" si="297"/>
        <v>418.56900000000002</v>
      </c>
      <c r="D370" s="100">
        <v>59.87</v>
      </c>
      <c r="E370" s="100">
        <f t="shared" si="275"/>
        <v>1873.6689999999999</v>
      </c>
      <c r="F370" s="216"/>
      <c r="G370" s="117">
        <f t="shared" si="298"/>
        <v>0</v>
      </c>
      <c r="H370" s="130">
        <f t="shared" si="276"/>
        <v>1873.6689999999999</v>
      </c>
      <c r="J370" s="141"/>
      <c r="K370" s="132">
        <f t="shared" si="295"/>
        <v>0</v>
      </c>
      <c r="L370" s="102">
        <f t="shared" si="277"/>
        <v>0</v>
      </c>
      <c r="M370" s="250">
        <f t="shared" ref="M370:M404" si="311">M270/2</f>
        <v>1516.7375766262344</v>
      </c>
      <c r="N370" s="122">
        <f t="shared" si="299"/>
        <v>455.0212729878703</v>
      </c>
      <c r="O370" s="100">
        <f t="shared" si="292"/>
        <v>1971.7588496141047</v>
      </c>
      <c r="P370" s="221">
        <f t="shared" si="278"/>
        <v>0</v>
      </c>
      <c r="Q370" s="117">
        <f t="shared" si="300"/>
        <v>0</v>
      </c>
      <c r="R370" s="130">
        <f t="shared" si="279"/>
        <v>1971.7588496141047</v>
      </c>
      <c r="S370" s="101">
        <f t="shared" si="301"/>
        <v>5.2351749222570687E-2</v>
      </c>
      <c r="U370" s="141">
        <f t="shared" si="280"/>
        <v>0</v>
      </c>
      <c r="V370" s="132">
        <f t="shared" si="281"/>
        <v>0</v>
      </c>
      <c r="W370" s="102">
        <f t="shared" si="282"/>
        <v>0</v>
      </c>
      <c r="X370" s="250">
        <f t="shared" ref="X370:X404" si="312">X270/2</f>
        <v>1592.5744554575451</v>
      </c>
      <c r="Y370" s="122">
        <f t="shared" si="302"/>
        <v>477.77233663726349</v>
      </c>
      <c r="Z370" s="100">
        <f t="shared" si="293"/>
        <v>2070.3467920948087</v>
      </c>
      <c r="AA370" s="221">
        <f t="shared" si="283"/>
        <v>0</v>
      </c>
      <c r="AB370" s="117">
        <f t="shared" si="303"/>
        <v>0</v>
      </c>
      <c r="AC370" s="130">
        <f t="shared" si="274"/>
        <v>2070.3467920948087</v>
      </c>
      <c r="AD370" s="101">
        <f t="shared" si="304"/>
        <v>4.9999999999999378E-2</v>
      </c>
      <c r="AF370" s="141">
        <f t="shared" si="284"/>
        <v>0</v>
      </c>
      <c r="AG370" s="132">
        <f t="shared" si="285"/>
        <v>0</v>
      </c>
      <c r="AH370" s="102">
        <f t="shared" si="286"/>
        <v>0</v>
      </c>
      <c r="AI370" s="250">
        <f t="shared" ref="AI370:AI404" si="313">AI270/2</f>
        <v>1672.2031782304234</v>
      </c>
      <c r="AJ370" s="122">
        <f t="shared" si="305"/>
        <v>501.66095346912698</v>
      </c>
      <c r="AK370" s="100">
        <f t="shared" si="294"/>
        <v>2173.8641316995504</v>
      </c>
      <c r="AL370" s="192">
        <f t="shared" si="287"/>
        <v>0</v>
      </c>
      <c r="AM370" s="117">
        <f t="shared" si="306"/>
        <v>0</v>
      </c>
      <c r="AN370" s="130">
        <f t="shared" si="296"/>
        <v>2173.8641316995504</v>
      </c>
      <c r="AO370" s="101">
        <f t="shared" si="307"/>
        <v>5.0000000000000488E-2</v>
      </c>
      <c r="AQ370" s="141">
        <f t="shared" si="288"/>
        <v>0</v>
      </c>
      <c r="AR370" s="132">
        <f t="shared" si="289"/>
        <v>0</v>
      </c>
      <c r="AS370" s="102">
        <f t="shared" si="290"/>
        <v>0</v>
      </c>
      <c r="AT370" s="100">
        <f t="shared" si="308"/>
        <v>300.19513169955053</v>
      </c>
      <c r="AU370" s="101">
        <f t="shared" si="309"/>
        <v>0.16021780351788428</v>
      </c>
      <c r="AW370" s="246">
        <f t="shared" si="291"/>
        <v>0.1985143512040477</v>
      </c>
    </row>
    <row r="371" spans="1:49" s="93" customFormat="1" ht="15" customHeight="1" x14ac:dyDescent="0.25">
      <c r="A371" s="95" t="s">
        <v>503</v>
      </c>
      <c r="B371" s="100">
        <f t="shared" si="310"/>
        <v>1367.875</v>
      </c>
      <c r="C371" s="100">
        <f t="shared" si="297"/>
        <v>410.36250000000001</v>
      </c>
      <c r="D371" s="100">
        <v>59.87</v>
      </c>
      <c r="E371" s="100">
        <f t="shared" si="275"/>
        <v>1838.1074999999998</v>
      </c>
      <c r="F371" s="216"/>
      <c r="G371" s="117">
        <f t="shared" si="298"/>
        <v>0</v>
      </c>
      <c r="H371" s="130">
        <f t="shared" si="276"/>
        <v>1838.1074999999998</v>
      </c>
      <c r="J371" s="141"/>
      <c r="K371" s="132">
        <f t="shared" si="295"/>
        <v>0</v>
      </c>
      <c r="L371" s="102">
        <f t="shared" si="277"/>
        <v>0</v>
      </c>
      <c r="M371" s="250">
        <f t="shared" si="311"/>
        <v>1487.4831053569549</v>
      </c>
      <c r="N371" s="122">
        <f t="shared" si="299"/>
        <v>446.24493160708647</v>
      </c>
      <c r="O371" s="100">
        <f t="shared" si="292"/>
        <v>1933.7280369640414</v>
      </c>
      <c r="P371" s="221">
        <f t="shared" si="278"/>
        <v>0</v>
      </c>
      <c r="Q371" s="117">
        <f t="shared" si="300"/>
        <v>0</v>
      </c>
      <c r="R371" s="130">
        <f t="shared" si="279"/>
        <v>1933.7280369640414</v>
      </c>
      <c r="S371" s="101">
        <f t="shared" si="301"/>
        <v>5.2021188621471648E-2</v>
      </c>
      <c r="U371" s="141">
        <f t="shared" si="280"/>
        <v>0</v>
      </c>
      <c r="V371" s="132">
        <f t="shared" si="281"/>
        <v>0</v>
      </c>
      <c r="W371" s="102">
        <f t="shared" si="282"/>
        <v>0</v>
      </c>
      <c r="X371" s="250">
        <f t="shared" si="312"/>
        <v>1561.8572606248015</v>
      </c>
      <c r="Y371" s="122">
        <f t="shared" si="302"/>
        <v>468.5571781874404</v>
      </c>
      <c r="Z371" s="100">
        <f t="shared" si="293"/>
        <v>2030.4144388122418</v>
      </c>
      <c r="AA371" s="221">
        <f t="shared" si="283"/>
        <v>0</v>
      </c>
      <c r="AB371" s="117">
        <f t="shared" si="303"/>
        <v>0</v>
      </c>
      <c r="AC371" s="130">
        <f t="shared" si="274"/>
        <v>2030.4144388122418</v>
      </c>
      <c r="AD371" s="101">
        <f t="shared" si="304"/>
        <v>4.9999999999999156E-2</v>
      </c>
      <c r="AF371" s="141">
        <f t="shared" si="284"/>
        <v>0</v>
      </c>
      <c r="AG371" s="132">
        <f t="shared" si="285"/>
        <v>0</v>
      </c>
      <c r="AH371" s="102">
        <f t="shared" si="286"/>
        <v>0</v>
      </c>
      <c r="AI371" s="250">
        <f t="shared" si="313"/>
        <v>1639.9501236560427</v>
      </c>
      <c r="AJ371" s="122">
        <f t="shared" si="305"/>
        <v>491.98503709681279</v>
      </c>
      <c r="AK371" s="100">
        <f t="shared" si="294"/>
        <v>2131.9351607528556</v>
      </c>
      <c r="AL371" s="192">
        <f t="shared" si="287"/>
        <v>0</v>
      </c>
      <c r="AM371" s="117">
        <f t="shared" si="306"/>
        <v>0</v>
      </c>
      <c r="AN371" s="130">
        <f t="shared" si="296"/>
        <v>2131.9351607528556</v>
      </c>
      <c r="AO371" s="101">
        <f t="shared" si="307"/>
        <v>5.0000000000000933E-2</v>
      </c>
      <c r="AQ371" s="141">
        <f t="shared" si="288"/>
        <v>0</v>
      </c>
      <c r="AR371" s="132">
        <f t="shared" si="289"/>
        <v>0</v>
      </c>
      <c r="AS371" s="102">
        <f t="shared" si="290"/>
        <v>0</v>
      </c>
      <c r="AT371" s="100">
        <f t="shared" si="308"/>
        <v>293.82766075285576</v>
      </c>
      <c r="AU371" s="101">
        <f t="shared" si="309"/>
        <v>0.1598533604551724</v>
      </c>
      <c r="AW371" s="246">
        <f t="shared" si="291"/>
        <v>0.19890349897179394</v>
      </c>
    </row>
    <row r="372" spans="1:49" s="93" customFormat="1" ht="15" customHeight="1" x14ac:dyDescent="0.25">
      <c r="A372" s="95" t="s">
        <v>504</v>
      </c>
      <c r="B372" s="100">
        <f t="shared" si="310"/>
        <v>1341.05</v>
      </c>
      <c r="C372" s="100">
        <f t="shared" si="297"/>
        <v>402.315</v>
      </c>
      <c r="D372" s="100">
        <v>59.87</v>
      </c>
      <c r="E372" s="100">
        <f t="shared" si="275"/>
        <v>1803.2349999999999</v>
      </c>
      <c r="F372" s="216"/>
      <c r="G372" s="117">
        <f t="shared" si="298"/>
        <v>0</v>
      </c>
      <c r="H372" s="130">
        <f t="shared" si="276"/>
        <v>1803.2349999999999</v>
      </c>
      <c r="J372" s="141"/>
      <c r="K372" s="132">
        <f t="shared" si="295"/>
        <v>0</v>
      </c>
      <c r="L372" s="102">
        <f t="shared" si="277"/>
        <v>0</v>
      </c>
      <c r="M372" s="250">
        <f t="shared" si="311"/>
        <v>1458.7954361265245</v>
      </c>
      <c r="N372" s="122">
        <f t="shared" si="299"/>
        <v>437.63863083795735</v>
      </c>
      <c r="O372" s="100">
        <f t="shared" si="292"/>
        <v>1896.4340669644819</v>
      </c>
      <c r="P372" s="221">
        <f t="shared" si="278"/>
        <v>0</v>
      </c>
      <c r="Q372" s="117">
        <f t="shared" si="300"/>
        <v>0</v>
      </c>
      <c r="R372" s="130">
        <f t="shared" si="279"/>
        <v>1896.4340669644819</v>
      </c>
      <c r="S372" s="101">
        <f t="shared" si="301"/>
        <v>5.1684371124385953E-2</v>
      </c>
      <c r="U372" s="141">
        <f t="shared" si="280"/>
        <v>0</v>
      </c>
      <c r="V372" s="132">
        <f t="shared" si="281"/>
        <v>0</v>
      </c>
      <c r="W372" s="102">
        <f t="shared" si="282"/>
        <v>0</v>
      </c>
      <c r="X372" s="250">
        <f t="shared" si="312"/>
        <v>1531.7352079328498</v>
      </c>
      <c r="Y372" s="122">
        <f t="shared" si="302"/>
        <v>459.52056237985494</v>
      </c>
      <c r="Z372" s="100">
        <f t="shared" si="293"/>
        <v>1991.2557703127047</v>
      </c>
      <c r="AA372" s="221">
        <f t="shared" si="283"/>
        <v>0</v>
      </c>
      <c r="AB372" s="117">
        <f t="shared" si="303"/>
        <v>0</v>
      </c>
      <c r="AC372" s="130">
        <f t="shared" si="274"/>
        <v>1991.2557703127047</v>
      </c>
      <c r="AD372" s="101">
        <f t="shared" si="304"/>
        <v>4.9999999999999378E-2</v>
      </c>
      <c r="AF372" s="141">
        <f t="shared" si="284"/>
        <v>0</v>
      </c>
      <c r="AG372" s="132">
        <f t="shared" si="285"/>
        <v>0</v>
      </c>
      <c r="AH372" s="102">
        <f t="shared" si="286"/>
        <v>0</v>
      </c>
      <c r="AI372" s="250">
        <f t="shared" si="313"/>
        <v>1608.3219683294933</v>
      </c>
      <c r="AJ372" s="122">
        <f t="shared" si="305"/>
        <v>482.49659049884798</v>
      </c>
      <c r="AK372" s="100">
        <f t="shared" si="294"/>
        <v>2090.8185588283413</v>
      </c>
      <c r="AL372" s="192">
        <f t="shared" si="287"/>
        <v>0</v>
      </c>
      <c r="AM372" s="117">
        <f t="shared" si="306"/>
        <v>0</v>
      </c>
      <c r="AN372" s="130">
        <f t="shared" si="296"/>
        <v>2090.8185588283413</v>
      </c>
      <c r="AO372" s="101">
        <f t="shared" si="307"/>
        <v>5.0000000000000711E-2</v>
      </c>
      <c r="AQ372" s="141">
        <f t="shared" si="288"/>
        <v>0</v>
      </c>
      <c r="AR372" s="132">
        <f t="shared" si="289"/>
        <v>0</v>
      </c>
      <c r="AS372" s="102">
        <f t="shared" si="290"/>
        <v>0</v>
      </c>
      <c r="AT372" s="100">
        <f t="shared" si="308"/>
        <v>287.58355882834144</v>
      </c>
      <c r="AU372" s="101">
        <f t="shared" si="309"/>
        <v>0.15948201916463556</v>
      </c>
      <c r="AW372" s="246">
        <f t="shared" si="291"/>
        <v>0.19930052446179736</v>
      </c>
    </row>
    <row r="373" spans="1:49" s="93" customFormat="1" ht="15" customHeight="1" x14ac:dyDescent="0.25">
      <c r="A373" s="95" t="s">
        <v>505</v>
      </c>
      <c r="B373" s="100">
        <f t="shared" si="310"/>
        <v>1314.7550000000001</v>
      </c>
      <c r="C373" s="100">
        <f t="shared" si="297"/>
        <v>394.42650000000003</v>
      </c>
      <c r="D373" s="100">
        <v>59.87</v>
      </c>
      <c r="E373" s="100">
        <f t="shared" si="275"/>
        <v>1769.0515</v>
      </c>
      <c r="F373" s="216">
        <v>6</v>
      </c>
      <c r="G373" s="117">
        <f t="shared" si="298"/>
        <v>78.885300000000001</v>
      </c>
      <c r="H373" s="130">
        <f t="shared" si="276"/>
        <v>1847.9367999999999</v>
      </c>
      <c r="J373" s="141">
        <v>1</v>
      </c>
      <c r="K373" s="132">
        <f t="shared" si="295"/>
        <v>1847.9367999999999</v>
      </c>
      <c r="L373" s="102">
        <f t="shared" si="277"/>
        <v>1314.7550000000001</v>
      </c>
      <c r="M373" s="250">
        <f t="shared" si="311"/>
        <v>1430.6745689349434</v>
      </c>
      <c r="N373" s="122">
        <f t="shared" si="299"/>
        <v>429.202370680483</v>
      </c>
      <c r="O373" s="100">
        <f t="shared" si="292"/>
        <v>1859.8769396154264</v>
      </c>
      <c r="P373" s="221">
        <f t="shared" si="278"/>
        <v>6</v>
      </c>
      <c r="Q373" s="117">
        <f t="shared" si="300"/>
        <v>85.840474136096603</v>
      </c>
      <c r="R373" s="130">
        <f t="shared" si="279"/>
        <v>1945.7174137515231</v>
      </c>
      <c r="S373" s="101">
        <f t="shared" si="301"/>
        <v>5.2913397120249561E-2</v>
      </c>
      <c r="U373" s="141">
        <f t="shared" si="280"/>
        <v>1</v>
      </c>
      <c r="V373" s="132">
        <f t="shared" si="281"/>
        <v>1945.7174137515231</v>
      </c>
      <c r="W373" s="102">
        <f t="shared" si="282"/>
        <v>1430.6745689349434</v>
      </c>
      <c r="X373" s="250">
        <f t="shared" si="312"/>
        <v>1502.2082973816896</v>
      </c>
      <c r="Y373" s="122">
        <f t="shared" si="302"/>
        <v>450.66248921450688</v>
      </c>
      <c r="Z373" s="100">
        <f t="shared" si="293"/>
        <v>1952.8707865961965</v>
      </c>
      <c r="AA373" s="221">
        <f t="shared" si="283"/>
        <v>6</v>
      </c>
      <c r="AB373" s="117">
        <f t="shared" si="303"/>
        <v>90.132497842901373</v>
      </c>
      <c r="AC373" s="130">
        <f t="shared" si="274"/>
        <v>2043.0032844390978</v>
      </c>
      <c r="AD373" s="101">
        <f t="shared" si="304"/>
        <v>4.9999999999999378E-2</v>
      </c>
      <c r="AF373" s="141">
        <f t="shared" si="284"/>
        <v>1</v>
      </c>
      <c r="AG373" s="132">
        <f t="shared" si="285"/>
        <v>2043.0032844390978</v>
      </c>
      <c r="AH373" s="102">
        <f t="shared" si="286"/>
        <v>1502.2082973816896</v>
      </c>
      <c r="AI373" s="250">
        <f t="shared" si="313"/>
        <v>1577.3187122507752</v>
      </c>
      <c r="AJ373" s="122">
        <f t="shared" si="305"/>
        <v>473.19561367523255</v>
      </c>
      <c r="AK373" s="100">
        <f t="shared" si="294"/>
        <v>2050.5143259260076</v>
      </c>
      <c r="AL373" s="192">
        <f t="shared" si="287"/>
        <v>6</v>
      </c>
      <c r="AM373" s="117">
        <f t="shared" si="306"/>
        <v>94.639122735046513</v>
      </c>
      <c r="AN373" s="130">
        <f t="shared" si="296"/>
        <v>2145.153448661054</v>
      </c>
      <c r="AO373" s="101">
        <f t="shared" si="307"/>
        <v>5.0000000000000711E-2</v>
      </c>
      <c r="AQ373" s="141">
        <f t="shared" si="288"/>
        <v>1</v>
      </c>
      <c r="AR373" s="132">
        <f t="shared" si="289"/>
        <v>2145.153448661054</v>
      </c>
      <c r="AS373" s="102">
        <f t="shared" si="290"/>
        <v>1577.3187122507752</v>
      </c>
      <c r="AT373" s="100">
        <f t="shared" si="308"/>
        <v>297.21664866105402</v>
      </c>
      <c r="AU373" s="101">
        <f t="shared" si="309"/>
        <v>0.16083702032507508</v>
      </c>
      <c r="AW373" s="246">
        <f t="shared" si="291"/>
        <v>0.1997054297194345</v>
      </c>
    </row>
    <row r="374" spans="1:49" s="93" customFormat="1" ht="15" customHeight="1" x14ac:dyDescent="0.25">
      <c r="A374" s="95" t="s">
        <v>506</v>
      </c>
      <c r="B374" s="100">
        <f t="shared" si="310"/>
        <v>1288.9749999999999</v>
      </c>
      <c r="C374" s="100">
        <f t="shared" si="297"/>
        <v>386.69249999999994</v>
      </c>
      <c r="D374" s="100">
        <v>59.87</v>
      </c>
      <c r="E374" s="100">
        <f t="shared" si="275"/>
        <v>1735.5374999999997</v>
      </c>
      <c r="F374" s="216"/>
      <c r="G374" s="117">
        <f t="shared" si="298"/>
        <v>0</v>
      </c>
      <c r="H374" s="130">
        <f t="shared" si="276"/>
        <v>1735.5374999999997</v>
      </c>
      <c r="J374" s="141"/>
      <c r="K374" s="132">
        <f t="shared" si="295"/>
        <v>0</v>
      </c>
      <c r="L374" s="102">
        <f t="shared" si="277"/>
        <v>0</v>
      </c>
      <c r="M374" s="250">
        <f t="shared" si="311"/>
        <v>1403.1044622150737</v>
      </c>
      <c r="N374" s="122">
        <f t="shared" si="299"/>
        <v>420.93133866452212</v>
      </c>
      <c r="O374" s="100">
        <f t="shared" si="292"/>
        <v>1824.0358008795959</v>
      </c>
      <c r="P374" s="221">
        <f t="shared" si="278"/>
        <v>0</v>
      </c>
      <c r="Q374" s="117">
        <f t="shared" si="300"/>
        <v>0</v>
      </c>
      <c r="R374" s="130">
        <f t="shared" si="279"/>
        <v>1824.0358008795959</v>
      </c>
      <c r="S374" s="101">
        <f t="shared" si="301"/>
        <v>5.099186902017161E-2</v>
      </c>
      <c r="U374" s="141">
        <f t="shared" si="280"/>
        <v>0</v>
      </c>
      <c r="V374" s="132">
        <f t="shared" si="281"/>
        <v>0</v>
      </c>
      <c r="W374" s="102">
        <f t="shared" si="282"/>
        <v>0</v>
      </c>
      <c r="X374" s="250">
        <f t="shared" si="312"/>
        <v>1473.2596853258265</v>
      </c>
      <c r="Y374" s="122">
        <f t="shared" si="302"/>
        <v>441.97790559774791</v>
      </c>
      <c r="Z374" s="100">
        <f t="shared" si="293"/>
        <v>1915.2375909235743</v>
      </c>
      <c r="AA374" s="221">
        <f t="shared" si="283"/>
        <v>0</v>
      </c>
      <c r="AB374" s="117">
        <f t="shared" si="303"/>
        <v>0</v>
      </c>
      <c r="AC374" s="130">
        <f t="shared" si="274"/>
        <v>1915.2375909235743</v>
      </c>
      <c r="AD374" s="101">
        <f t="shared" si="304"/>
        <v>4.9999999999999378E-2</v>
      </c>
      <c r="AF374" s="141">
        <f t="shared" si="284"/>
        <v>0</v>
      </c>
      <c r="AG374" s="132">
        <f t="shared" si="285"/>
        <v>0</v>
      </c>
      <c r="AH374" s="102">
        <f t="shared" si="286"/>
        <v>0</v>
      </c>
      <c r="AI374" s="250">
        <f t="shared" si="313"/>
        <v>1546.9226695921188</v>
      </c>
      <c r="AJ374" s="122">
        <f t="shared" si="305"/>
        <v>464.07680087763561</v>
      </c>
      <c r="AK374" s="100">
        <f t="shared" si="294"/>
        <v>2010.9994704697544</v>
      </c>
      <c r="AL374" s="192">
        <f t="shared" si="287"/>
        <v>0</v>
      </c>
      <c r="AM374" s="117">
        <f t="shared" si="306"/>
        <v>0</v>
      </c>
      <c r="AN374" s="130">
        <f t="shared" si="296"/>
        <v>2010.9994704697544</v>
      </c>
      <c r="AO374" s="101">
        <f t="shared" si="307"/>
        <v>5.0000000000000711E-2</v>
      </c>
      <c r="AQ374" s="141">
        <f t="shared" si="288"/>
        <v>0</v>
      </c>
      <c r="AR374" s="132">
        <f t="shared" si="289"/>
        <v>0</v>
      </c>
      <c r="AS374" s="102">
        <f t="shared" si="290"/>
        <v>0</v>
      </c>
      <c r="AT374" s="100">
        <f t="shared" si="308"/>
        <v>275.46197046975476</v>
      </c>
      <c r="AU374" s="101">
        <f t="shared" si="309"/>
        <v>0.15871853559473936</v>
      </c>
      <c r="AW374" s="246">
        <f t="shared" si="291"/>
        <v>0.20011844263241652</v>
      </c>
    </row>
    <row r="375" spans="1:49" s="93" customFormat="1" ht="15" customHeight="1" x14ac:dyDescent="0.25">
      <c r="A375" s="95" t="s">
        <v>507</v>
      </c>
      <c r="B375" s="100">
        <f t="shared" si="310"/>
        <v>1263.7</v>
      </c>
      <c r="C375" s="100">
        <f t="shared" si="297"/>
        <v>379.11</v>
      </c>
      <c r="D375" s="100">
        <v>59.87</v>
      </c>
      <c r="E375" s="100">
        <f t="shared" si="275"/>
        <v>1702.6799999999998</v>
      </c>
      <c r="F375" s="216"/>
      <c r="G375" s="117">
        <f t="shared" si="298"/>
        <v>0</v>
      </c>
      <c r="H375" s="130">
        <f t="shared" si="276"/>
        <v>1702.6799999999998</v>
      </c>
      <c r="J375" s="141"/>
      <c r="K375" s="132">
        <f t="shared" si="295"/>
        <v>0</v>
      </c>
      <c r="L375" s="102">
        <f t="shared" si="277"/>
        <v>0</v>
      </c>
      <c r="M375" s="250">
        <f t="shared" si="311"/>
        <v>1376.0744215888249</v>
      </c>
      <c r="N375" s="122">
        <f t="shared" si="299"/>
        <v>412.82232647664745</v>
      </c>
      <c r="O375" s="100">
        <f t="shared" si="292"/>
        <v>1788.8967480654724</v>
      </c>
      <c r="P375" s="221">
        <f t="shared" si="278"/>
        <v>0</v>
      </c>
      <c r="Q375" s="117">
        <f t="shared" si="300"/>
        <v>0</v>
      </c>
      <c r="R375" s="130">
        <f t="shared" si="279"/>
        <v>1788.8967480654724</v>
      </c>
      <c r="S375" s="101">
        <f t="shared" si="301"/>
        <v>5.0635908136274832E-2</v>
      </c>
      <c r="U375" s="141">
        <f t="shared" si="280"/>
        <v>0</v>
      </c>
      <c r="V375" s="132">
        <f t="shared" si="281"/>
        <v>0</v>
      </c>
      <c r="W375" s="102">
        <f t="shared" si="282"/>
        <v>0</v>
      </c>
      <c r="X375" s="250">
        <f t="shared" si="312"/>
        <v>1444.8781426682651</v>
      </c>
      <c r="Y375" s="122">
        <f t="shared" si="302"/>
        <v>433.46344280047953</v>
      </c>
      <c r="Z375" s="100">
        <f t="shared" si="293"/>
        <v>1878.3415854687446</v>
      </c>
      <c r="AA375" s="221">
        <f t="shared" si="283"/>
        <v>0</v>
      </c>
      <c r="AB375" s="117">
        <f t="shared" si="303"/>
        <v>0</v>
      </c>
      <c r="AC375" s="130">
        <f t="shared" ref="AC375:AC438" si="314">Z375+AB375</f>
        <v>1878.3415854687446</v>
      </c>
      <c r="AD375" s="101">
        <f t="shared" si="304"/>
        <v>4.9999999999999156E-2</v>
      </c>
      <c r="AF375" s="141">
        <f t="shared" si="284"/>
        <v>0</v>
      </c>
      <c r="AG375" s="132">
        <f t="shared" si="285"/>
        <v>0</v>
      </c>
      <c r="AH375" s="102">
        <f t="shared" si="286"/>
        <v>0</v>
      </c>
      <c r="AI375" s="250">
        <f t="shared" si="313"/>
        <v>1517.1220498016794</v>
      </c>
      <c r="AJ375" s="122">
        <f t="shared" si="305"/>
        <v>455.13661494050382</v>
      </c>
      <c r="AK375" s="100">
        <f t="shared" si="294"/>
        <v>1972.2586647421831</v>
      </c>
      <c r="AL375" s="192">
        <f t="shared" si="287"/>
        <v>0</v>
      </c>
      <c r="AM375" s="117">
        <f t="shared" si="306"/>
        <v>0</v>
      </c>
      <c r="AN375" s="130">
        <f t="shared" si="296"/>
        <v>1972.2586647421831</v>
      </c>
      <c r="AO375" s="101">
        <f t="shared" si="307"/>
        <v>5.0000000000000711E-2</v>
      </c>
      <c r="AQ375" s="141">
        <f t="shared" si="288"/>
        <v>0</v>
      </c>
      <c r="AR375" s="132">
        <f t="shared" si="289"/>
        <v>0</v>
      </c>
      <c r="AS375" s="102">
        <f t="shared" si="290"/>
        <v>0</v>
      </c>
      <c r="AT375" s="100">
        <f t="shared" si="308"/>
        <v>269.57866474218326</v>
      </c>
      <c r="AU375" s="101">
        <f t="shared" si="309"/>
        <v>0.1583260887202429</v>
      </c>
      <c r="AW375" s="246">
        <f t="shared" si="291"/>
        <v>0.20053972446124813</v>
      </c>
    </row>
    <row r="376" spans="1:49" s="93" customFormat="1" ht="15" customHeight="1" x14ac:dyDescent="0.25">
      <c r="A376" s="95" t="s">
        <v>508</v>
      </c>
      <c r="B376" s="100">
        <f t="shared" si="310"/>
        <v>1238.92</v>
      </c>
      <c r="C376" s="100">
        <f t="shared" si="297"/>
        <v>371.67599999999999</v>
      </c>
      <c r="D376" s="100">
        <v>59.87</v>
      </c>
      <c r="E376" s="100">
        <f t="shared" si="275"/>
        <v>1670.4659999999999</v>
      </c>
      <c r="F376" s="216"/>
      <c r="G376" s="117">
        <f t="shared" si="298"/>
        <v>0</v>
      </c>
      <c r="H376" s="130">
        <f t="shared" si="276"/>
        <v>1670.4659999999999</v>
      </c>
      <c r="J376" s="141"/>
      <c r="K376" s="132">
        <f t="shared" si="295"/>
        <v>0</v>
      </c>
      <c r="L376" s="102">
        <f t="shared" si="277"/>
        <v>0</v>
      </c>
      <c r="M376" s="250">
        <f t="shared" si="311"/>
        <v>1349.5737526781049</v>
      </c>
      <c r="N376" s="122">
        <f t="shared" si="299"/>
        <v>404.87212580343146</v>
      </c>
      <c r="O376" s="100">
        <f t="shared" si="292"/>
        <v>1754.4458784815365</v>
      </c>
      <c r="P376" s="221">
        <f t="shared" si="278"/>
        <v>0</v>
      </c>
      <c r="Q376" s="117">
        <f t="shared" si="300"/>
        <v>0</v>
      </c>
      <c r="R376" s="130">
        <f t="shared" si="279"/>
        <v>1754.4458784815365</v>
      </c>
      <c r="S376" s="101">
        <f t="shared" si="301"/>
        <v>5.0273324019487253E-2</v>
      </c>
      <c r="U376" s="141">
        <f t="shared" si="280"/>
        <v>0</v>
      </c>
      <c r="V376" s="132">
        <f t="shared" si="281"/>
        <v>0</v>
      </c>
      <c r="W376" s="102">
        <f t="shared" si="282"/>
        <v>0</v>
      </c>
      <c r="X376" s="250">
        <f t="shared" si="312"/>
        <v>1417.0524403120091</v>
      </c>
      <c r="Y376" s="122">
        <f t="shared" si="302"/>
        <v>425.11573209360273</v>
      </c>
      <c r="Z376" s="100">
        <f t="shared" si="293"/>
        <v>1842.1681724056118</v>
      </c>
      <c r="AA376" s="221">
        <f t="shared" si="283"/>
        <v>0</v>
      </c>
      <c r="AB376" s="117">
        <f t="shared" si="303"/>
        <v>0</v>
      </c>
      <c r="AC376" s="130">
        <f t="shared" si="314"/>
        <v>1842.1681724056118</v>
      </c>
      <c r="AD376" s="101">
        <f t="shared" si="304"/>
        <v>4.9999999999999156E-2</v>
      </c>
      <c r="AF376" s="141">
        <f t="shared" si="284"/>
        <v>0</v>
      </c>
      <c r="AG376" s="132">
        <f t="shared" si="285"/>
        <v>0</v>
      </c>
      <c r="AH376" s="102">
        <f t="shared" si="286"/>
        <v>0</v>
      </c>
      <c r="AI376" s="250">
        <f t="shared" si="313"/>
        <v>1487.9050623276107</v>
      </c>
      <c r="AJ376" s="122">
        <f t="shared" si="305"/>
        <v>446.37151869828318</v>
      </c>
      <c r="AK376" s="100">
        <f t="shared" si="294"/>
        <v>1934.2765810258938</v>
      </c>
      <c r="AL376" s="192">
        <f t="shared" si="287"/>
        <v>0</v>
      </c>
      <c r="AM376" s="117">
        <f t="shared" si="306"/>
        <v>0</v>
      </c>
      <c r="AN376" s="130">
        <f t="shared" si="296"/>
        <v>1934.2765810258938</v>
      </c>
      <c r="AO376" s="101">
        <f t="shared" si="307"/>
        <v>5.0000000000000711E-2</v>
      </c>
      <c r="AQ376" s="141">
        <f t="shared" si="288"/>
        <v>0</v>
      </c>
      <c r="AR376" s="132">
        <f t="shared" si="289"/>
        <v>0</v>
      </c>
      <c r="AS376" s="102">
        <f t="shared" si="290"/>
        <v>0</v>
      </c>
      <c r="AT376" s="100">
        <f t="shared" si="308"/>
        <v>263.81058102589395</v>
      </c>
      <c r="AU376" s="101">
        <f t="shared" si="309"/>
        <v>0.15792633973148451</v>
      </c>
      <c r="AW376" s="246">
        <f t="shared" si="291"/>
        <v>0.20096944300488384</v>
      </c>
    </row>
    <row r="377" spans="1:49" s="93" customFormat="1" ht="15" customHeight="1" x14ac:dyDescent="0.25">
      <c r="A377" s="123" t="s">
        <v>509</v>
      </c>
      <c r="B377" s="124"/>
      <c r="C377" s="124"/>
      <c r="D377" s="124"/>
      <c r="E377" s="124"/>
      <c r="F377" s="219"/>
      <c r="G377" s="125"/>
      <c r="H377" s="130"/>
      <c r="I377" s="126"/>
      <c r="J377" s="141"/>
      <c r="K377" s="132">
        <f t="shared" si="295"/>
        <v>0</v>
      </c>
      <c r="L377" s="102">
        <f t="shared" si="277"/>
        <v>0</v>
      </c>
      <c r="M377" s="252">
        <f t="shared" si="311"/>
        <v>0</v>
      </c>
      <c r="N377" s="127"/>
      <c r="O377" s="124"/>
      <c r="P377" s="221">
        <f t="shared" si="278"/>
        <v>0</v>
      </c>
      <c r="Q377" s="125"/>
      <c r="R377" s="130"/>
      <c r="S377" s="128"/>
      <c r="T377" s="126"/>
      <c r="U377" s="141">
        <f t="shared" si="280"/>
        <v>0</v>
      </c>
      <c r="V377" s="132">
        <f t="shared" si="281"/>
        <v>0</v>
      </c>
      <c r="W377" s="102">
        <f t="shared" si="282"/>
        <v>0</v>
      </c>
      <c r="X377" s="252">
        <f t="shared" si="312"/>
        <v>0</v>
      </c>
      <c r="Y377" s="127"/>
      <c r="Z377" s="124"/>
      <c r="AA377" s="221">
        <f t="shared" si="283"/>
        <v>0</v>
      </c>
      <c r="AB377" s="125"/>
      <c r="AC377" s="130"/>
      <c r="AD377" s="128"/>
      <c r="AE377" s="126"/>
      <c r="AF377" s="142">
        <f t="shared" si="284"/>
        <v>0</v>
      </c>
      <c r="AG377" s="133">
        <f t="shared" si="285"/>
        <v>0</v>
      </c>
      <c r="AH377" s="102">
        <f t="shared" si="286"/>
        <v>0</v>
      </c>
      <c r="AI377" s="252">
        <f t="shared" si="313"/>
        <v>0</v>
      </c>
      <c r="AJ377" s="127"/>
      <c r="AK377" s="124"/>
      <c r="AL377" s="192">
        <f t="shared" si="287"/>
        <v>0</v>
      </c>
      <c r="AM377" s="125"/>
      <c r="AN377" s="130"/>
      <c r="AO377" s="128"/>
      <c r="AP377" s="126"/>
      <c r="AQ377" s="142">
        <f t="shared" si="288"/>
        <v>0</v>
      </c>
      <c r="AR377" s="133">
        <f t="shared" si="289"/>
        <v>0</v>
      </c>
      <c r="AS377" s="102">
        <f t="shared" si="290"/>
        <v>0</v>
      </c>
      <c r="AT377" s="124"/>
      <c r="AU377" s="128"/>
      <c r="AW377" s="246"/>
    </row>
    <row r="378" spans="1:49" s="93" customFormat="1" ht="15" customHeight="1" x14ac:dyDescent="0.25">
      <c r="A378" s="123" t="s">
        <v>510</v>
      </c>
      <c r="B378" s="124"/>
      <c r="C378" s="124"/>
      <c r="D378" s="124"/>
      <c r="E378" s="124"/>
      <c r="F378" s="219"/>
      <c r="G378" s="125"/>
      <c r="H378" s="130"/>
      <c r="I378" s="126"/>
      <c r="J378" s="141"/>
      <c r="K378" s="132">
        <f t="shared" si="295"/>
        <v>0</v>
      </c>
      <c r="L378" s="102">
        <f t="shared" si="277"/>
        <v>0</v>
      </c>
      <c r="M378" s="252">
        <f t="shared" si="311"/>
        <v>0</v>
      </c>
      <c r="N378" s="127"/>
      <c r="O378" s="124"/>
      <c r="P378" s="221">
        <f t="shared" si="278"/>
        <v>0</v>
      </c>
      <c r="Q378" s="125"/>
      <c r="R378" s="130"/>
      <c r="S378" s="128"/>
      <c r="T378" s="126"/>
      <c r="U378" s="141">
        <f t="shared" si="280"/>
        <v>0</v>
      </c>
      <c r="V378" s="132">
        <f t="shared" si="281"/>
        <v>0</v>
      </c>
      <c r="W378" s="102">
        <f t="shared" si="282"/>
        <v>0</v>
      </c>
      <c r="X378" s="252">
        <f t="shared" si="312"/>
        <v>0</v>
      </c>
      <c r="Y378" s="127"/>
      <c r="Z378" s="124"/>
      <c r="AA378" s="221">
        <f t="shared" si="283"/>
        <v>0</v>
      </c>
      <c r="AB378" s="125"/>
      <c r="AC378" s="130"/>
      <c r="AD378" s="128"/>
      <c r="AE378" s="126"/>
      <c r="AF378" s="142">
        <f t="shared" si="284"/>
        <v>0</v>
      </c>
      <c r="AG378" s="133">
        <f t="shared" si="285"/>
        <v>0</v>
      </c>
      <c r="AH378" s="102">
        <f t="shared" si="286"/>
        <v>0</v>
      </c>
      <c r="AI378" s="252">
        <f t="shared" si="313"/>
        <v>0</v>
      </c>
      <c r="AJ378" s="127"/>
      <c r="AK378" s="124"/>
      <c r="AL378" s="192">
        <f t="shared" si="287"/>
        <v>0</v>
      </c>
      <c r="AM378" s="125"/>
      <c r="AN378" s="130"/>
      <c r="AO378" s="128"/>
      <c r="AP378" s="126"/>
      <c r="AQ378" s="142">
        <f t="shared" si="288"/>
        <v>0</v>
      </c>
      <c r="AR378" s="133">
        <f t="shared" si="289"/>
        <v>0</v>
      </c>
      <c r="AS378" s="102">
        <f t="shared" si="290"/>
        <v>0</v>
      </c>
      <c r="AT378" s="124"/>
      <c r="AU378" s="128"/>
      <c r="AW378" s="246"/>
    </row>
    <row r="379" spans="1:49" s="93" customFormat="1" ht="15" customHeight="1" x14ac:dyDescent="0.25">
      <c r="A379" s="123" t="s">
        <v>511</v>
      </c>
      <c r="B379" s="124"/>
      <c r="C379" s="124"/>
      <c r="D379" s="124"/>
      <c r="E379" s="124"/>
      <c r="F379" s="219"/>
      <c r="G379" s="125"/>
      <c r="H379" s="130"/>
      <c r="I379" s="126"/>
      <c r="J379" s="141"/>
      <c r="K379" s="132">
        <f t="shared" si="295"/>
        <v>0</v>
      </c>
      <c r="L379" s="102">
        <f t="shared" si="277"/>
        <v>0</v>
      </c>
      <c r="M379" s="252">
        <f t="shared" si="311"/>
        <v>0</v>
      </c>
      <c r="N379" s="127"/>
      <c r="O379" s="124"/>
      <c r="P379" s="221">
        <f t="shared" si="278"/>
        <v>0</v>
      </c>
      <c r="Q379" s="125"/>
      <c r="R379" s="130"/>
      <c r="S379" s="128"/>
      <c r="T379" s="126"/>
      <c r="U379" s="141">
        <f t="shared" si="280"/>
        <v>0</v>
      </c>
      <c r="V379" s="132">
        <f t="shared" si="281"/>
        <v>0</v>
      </c>
      <c r="W379" s="102">
        <f t="shared" si="282"/>
        <v>0</v>
      </c>
      <c r="X379" s="252">
        <f t="shared" si="312"/>
        <v>0</v>
      </c>
      <c r="Y379" s="127"/>
      <c r="Z379" s="124"/>
      <c r="AA379" s="221">
        <f t="shared" si="283"/>
        <v>0</v>
      </c>
      <c r="AB379" s="125"/>
      <c r="AC379" s="130"/>
      <c r="AD379" s="128"/>
      <c r="AE379" s="126"/>
      <c r="AF379" s="142">
        <f t="shared" si="284"/>
        <v>0</v>
      </c>
      <c r="AG379" s="133">
        <f t="shared" si="285"/>
        <v>0</v>
      </c>
      <c r="AH379" s="102">
        <f t="shared" si="286"/>
        <v>0</v>
      </c>
      <c r="AI379" s="252">
        <f t="shared" si="313"/>
        <v>0</v>
      </c>
      <c r="AJ379" s="127"/>
      <c r="AK379" s="124"/>
      <c r="AL379" s="192">
        <f t="shared" si="287"/>
        <v>0</v>
      </c>
      <c r="AM379" s="125"/>
      <c r="AN379" s="130"/>
      <c r="AO379" s="128"/>
      <c r="AP379" s="126"/>
      <c r="AQ379" s="142">
        <f t="shared" si="288"/>
        <v>0</v>
      </c>
      <c r="AR379" s="133">
        <f t="shared" si="289"/>
        <v>0</v>
      </c>
      <c r="AS379" s="102">
        <f t="shared" si="290"/>
        <v>0</v>
      </c>
      <c r="AT379" s="124"/>
      <c r="AU379" s="128"/>
      <c r="AW379" s="246"/>
    </row>
    <row r="380" spans="1:49" s="93" customFormat="1" ht="15" customHeight="1" x14ac:dyDescent="0.25">
      <c r="A380" s="95" t="s">
        <v>512</v>
      </c>
      <c r="B380" s="100">
        <f t="shared" si="310"/>
        <v>1989.8050000000001</v>
      </c>
      <c r="C380" s="100">
        <f t="shared" ref="C380:C401" si="315">B380*C$4</f>
        <v>596.94150000000002</v>
      </c>
      <c r="D380" s="100">
        <v>59.87</v>
      </c>
      <c r="E380" s="100">
        <f t="shared" si="275"/>
        <v>2646.6165000000001</v>
      </c>
      <c r="F380" s="216"/>
      <c r="G380" s="117">
        <f t="shared" ref="G380:G401" si="316">B380*F380%</f>
        <v>0</v>
      </c>
      <c r="H380" s="130">
        <f t="shared" si="276"/>
        <v>2646.6165000000001</v>
      </c>
      <c r="J380" s="141"/>
      <c r="K380" s="132">
        <f t="shared" si="295"/>
        <v>0</v>
      </c>
      <c r="L380" s="102">
        <f t="shared" si="277"/>
        <v>0</v>
      </c>
      <c r="M380" s="250">
        <f t="shared" si="311"/>
        <v>2152.5985620011888</v>
      </c>
      <c r="N380" s="122">
        <f t="shared" ref="N380:N401" si="317">M380*N$4</f>
        <v>645.77956860035658</v>
      </c>
      <c r="O380" s="100">
        <f t="shared" si="292"/>
        <v>2798.3781306015453</v>
      </c>
      <c r="P380" s="221">
        <f t="shared" si="278"/>
        <v>0</v>
      </c>
      <c r="Q380" s="117">
        <f t="shared" ref="Q380:Q401" si="318">M380*P380%</f>
        <v>0</v>
      </c>
      <c r="R380" s="130">
        <f t="shared" si="279"/>
        <v>2798.3781306015453</v>
      </c>
      <c r="S380" s="101">
        <f t="shared" ref="S380:S401" si="319">R380/H380-1</f>
        <v>5.7341753367571524E-2</v>
      </c>
      <c r="U380" s="141">
        <f t="shared" si="280"/>
        <v>0</v>
      </c>
      <c r="V380" s="132">
        <f t="shared" si="281"/>
        <v>0</v>
      </c>
      <c r="W380" s="102">
        <f t="shared" si="282"/>
        <v>0</v>
      </c>
      <c r="X380" s="250">
        <f t="shared" si="312"/>
        <v>2260.2284901012472</v>
      </c>
      <c r="Y380" s="122">
        <f t="shared" ref="Y380:Y401" si="320">X380*Y$4</f>
        <v>678.06854703037413</v>
      </c>
      <c r="Z380" s="100">
        <f t="shared" si="293"/>
        <v>2938.2970371316214</v>
      </c>
      <c r="AA380" s="221">
        <f t="shared" si="283"/>
        <v>0</v>
      </c>
      <c r="AB380" s="117">
        <f t="shared" ref="AB380:AB401" si="321">X380*AA380%</f>
        <v>0</v>
      </c>
      <c r="AC380" s="130">
        <f t="shared" si="314"/>
        <v>2938.2970371316214</v>
      </c>
      <c r="AD380" s="101">
        <f t="shared" ref="AD380:AD401" si="322">AC380/R380-1</f>
        <v>4.99999999999996E-2</v>
      </c>
      <c r="AF380" s="141">
        <f t="shared" si="284"/>
        <v>0</v>
      </c>
      <c r="AG380" s="132">
        <f t="shared" si="285"/>
        <v>0</v>
      </c>
      <c r="AH380" s="102">
        <f t="shared" si="286"/>
        <v>0</v>
      </c>
      <c r="AI380" s="250">
        <f t="shared" si="313"/>
        <v>2373.2399146063112</v>
      </c>
      <c r="AJ380" s="122">
        <f t="shared" ref="AJ380:AJ401" si="323">AI380*AJ$4</f>
        <v>711.97197438189335</v>
      </c>
      <c r="AK380" s="100">
        <f t="shared" si="294"/>
        <v>3085.2118889882045</v>
      </c>
      <c r="AL380" s="192">
        <f t="shared" si="287"/>
        <v>0</v>
      </c>
      <c r="AM380" s="117">
        <f t="shared" ref="AM380:AM401" si="324">AI380*AL380%</f>
        <v>0</v>
      </c>
      <c r="AN380" s="130">
        <f t="shared" si="296"/>
        <v>3085.2118889882045</v>
      </c>
      <c r="AO380" s="101">
        <f t="shared" ref="AO380:AO401" si="325">AN380/AC380-1</f>
        <v>5.0000000000000711E-2</v>
      </c>
      <c r="AQ380" s="141">
        <f t="shared" si="288"/>
        <v>0</v>
      </c>
      <c r="AR380" s="132">
        <f t="shared" si="289"/>
        <v>0</v>
      </c>
      <c r="AS380" s="102">
        <f t="shared" si="290"/>
        <v>0</v>
      </c>
      <c r="AT380" s="100">
        <f t="shared" ref="AT380:AT401" si="326">AN380-H380</f>
        <v>438.59538898820438</v>
      </c>
      <c r="AU380" s="101">
        <f t="shared" ref="AU380:AU401" si="327">AN380/H380-1</f>
        <v>0.16571928308774786</v>
      </c>
      <c r="AW380" s="246">
        <f t="shared" si="291"/>
        <v>0.19269974424946734</v>
      </c>
    </row>
    <row r="381" spans="1:49" s="93" customFormat="1" ht="15" customHeight="1" x14ac:dyDescent="0.25">
      <c r="A381" s="95" t="s">
        <v>513</v>
      </c>
      <c r="B381" s="100">
        <f t="shared" si="310"/>
        <v>1951.4349999999999</v>
      </c>
      <c r="C381" s="100">
        <f t="shared" si="315"/>
        <v>585.43049999999994</v>
      </c>
      <c r="D381" s="100">
        <v>59.87</v>
      </c>
      <c r="E381" s="100">
        <f t="shared" si="275"/>
        <v>2596.7354999999998</v>
      </c>
      <c r="F381" s="216"/>
      <c r="G381" s="117">
        <f t="shared" si="316"/>
        <v>0</v>
      </c>
      <c r="H381" s="130">
        <f t="shared" si="276"/>
        <v>2596.7354999999998</v>
      </c>
      <c r="J381" s="141"/>
      <c r="K381" s="132">
        <f t="shared" si="295"/>
        <v>0</v>
      </c>
      <c r="L381" s="102">
        <f t="shared" si="277"/>
        <v>0</v>
      </c>
      <c r="M381" s="250">
        <f t="shared" si="311"/>
        <v>2111.5642332641296</v>
      </c>
      <c r="N381" s="122">
        <f t="shared" si="317"/>
        <v>633.4692699792389</v>
      </c>
      <c r="O381" s="100">
        <f t="shared" si="292"/>
        <v>2745.0335032433686</v>
      </c>
      <c r="P381" s="221">
        <f t="shared" si="278"/>
        <v>0</v>
      </c>
      <c r="Q381" s="117">
        <f t="shared" si="318"/>
        <v>0</v>
      </c>
      <c r="R381" s="130">
        <f t="shared" si="279"/>
        <v>2745.0335032433686</v>
      </c>
      <c r="S381" s="101">
        <f t="shared" si="319"/>
        <v>5.7109398798363964E-2</v>
      </c>
      <c r="U381" s="141">
        <f t="shared" si="280"/>
        <v>0</v>
      </c>
      <c r="V381" s="132">
        <f t="shared" si="281"/>
        <v>0</v>
      </c>
      <c r="W381" s="102">
        <f t="shared" si="282"/>
        <v>0</v>
      </c>
      <c r="X381" s="250">
        <f t="shared" si="312"/>
        <v>2217.1424449273345</v>
      </c>
      <c r="Y381" s="122">
        <f t="shared" si="320"/>
        <v>665.14273347820028</v>
      </c>
      <c r="Z381" s="100">
        <f t="shared" si="293"/>
        <v>2882.2851784055347</v>
      </c>
      <c r="AA381" s="221">
        <f t="shared" si="283"/>
        <v>0</v>
      </c>
      <c r="AB381" s="117">
        <f t="shared" si="321"/>
        <v>0</v>
      </c>
      <c r="AC381" s="130">
        <f t="shared" si="314"/>
        <v>2882.2851784055347</v>
      </c>
      <c r="AD381" s="101">
        <f t="shared" si="322"/>
        <v>4.9999999999999156E-2</v>
      </c>
      <c r="AF381" s="141">
        <f t="shared" si="284"/>
        <v>0</v>
      </c>
      <c r="AG381" s="132">
        <f t="shared" si="285"/>
        <v>0</v>
      </c>
      <c r="AH381" s="102">
        <f t="shared" si="286"/>
        <v>0</v>
      </c>
      <c r="AI381" s="250">
        <f t="shared" si="313"/>
        <v>2327.9995671737029</v>
      </c>
      <c r="AJ381" s="122">
        <f t="shared" si="323"/>
        <v>698.39987015211079</v>
      </c>
      <c r="AK381" s="100">
        <f t="shared" si="294"/>
        <v>3026.3994373258138</v>
      </c>
      <c r="AL381" s="192">
        <f t="shared" si="287"/>
        <v>0</v>
      </c>
      <c r="AM381" s="117">
        <f t="shared" si="324"/>
        <v>0</v>
      </c>
      <c r="AN381" s="130">
        <f t="shared" si="296"/>
        <v>3026.3994373258138</v>
      </c>
      <c r="AO381" s="101">
        <f t="shared" si="325"/>
        <v>5.0000000000000711E-2</v>
      </c>
      <c r="AQ381" s="141">
        <f t="shared" si="288"/>
        <v>0</v>
      </c>
      <c r="AR381" s="132">
        <f t="shared" si="289"/>
        <v>0</v>
      </c>
      <c r="AS381" s="102">
        <f t="shared" si="290"/>
        <v>0</v>
      </c>
      <c r="AT381" s="100">
        <f t="shared" si="326"/>
        <v>429.663937325814</v>
      </c>
      <c r="AU381" s="101">
        <f t="shared" si="327"/>
        <v>0.16546311217519616</v>
      </c>
      <c r="AW381" s="246">
        <f t="shared" si="291"/>
        <v>0.19296802976973515</v>
      </c>
    </row>
    <row r="382" spans="1:49" s="93" customFormat="1" ht="15" customHeight="1" x14ac:dyDescent="0.25">
      <c r="A382" s="95" t="s">
        <v>514</v>
      </c>
      <c r="B382" s="100">
        <f t="shared" si="310"/>
        <v>1913.175</v>
      </c>
      <c r="C382" s="100">
        <f t="shared" si="315"/>
        <v>573.95249999999999</v>
      </c>
      <c r="D382" s="100">
        <v>59.87</v>
      </c>
      <c r="E382" s="100">
        <f t="shared" si="275"/>
        <v>2546.9974999999999</v>
      </c>
      <c r="F382" s="216"/>
      <c r="G382" s="117">
        <f t="shared" si="316"/>
        <v>0</v>
      </c>
      <c r="H382" s="130">
        <f t="shared" si="276"/>
        <v>2546.9974999999999</v>
      </c>
      <c r="J382" s="141"/>
      <c r="K382" s="132">
        <f t="shared" si="295"/>
        <v>0</v>
      </c>
      <c r="L382" s="102">
        <f t="shared" si="277"/>
        <v>0</v>
      </c>
      <c r="M382" s="250">
        <f t="shared" si="311"/>
        <v>2070.647542686077</v>
      </c>
      <c r="N382" s="122">
        <f t="shared" si="317"/>
        <v>621.19426280582309</v>
      </c>
      <c r="O382" s="100">
        <f t="shared" si="292"/>
        <v>2691.8418054919002</v>
      </c>
      <c r="P382" s="221">
        <f t="shared" si="278"/>
        <v>0</v>
      </c>
      <c r="Q382" s="117">
        <f t="shared" si="318"/>
        <v>0</v>
      </c>
      <c r="R382" s="130">
        <f t="shared" si="279"/>
        <v>2691.8418054919002</v>
      </c>
      <c r="S382" s="101">
        <f t="shared" si="319"/>
        <v>5.6868648474095673E-2</v>
      </c>
      <c r="U382" s="141">
        <f t="shared" si="280"/>
        <v>0</v>
      </c>
      <c r="V382" s="132">
        <f t="shared" si="281"/>
        <v>0</v>
      </c>
      <c r="W382" s="102">
        <f t="shared" si="282"/>
        <v>0</v>
      </c>
      <c r="X382" s="250">
        <f t="shared" si="312"/>
        <v>2174.1799198203794</v>
      </c>
      <c r="Y382" s="122">
        <f t="shared" si="320"/>
        <v>652.25397594611377</v>
      </c>
      <c r="Z382" s="100">
        <f t="shared" si="293"/>
        <v>2826.4338957664932</v>
      </c>
      <c r="AA382" s="221">
        <f t="shared" si="283"/>
        <v>0</v>
      </c>
      <c r="AB382" s="117">
        <f t="shared" si="321"/>
        <v>0</v>
      </c>
      <c r="AC382" s="130">
        <f t="shared" si="314"/>
        <v>2826.4338957664932</v>
      </c>
      <c r="AD382" s="101">
        <f t="shared" si="322"/>
        <v>4.9999999999999156E-2</v>
      </c>
      <c r="AF382" s="141">
        <f t="shared" si="284"/>
        <v>0</v>
      </c>
      <c r="AG382" s="132">
        <f t="shared" si="285"/>
        <v>0</v>
      </c>
      <c r="AH382" s="102">
        <f t="shared" si="286"/>
        <v>0</v>
      </c>
      <c r="AI382" s="250">
        <f t="shared" si="313"/>
        <v>2282.8889158113998</v>
      </c>
      <c r="AJ382" s="122">
        <f t="shared" si="323"/>
        <v>684.86667474341994</v>
      </c>
      <c r="AK382" s="100">
        <f t="shared" si="294"/>
        <v>2967.7555905548197</v>
      </c>
      <c r="AL382" s="192">
        <f t="shared" si="287"/>
        <v>0</v>
      </c>
      <c r="AM382" s="117">
        <f t="shared" si="324"/>
        <v>0</v>
      </c>
      <c r="AN382" s="130">
        <f t="shared" si="296"/>
        <v>2967.7555905548197</v>
      </c>
      <c r="AO382" s="101">
        <f t="shared" si="325"/>
        <v>5.0000000000000711E-2</v>
      </c>
      <c r="AQ382" s="141">
        <f t="shared" si="288"/>
        <v>0</v>
      </c>
      <c r="AR382" s="132">
        <f t="shared" si="289"/>
        <v>0</v>
      </c>
      <c r="AS382" s="102">
        <f t="shared" si="290"/>
        <v>0</v>
      </c>
      <c r="AT382" s="100">
        <f t="shared" si="326"/>
        <v>420.75809055481977</v>
      </c>
      <c r="AU382" s="101">
        <f t="shared" si="327"/>
        <v>0.16519768494269038</v>
      </c>
      <c r="AW382" s="246">
        <f t="shared" si="291"/>
        <v>0.19324626122095467</v>
      </c>
    </row>
    <row r="383" spans="1:49" s="93" customFormat="1" ht="15" customHeight="1" x14ac:dyDescent="0.25">
      <c r="A383" s="95" t="s">
        <v>515</v>
      </c>
      <c r="B383" s="100">
        <f t="shared" si="310"/>
        <v>1875.66</v>
      </c>
      <c r="C383" s="100">
        <f t="shared" si="315"/>
        <v>562.69799999999998</v>
      </c>
      <c r="D383" s="100">
        <v>59.87</v>
      </c>
      <c r="E383" s="100">
        <f t="shared" si="275"/>
        <v>2498.2280000000001</v>
      </c>
      <c r="F383" s="216"/>
      <c r="G383" s="117">
        <f t="shared" si="316"/>
        <v>0</v>
      </c>
      <c r="H383" s="130">
        <f t="shared" si="276"/>
        <v>2498.2280000000001</v>
      </c>
      <c r="J383" s="141"/>
      <c r="K383" s="132">
        <f t="shared" si="295"/>
        <v>0</v>
      </c>
      <c r="L383" s="102">
        <f t="shared" si="277"/>
        <v>0</v>
      </c>
      <c r="M383" s="250">
        <f t="shared" si="311"/>
        <v>2030.5275832758405</v>
      </c>
      <c r="N383" s="122">
        <f t="shared" si="317"/>
        <v>609.15827498275212</v>
      </c>
      <c r="O383" s="100">
        <f t="shared" si="292"/>
        <v>2639.6858582585928</v>
      </c>
      <c r="P383" s="221">
        <f t="shared" si="278"/>
        <v>0</v>
      </c>
      <c r="Q383" s="117">
        <f t="shared" si="318"/>
        <v>0</v>
      </c>
      <c r="R383" s="130">
        <f t="shared" si="279"/>
        <v>2639.6858582585928</v>
      </c>
      <c r="S383" s="101">
        <f t="shared" si="319"/>
        <v>5.6623277882800416E-2</v>
      </c>
      <c r="U383" s="141">
        <f t="shared" si="280"/>
        <v>0</v>
      </c>
      <c r="V383" s="132">
        <f t="shared" si="281"/>
        <v>0</v>
      </c>
      <c r="W383" s="102">
        <f t="shared" si="282"/>
        <v>0</v>
      </c>
      <c r="X383" s="250">
        <f t="shared" si="312"/>
        <v>2132.0539624396311</v>
      </c>
      <c r="Y383" s="122">
        <f t="shared" si="320"/>
        <v>639.61618873188934</v>
      </c>
      <c r="Z383" s="100">
        <f t="shared" si="293"/>
        <v>2771.6701511715205</v>
      </c>
      <c r="AA383" s="221">
        <f t="shared" si="283"/>
        <v>0</v>
      </c>
      <c r="AB383" s="117">
        <f t="shared" si="321"/>
        <v>0</v>
      </c>
      <c r="AC383" s="130">
        <f t="shared" si="314"/>
        <v>2771.6701511715205</v>
      </c>
      <c r="AD383" s="101">
        <f t="shared" si="322"/>
        <v>4.9999999999999156E-2</v>
      </c>
      <c r="AF383" s="141">
        <f t="shared" si="284"/>
        <v>0</v>
      </c>
      <c r="AG383" s="132">
        <f t="shared" si="285"/>
        <v>0</v>
      </c>
      <c r="AH383" s="102">
        <f t="shared" si="286"/>
        <v>0</v>
      </c>
      <c r="AI383" s="250">
        <f t="shared" si="313"/>
        <v>2238.656660561614</v>
      </c>
      <c r="AJ383" s="122">
        <f t="shared" si="323"/>
        <v>671.59699816848422</v>
      </c>
      <c r="AK383" s="100">
        <f t="shared" si="294"/>
        <v>2910.2536587300983</v>
      </c>
      <c r="AL383" s="192">
        <f t="shared" si="287"/>
        <v>0</v>
      </c>
      <c r="AM383" s="117">
        <f t="shared" si="324"/>
        <v>0</v>
      </c>
      <c r="AN383" s="130">
        <f t="shared" si="296"/>
        <v>2910.2536587300983</v>
      </c>
      <c r="AO383" s="101">
        <f t="shared" si="325"/>
        <v>5.0000000000000711E-2</v>
      </c>
      <c r="AQ383" s="141">
        <f t="shared" si="288"/>
        <v>0</v>
      </c>
      <c r="AR383" s="132">
        <f t="shared" si="289"/>
        <v>0</v>
      </c>
      <c r="AS383" s="102">
        <f t="shared" si="290"/>
        <v>0</v>
      </c>
      <c r="AT383" s="100">
        <f t="shared" si="326"/>
        <v>412.02565873009826</v>
      </c>
      <c r="AU383" s="101">
        <f t="shared" si="327"/>
        <v>0.16492716386578743</v>
      </c>
      <c r="AW383" s="246">
        <f t="shared" si="291"/>
        <v>0.19353009637227103</v>
      </c>
    </row>
    <row r="384" spans="1:49" s="93" customFormat="1" ht="15" customHeight="1" x14ac:dyDescent="0.25">
      <c r="A384" s="95" t="s">
        <v>516</v>
      </c>
      <c r="B384" s="100">
        <f t="shared" si="310"/>
        <v>1838.875</v>
      </c>
      <c r="C384" s="100">
        <f t="shared" si="315"/>
        <v>551.66250000000002</v>
      </c>
      <c r="D384" s="100">
        <v>59.87</v>
      </c>
      <c r="E384" s="100">
        <f t="shared" si="275"/>
        <v>2450.4074999999998</v>
      </c>
      <c r="F384" s="216"/>
      <c r="G384" s="117">
        <f t="shared" si="316"/>
        <v>0</v>
      </c>
      <c r="H384" s="130">
        <f t="shared" si="276"/>
        <v>2450.4074999999998</v>
      </c>
      <c r="J384" s="141"/>
      <c r="K384" s="132">
        <f t="shared" si="295"/>
        <v>0</v>
      </c>
      <c r="L384" s="102">
        <f t="shared" si="277"/>
        <v>0</v>
      </c>
      <c r="M384" s="250">
        <f t="shared" si="311"/>
        <v>1991.1883134662826</v>
      </c>
      <c r="N384" s="122">
        <f t="shared" si="317"/>
        <v>597.35649403988475</v>
      </c>
      <c r="O384" s="100">
        <f t="shared" si="292"/>
        <v>2588.5448075061672</v>
      </c>
      <c r="P384" s="221">
        <f t="shared" si="278"/>
        <v>0</v>
      </c>
      <c r="Q384" s="117">
        <f t="shared" si="318"/>
        <v>0</v>
      </c>
      <c r="R384" s="130">
        <f t="shared" si="279"/>
        <v>2588.5448075061672</v>
      </c>
      <c r="S384" s="101">
        <f t="shared" si="319"/>
        <v>5.6373198133848224E-2</v>
      </c>
      <c r="U384" s="141">
        <f t="shared" si="280"/>
        <v>0</v>
      </c>
      <c r="V384" s="132">
        <f t="shared" si="281"/>
        <v>0</v>
      </c>
      <c r="W384" s="102">
        <f t="shared" si="282"/>
        <v>0</v>
      </c>
      <c r="X384" s="250">
        <f t="shared" si="312"/>
        <v>2090.7477291395953</v>
      </c>
      <c r="Y384" s="122">
        <f t="shared" si="320"/>
        <v>627.22431874187862</v>
      </c>
      <c r="Z384" s="100">
        <f t="shared" si="293"/>
        <v>2717.9720478814738</v>
      </c>
      <c r="AA384" s="221">
        <f t="shared" si="283"/>
        <v>0</v>
      </c>
      <c r="AB384" s="117">
        <f t="shared" si="321"/>
        <v>0</v>
      </c>
      <c r="AC384" s="130">
        <f t="shared" si="314"/>
        <v>2717.9720478814738</v>
      </c>
      <c r="AD384" s="101">
        <f t="shared" si="322"/>
        <v>4.9999999999999378E-2</v>
      </c>
      <c r="AF384" s="141">
        <f t="shared" si="284"/>
        <v>0</v>
      </c>
      <c r="AG384" s="132">
        <f t="shared" si="285"/>
        <v>0</v>
      </c>
      <c r="AH384" s="102">
        <f t="shared" si="286"/>
        <v>0</v>
      </c>
      <c r="AI384" s="250">
        <f t="shared" si="313"/>
        <v>2195.2851155965768</v>
      </c>
      <c r="AJ384" s="122">
        <f t="shared" si="323"/>
        <v>658.58553467897298</v>
      </c>
      <c r="AK384" s="100">
        <f t="shared" si="294"/>
        <v>2853.8706502755499</v>
      </c>
      <c r="AL384" s="192">
        <f t="shared" si="287"/>
        <v>0</v>
      </c>
      <c r="AM384" s="117">
        <f t="shared" si="324"/>
        <v>0</v>
      </c>
      <c r="AN384" s="130">
        <f t="shared" si="296"/>
        <v>2853.8706502755499</v>
      </c>
      <c r="AO384" s="101">
        <f t="shared" si="325"/>
        <v>5.0000000000000933E-2</v>
      </c>
      <c r="AQ384" s="141">
        <f t="shared" si="288"/>
        <v>0</v>
      </c>
      <c r="AR384" s="132">
        <f t="shared" si="289"/>
        <v>0</v>
      </c>
      <c r="AS384" s="102">
        <f t="shared" si="290"/>
        <v>0</v>
      </c>
      <c r="AT384" s="100">
        <f t="shared" si="326"/>
        <v>403.46315027555011</v>
      </c>
      <c r="AU384" s="101">
        <f t="shared" si="327"/>
        <v>0.16465145094256783</v>
      </c>
      <c r="AW384" s="246">
        <f t="shared" si="291"/>
        <v>0.19381965364506937</v>
      </c>
    </row>
    <row r="385" spans="1:49" s="93" customFormat="1" ht="15" customHeight="1" x14ac:dyDescent="0.25">
      <c r="A385" s="95" t="s">
        <v>517</v>
      </c>
      <c r="B385" s="100">
        <f t="shared" si="310"/>
        <v>1802.82</v>
      </c>
      <c r="C385" s="100">
        <f t="shared" si="315"/>
        <v>540.846</v>
      </c>
      <c r="D385" s="100">
        <v>59.87</v>
      </c>
      <c r="E385" s="100">
        <f t="shared" si="275"/>
        <v>2403.5360000000001</v>
      </c>
      <c r="F385" s="216"/>
      <c r="G385" s="117">
        <f t="shared" si="316"/>
        <v>0</v>
      </c>
      <c r="H385" s="130">
        <f t="shared" si="276"/>
        <v>2403.5360000000001</v>
      </c>
      <c r="J385" s="141"/>
      <c r="K385" s="132">
        <f t="shared" si="295"/>
        <v>0</v>
      </c>
      <c r="L385" s="102">
        <f t="shared" si="277"/>
        <v>0</v>
      </c>
      <c r="M385" s="250">
        <f t="shared" si="311"/>
        <v>1952.6297332574043</v>
      </c>
      <c r="N385" s="122">
        <f t="shared" si="317"/>
        <v>585.78891997722121</v>
      </c>
      <c r="O385" s="100">
        <f t="shared" si="292"/>
        <v>2538.4186532346257</v>
      </c>
      <c r="P385" s="221">
        <f t="shared" si="278"/>
        <v>0</v>
      </c>
      <c r="Q385" s="117">
        <f t="shared" si="318"/>
        <v>0</v>
      </c>
      <c r="R385" s="130">
        <f t="shared" si="279"/>
        <v>2538.4186532346257</v>
      </c>
      <c r="S385" s="101">
        <f t="shared" si="319"/>
        <v>5.6118424369190123E-2</v>
      </c>
      <c r="U385" s="141">
        <f t="shared" si="280"/>
        <v>0</v>
      </c>
      <c r="V385" s="132">
        <f t="shared" si="281"/>
        <v>0</v>
      </c>
      <c r="W385" s="102">
        <f t="shared" si="282"/>
        <v>0</v>
      </c>
      <c r="X385" s="250">
        <f t="shared" si="312"/>
        <v>2050.2612199202731</v>
      </c>
      <c r="Y385" s="122">
        <f t="shared" si="320"/>
        <v>615.07836597608195</v>
      </c>
      <c r="Z385" s="100">
        <f t="shared" si="293"/>
        <v>2665.3395858963549</v>
      </c>
      <c r="AA385" s="221">
        <f t="shared" si="283"/>
        <v>0</v>
      </c>
      <c r="AB385" s="117">
        <f t="shared" si="321"/>
        <v>0</v>
      </c>
      <c r="AC385" s="130">
        <f t="shared" si="314"/>
        <v>2665.3395858963549</v>
      </c>
      <c r="AD385" s="101">
        <f t="shared" si="322"/>
        <v>4.9999999999999156E-2</v>
      </c>
      <c r="AF385" s="141">
        <f t="shared" si="284"/>
        <v>0</v>
      </c>
      <c r="AG385" s="132">
        <f t="shared" si="285"/>
        <v>0</v>
      </c>
      <c r="AH385" s="102">
        <f t="shared" si="286"/>
        <v>0</v>
      </c>
      <c r="AI385" s="250">
        <f t="shared" si="313"/>
        <v>2152.7742809162883</v>
      </c>
      <c r="AJ385" s="122">
        <f t="shared" si="323"/>
        <v>645.83228427488643</v>
      </c>
      <c r="AK385" s="100">
        <f t="shared" si="294"/>
        <v>2798.6065651911749</v>
      </c>
      <c r="AL385" s="192">
        <f t="shared" si="287"/>
        <v>0</v>
      </c>
      <c r="AM385" s="117">
        <f t="shared" si="324"/>
        <v>0</v>
      </c>
      <c r="AN385" s="130">
        <f t="shared" si="296"/>
        <v>2798.6065651911749</v>
      </c>
      <c r="AO385" s="101">
        <f t="shared" si="325"/>
        <v>5.0000000000000933E-2</v>
      </c>
      <c r="AQ385" s="141">
        <f t="shared" si="288"/>
        <v>0</v>
      </c>
      <c r="AR385" s="132">
        <f t="shared" si="289"/>
        <v>0</v>
      </c>
      <c r="AS385" s="102">
        <f t="shared" si="290"/>
        <v>0</v>
      </c>
      <c r="AT385" s="100">
        <f t="shared" si="326"/>
        <v>395.07056519117486</v>
      </c>
      <c r="AU385" s="101">
        <f t="shared" si="327"/>
        <v>0.164370562867032</v>
      </c>
      <c r="AW385" s="246">
        <f t="shared" si="291"/>
        <v>0.19411493156071513</v>
      </c>
    </row>
    <row r="386" spans="1:49" s="93" customFormat="1" ht="15" customHeight="1" x14ac:dyDescent="0.25">
      <c r="A386" s="95" t="s">
        <v>518</v>
      </c>
      <c r="B386" s="100">
        <f t="shared" si="310"/>
        <v>1767.4749999999999</v>
      </c>
      <c r="C386" s="100">
        <f t="shared" si="315"/>
        <v>530.24249999999995</v>
      </c>
      <c r="D386" s="100">
        <v>59.87</v>
      </c>
      <c r="E386" s="100">
        <f t="shared" si="275"/>
        <v>2357.5874999999996</v>
      </c>
      <c r="F386" s="216"/>
      <c r="G386" s="117">
        <f t="shared" si="316"/>
        <v>0</v>
      </c>
      <c r="H386" s="130">
        <f t="shared" si="276"/>
        <v>2357.5874999999996</v>
      </c>
      <c r="J386" s="141"/>
      <c r="K386" s="132">
        <f t="shared" si="295"/>
        <v>0</v>
      </c>
      <c r="L386" s="102">
        <f t="shared" si="277"/>
        <v>0</v>
      </c>
      <c r="M386" s="250">
        <f t="shared" si="311"/>
        <v>1914.8304538930213</v>
      </c>
      <c r="N386" s="122">
        <f t="shared" si="317"/>
        <v>574.44913616790632</v>
      </c>
      <c r="O386" s="100">
        <f t="shared" si="292"/>
        <v>2489.2795900609276</v>
      </c>
      <c r="P386" s="221">
        <f t="shared" si="278"/>
        <v>0</v>
      </c>
      <c r="Q386" s="117">
        <f t="shared" si="318"/>
        <v>0</v>
      </c>
      <c r="R386" s="130">
        <f t="shared" si="279"/>
        <v>2489.2795900609276</v>
      </c>
      <c r="S386" s="101">
        <f t="shared" si="319"/>
        <v>5.5858834533576429E-2</v>
      </c>
      <c r="U386" s="141">
        <f t="shared" si="280"/>
        <v>0</v>
      </c>
      <c r="V386" s="132">
        <f t="shared" si="281"/>
        <v>0</v>
      </c>
      <c r="W386" s="102">
        <f t="shared" si="282"/>
        <v>0</v>
      </c>
      <c r="X386" s="250">
        <f t="shared" si="312"/>
        <v>2010.5719765876711</v>
      </c>
      <c r="Y386" s="122">
        <f t="shared" si="320"/>
        <v>603.17159297630133</v>
      </c>
      <c r="Z386" s="100">
        <f t="shared" si="293"/>
        <v>2613.7435695639724</v>
      </c>
      <c r="AA386" s="221">
        <f t="shared" si="283"/>
        <v>0</v>
      </c>
      <c r="AB386" s="117">
        <f t="shared" si="321"/>
        <v>0</v>
      </c>
      <c r="AC386" s="130">
        <f t="shared" si="314"/>
        <v>2613.7435695639724</v>
      </c>
      <c r="AD386" s="101">
        <f t="shared" si="322"/>
        <v>4.9999999999999378E-2</v>
      </c>
      <c r="AF386" s="141">
        <f t="shared" si="284"/>
        <v>0</v>
      </c>
      <c r="AG386" s="132">
        <f t="shared" si="285"/>
        <v>0</v>
      </c>
      <c r="AH386" s="102">
        <f t="shared" si="286"/>
        <v>0</v>
      </c>
      <c r="AI386" s="250">
        <f t="shared" si="313"/>
        <v>2111.100575417056</v>
      </c>
      <c r="AJ386" s="122">
        <f t="shared" si="323"/>
        <v>633.3301726251168</v>
      </c>
      <c r="AK386" s="100">
        <f t="shared" si="294"/>
        <v>2744.430748042173</v>
      </c>
      <c r="AL386" s="192">
        <f t="shared" si="287"/>
        <v>0</v>
      </c>
      <c r="AM386" s="117">
        <f t="shared" si="324"/>
        <v>0</v>
      </c>
      <c r="AN386" s="130">
        <f t="shared" si="296"/>
        <v>2744.430748042173</v>
      </c>
      <c r="AO386" s="101">
        <f t="shared" si="325"/>
        <v>5.0000000000000711E-2</v>
      </c>
      <c r="AQ386" s="141">
        <f t="shared" si="288"/>
        <v>0</v>
      </c>
      <c r="AR386" s="132">
        <f t="shared" si="289"/>
        <v>0</v>
      </c>
      <c r="AS386" s="102">
        <f t="shared" si="290"/>
        <v>0</v>
      </c>
      <c r="AT386" s="100">
        <f t="shared" si="326"/>
        <v>386.8432480421734</v>
      </c>
      <c r="AU386" s="101">
        <f t="shared" si="327"/>
        <v>0.16408436507326818</v>
      </c>
      <c r="AW386" s="246">
        <f t="shared" si="291"/>
        <v>0.19441608815799727</v>
      </c>
    </row>
    <row r="387" spans="1:49" s="93" customFormat="1" ht="15" customHeight="1" x14ac:dyDescent="0.25">
      <c r="A387" s="95" t="s">
        <v>519</v>
      </c>
      <c r="B387" s="100">
        <f t="shared" si="310"/>
        <v>1732.82</v>
      </c>
      <c r="C387" s="100">
        <f t="shared" si="315"/>
        <v>519.846</v>
      </c>
      <c r="D387" s="100">
        <v>59.87</v>
      </c>
      <c r="E387" s="100">
        <f t="shared" si="275"/>
        <v>2312.5360000000001</v>
      </c>
      <c r="F387" s="216"/>
      <c r="G387" s="117">
        <f t="shared" si="316"/>
        <v>0</v>
      </c>
      <c r="H387" s="130">
        <f t="shared" si="276"/>
        <v>2312.5360000000001</v>
      </c>
      <c r="J387" s="141"/>
      <c r="K387" s="132">
        <f t="shared" si="295"/>
        <v>0</v>
      </c>
      <c r="L387" s="102">
        <f t="shared" si="277"/>
        <v>0</v>
      </c>
      <c r="M387" s="250">
        <f t="shared" si="311"/>
        <v>1877.7690866169521</v>
      </c>
      <c r="N387" s="122">
        <f t="shared" si="317"/>
        <v>563.33072598508556</v>
      </c>
      <c r="O387" s="100">
        <f t="shared" si="292"/>
        <v>2441.0998126020377</v>
      </c>
      <c r="P387" s="221">
        <f t="shared" si="278"/>
        <v>0</v>
      </c>
      <c r="Q387" s="117">
        <f t="shared" si="318"/>
        <v>0</v>
      </c>
      <c r="R387" s="130">
        <f t="shared" si="279"/>
        <v>2441.0998126020377</v>
      </c>
      <c r="S387" s="101">
        <f t="shared" si="319"/>
        <v>5.5594296738315618E-2</v>
      </c>
      <c r="U387" s="141">
        <f t="shared" si="280"/>
        <v>0</v>
      </c>
      <c r="V387" s="132">
        <f t="shared" si="281"/>
        <v>0</v>
      </c>
      <c r="W387" s="102">
        <f t="shared" si="282"/>
        <v>0</v>
      </c>
      <c r="X387" s="250">
        <f t="shared" si="312"/>
        <v>1971.6575409477985</v>
      </c>
      <c r="Y387" s="122">
        <f t="shared" si="320"/>
        <v>591.49726228433951</v>
      </c>
      <c r="Z387" s="100">
        <f t="shared" si="293"/>
        <v>2563.154803232138</v>
      </c>
      <c r="AA387" s="221">
        <f t="shared" si="283"/>
        <v>0</v>
      </c>
      <c r="AB387" s="117">
        <f t="shared" si="321"/>
        <v>0</v>
      </c>
      <c r="AC387" s="130">
        <f t="shared" si="314"/>
        <v>2563.154803232138</v>
      </c>
      <c r="AD387" s="101">
        <f t="shared" si="322"/>
        <v>4.9999999999999378E-2</v>
      </c>
      <c r="AF387" s="141">
        <f t="shared" si="284"/>
        <v>0</v>
      </c>
      <c r="AG387" s="132">
        <f t="shared" si="285"/>
        <v>0</v>
      </c>
      <c r="AH387" s="102">
        <f t="shared" si="286"/>
        <v>0</v>
      </c>
      <c r="AI387" s="250">
        <f t="shared" si="313"/>
        <v>2070.24041799519</v>
      </c>
      <c r="AJ387" s="122">
        <f t="shared" si="323"/>
        <v>621.07212539855698</v>
      </c>
      <c r="AK387" s="100">
        <f t="shared" si="294"/>
        <v>2691.3125433937471</v>
      </c>
      <c r="AL387" s="192">
        <f t="shared" si="287"/>
        <v>0</v>
      </c>
      <c r="AM387" s="117">
        <f t="shared" si="324"/>
        <v>0</v>
      </c>
      <c r="AN387" s="130">
        <f t="shared" si="296"/>
        <v>2691.3125433937471</v>
      </c>
      <c r="AO387" s="101">
        <f t="shared" si="325"/>
        <v>5.0000000000000933E-2</v>
      </c>
      <c r="AQ387" s="141">
        <f t="shared" si="288"/>
        <v>0</v>
      </c>
      <c r="AR387" s="132">
        <f t="shared" si="289"/>
        <v>0</v>
      </c>
      <c r="AS387" s="102">
        <f t="shared" si="290"/>
        <v>0</v>
      </c>
      <c r="AT387" s="100">
        <f t="shared" si="326"/>
        <v>378.77654339374703</v>
      </c>
      <c r="AU387" s="101">
        <f t="shared" si="327"/>
        <v>0.16379271215399327</v>
      </c>
      <c r="AW387" s="246">
        <f t="shared" si="291"/>
        <v>0.19472329381885611</v>
      </c>
    </row>
    <row r="388" spans="1:49" s="93" customFormat="1" ht="15" customHeight="1" x14ac:dyDescent="0.25">
      <c r="A388" s="95" t="s">
        <v>520</v>
      </c>
      <c r="B388" s="100">
        <f t="shared" si="310"/>
        <v>1698.84</v>
      </c>
      <c r="C388" s="100">
        <f t="shared" si="315"/>
        <v>509.65199999999993</v>
      </c>
      <c r="D388" s="100">
        <v>59.87</v>
      </c>
      <c r="E388" s="100">
        <f t="shared" si="275"/>
        <v>2268.3619999999996</v>
      </c>
      <c r="F388" s="216"/>
      <c r="G388" s="117">
        <f t="shared" si="316"/>
        <v>0</v>
      </c>
      <c r="H388" s="130">
        <f t="shared" si="276"/>
        <v>2268.3619999999996</v>
      </c>
      <c r="J388" s="141"/>
      <c r="K388" s="132">
        <f t="shared" si="295"/>
        <v>0</v>
      </c>
      <c r="L388" s="102">
        <f t="shared" si="277"/>
        <v>0</v>
      </c>
      <c r="M388" s="250">
        <f t="shared" si="311"/>
        <v>1841.429589862058</v>
      </c>
      <c r="N388" s="122">
        <f t="shared" si="317"/>
        <v>552.42887695861737</v>
      </c>
      <c r="O388" s="100">
        <f t="shared" si="292"/>
        <v>2393.8584668206754</v>
      </c>
      <c r="P388" s="221">
        <f t="shared" si="278"/>
        <v>0</v>
      </c>
      <c r="Q388" s="117">
        <f t="shared" si="318"/>
        <v>0</v>
      </c>
      <c r="R388" s="130">
        <f t="shared" si="279"/>
        <v>2393.8584668206754</v>
      </c>
      <c r="S388" s="101">
        <f t="shared" si="319"/>
        <v>5.532470867554462E-2</v>
      </c>
      <c r="U388" s="141">
        <f t="shared" si="280"/>
        <v>0</v>
      </c>
      <c r="V388" s="132">
        <f t="shared" si="281"/>
        <v>0</v>
      </c>
      <c r="W388" s="102">
        <f t="shared" si="282"/>
        <v>0</v>
      </c>
      <c r="X388" s="250">
        <f t="shared" si="312"/>
        <v>1933.5010693551596</v>
      </c>
      <c r="Y388" s="122">
        <f t="shared" si="320"/>
        <v>580.05032080654792</v>
      </c>
      <c r="Z388" s="100">
        <f t="shared" si="293"/>
        <v>2513.5513901617078</v>
      </c>
      <c r="AA388" s="221">
        <f t="shared" si="283"/>
        <v>0</v>
      </c>
      <c r="AB388" s="117">
        <f t="shared" si="321"/>
        <v>0</v>
      </c>
      <c r="AC388" s="130">
        <f t="shared" si="314"/>
        <v>2513.5513901617078</v>
      </c>
      <c r="AD388" s="101">
        <f t="shared" si="322"/>
        <v>4.9999999999999378E-2</v>
      </c>
      <c r="AF388" s="141">
        <f t="shared" si="284"/>
        <v>0</v>
      </c>
      <c r="AG388" s="132">
        <f t="shared" si="285"/>
        <v>0</v>
      </c>
      <c r="AH388" s="102">
        <f t="shared" si="286"/>
        <v>0</v>
      </c>
      <c r="AI388" s="250">
        <f t="shared" si="313"/>
        <v>2030.1761228229191</v>
      </c>
      <c r="AJ388" s="122">
        <f t="shared" si="323"/>
        <v>609.05283684687572</v>
      </c>
      <c r="AK388" s="100">
        <f t="shared" si="294"/>
        <v>2639.2289596697947</v>
      </c>
      <c r="AL388" s="192">
        <f t="shared" si="287"/>
        <v>0</v>
      </c>
      <c r="AM388" s="117">
        <f t="shared" si="324"/>
        <v>0</v>
      </c>
      <c r="AN388" s="130">
        <f t="shared" si="296"/>
        <v>2639.2289596697947</v>
      </c>
      <c r="AO388" s="101">
        <f t="shared" si="325"/>
        <v>5.0000000000000488E-2</v>
      </c>
      <c r="AQ388" s="141">
        <f t="shared" si="288"/>
        <v>0</v>
      </c>
      <c r="AR388" s="132">
        <f t="shared" si="289"/>
        <v>0</v>
      </c>
      <c r="AS388" s="102">
        <f t="shared" si="290"/>
        <v>0</v>
      </c>
      <c r="AT388" s="100">
        <f t="shared" si="326"/>
        <v>370.86695966979505</v>
      </c>
      <c r="AU388" s="101">
        <f t="shared" si="327"/>
        <v>0.16349549131478791</v>
      </c>
      <c r="AW388" s="246">
        <f t="shared" si="291"/>
        <v>0.19503668551654019</v>
      </c>
    </row>
    <row r="389" spans="1:49" s="93" customFormat="1" ht="15" customHeight="1" x14ac:dyDescent="0.25">
      <c r="A389" s="95" t="s">
        <v>521</v>
      </c>
      <c r="B389" s="100">
        <f t="shared" si="310"/>
        <v>1665.53</v>
      </c>
      <c r="C389" s="100">
        <f t="shared" si="315"/>
        <v>499.65899999999999</v>
      </c>
      <c r="D389" s="100">
        <v>59.87</v>
      </c>
      <c r="E389" s="100">
        <f t="shared" si="275"/>
        <v>2225.0589999999997</v>
      </c>
      <c r="F389" s="216"/>
      <c r="G389" s="117">
        <f t="shared" si="316"/>
        <v>0</v>
      </c>
      <c r="H389" s="130">
        <f t="shared" si="276"/>
        <v>2225.0589999999997</v>
      </c>
      <c r="J389" s="141"/>
      <c r="K389" s="132">
        <f t="shared" si="295"/>
        <v>0</v>
      </c>
      <c r="L389" s="102">
        <f t="shared" si="277"/>
        <v>0</v>
      </c>
      <c r="M389" s="250">
        <f t="shared" si="311"/>
        <v>1805.8066164392944</v>
      </c>
      <c r="N389" s="122">
        <f t="shared" si="317"/>
        <v>541.74198493178835</v>
      </c>
      <c r="O389" s="100">
        <f t="shared" si="292"/>
        <v>2347.5486013710829</v>
      </c>
      <c r="P389" s="221">
        <f t="shared" si="278"/>
        <v>0</v>
      </c>
      <c r="Q389" s="117">
        <f t="shared" si="318"/>
        <v>0</v>
      </c>
      <c r="R389" s="130">
        <f t="shared" si="279"/>
        <v>2347.5486013710829</v>
      </c>
      <c r="S389" s="101">
        <f t="shared" si="319"/>
        <v>5.5050046480153103E-2</v>
      </c>
      <c r="U389" s="141">
        <f t="shared" si="280"/>
        <v>0</v>
      </c>
      <c r="V389" s="132">
        <f t="shared" si="281"/>
        <v>0</v>
      </c>
      <c r="W389" s="102">
        <f t="shared" si="282"/>
        <v>0</v>
      </c>
      <c r="X389" s="250">
        <f t="shared" si="312"/>
        <v>1896.0969472612578</v>
      </c>
      <c r="Y389" s="122">
        <f t="shared" si="320"/>
        <v>568.82908417837734</v>
      </c>
      <c r="Z389" s="100">
        <f t="shared" si="293"/>
        <v>2464.9260314396352</v>
      </c>
      <c r="AA389" s="221">
        <f t="shared" si="283"/>
        <v>0</v>
      </c>
      <c r="AB389" s="117">
        <f t="shared" si="321"/>
        <v>0</v>
      </c>
      <c r="AC389" s="130">
        <f t="shared" si="314"/>
        <v>2464.9260314396352</v>
      </c>
      <c r="AD389" s="101">
        <f t="shared" si="322"/>
        <v>4.9999999999999156E-2</v>
      </c>
      <c r="AF389" s="141">
        <f t="shared" si="284"/>
        <v>0</v>
      </c>
      <c r="AG389" s="132">
        <f t="shared" si="285"/>
        <v>0</v>
      </c>
      <c r="AH389" s="102">
        <f t="shared" si="286"/>
        <v>0</v>
      </c>
      <c r="AI389" s="250">
        <f t="shared" si="313"/>
        <v>1990.9017946243223</v>
      </c>
      <c r="AJ389" s="122">
        <f t="shared" si="323"/>
        <v>597.27053838729671</v>
      </c>
      <c r="AK389" s="100">
        <f t="shared" si="294"/>
        <v>2588.1723330116192</v>
      </c>
      <c r="AL389" s="192">
        <f t="shared" si="287"/>
        <v>0</v>
      </c>
      <c r="AM389" s="117">
        <f t="shared" si="324"/>
        <v>0</v>
      </c>
      <c r="AN389" s="130">
        <f t="shared" si="296"/>
        <v>2588.1723330116192</v>
      </c>
      <c r="AO389" s="101">
        <f t="shared" si="325"/>
        <v>5.0000000000000933E-2</v>
      </c>
      <c r="AQ389" s="141">
        <f t="shared" si="288"/>
        <v>0</v>
      </c>
      <c r="AR389" s="132">
        <f t="shared" si="289"/>
        <v>0</v>
      </c>
      <c r="AS389" s="102">
        <f t="shared" si="290"/>
        <v>0</v>
      </c>
      <c r="AT389" s="100">
        <f t="shared" si="326"/>
        <v>363.11333301161949</v>
      </c>
      <c r="AU389" s="101">
        <f t="shared" si="327"/>
        <v>0.16319267624436895</v>
      </c>
      <c r="AW389" s="246">
        <f t="shared" si="291"/>
        <v>0.19535630977786189</v>
      </c>
    </row>
    <row r="390" spans="1:49" s="93" customFormat="1" ht="15" customHeight="1" x14ac:dyDescent="0.25">
      <c r="A390" s="95" t="s">
        <v>522</v>
      </c>
      <c r="B390" s="100">
        <f t="shared" si="310"/>
        <v>1632.875</v>
      </c>
      <c r="C390" s="100">
        <f t="shared" si="315"/>
        <v>489.86249999999995</v>
      </c>
      <c r="D390" s="100">
        <v>59.87</v>
      </c>
      <c r="E390" s="100">
        <f t="shared" ref="E390:E453" si="328">SUM(B390:D390)</f>
        <v>2182.6075000000001</v>
      </c>
      <c r="F390" s="216"/>
      <c r="G390" s="117">
        <f t="shared" si="316"/>
        <v>0</v>
      </c>
      <c r="H390" s="130">
        <f t="shared" ref="H390:H453" si="329">E390+G390</f>
        <v>2182.6075000000001</v>
      </c>
      <c r="J390" s="141"/>
      <c r="K390" s="132">
        <f t="shared" si="295"/>
        <v>0</v>
      </c>
      <c r="L390" s="102">
        <f t="shared" ref="L390:L453" si="330">B390*J390</f>
        <v>0</v>
      </c>
      <c r="M390" s="250">
        <f t="shared" si="311"/>
        <v>1770.8841247815237</v>
      </c>
      <c r="N390" s="122">
        <f t="shared" si="317"/>
        <v>531.26523743445705</v>
      </c>
      <c r="O390" s="100">
        <f t="shared" si="292"/>
        <v>2302.1493622159805</v>
      </c>
      <c r="P390" s="221">
        <f t="shared" ref="P390:P453" si="331">F390</f>
        <v>0</v>
      </c>
      <c r="Q390" s="117">
        <f t="shared" si="318"/>
        <v>0</v>
      </c>
      <c r="R390" s="130">
        <f t="shared" ref="R390:R453" si="332">O390+Q390</f>
        <v>2302.1493622159805</v>
      </c>
      <c r="S390" s="101">
        <f t="shared" si="319"/>
        <v>5.4770205919287163E-2</v>
      </c>
      <c r="U390" s="141">
        <f t="shared" ref="U390:U453" si="333">J390</f>
        <v>0</v>
      </c>
      <c r="V390" s="132">
        <f t="shared" ref="V390:V453" si="334">R390*U390</f>
        <v>0</v>
      </c>
      <c r="W390" s="102">
        <f t="shared" ref="W390:W453" si="335">M390*U390</f>
        <v>0</v>
      </c>
      <c r="X390" s="250">
        <f t="shared" si="312"/>
        <v>1859.4283310205988</v>
      </c>
      <c r="Y390" s="122">
        <f t="shared" si="320"/>
        <v>557.82849930617965</v>
      </c>
      <c r="Z390" s="100">
        <f t="shared" si="293"/>
        <v>2417.2568303267785</v>
      </c>
      <c r="AA390" s="221">
        <f t="shared" ref="AA390:AA453" si="336">F390</f>
        <v>0</v>
      </c>
      <c r="AB390" s="117">
        <f t="shared" si="321"/>
        <v>0</v>
      </c>
      <c r="AC390" s="130">
        <f t="shared" si="314"/>
        <v>2417.2568303267785</v>
      </c>
      <c r="AD390" s="101">
        <f t="shared" si="322"/>
        <v>4.99999999999996E-2</v>
      </c>
      <c r="AF390" s="141">
        <f t="shared" ref="AF390:AF453" si="337">U390</f>
        <v>0</v>
      </c>
      <c r="AG390" s="132">
        <f t="shared" ref="AG390:AG453" si="338">AC390*AF390</f>
        <v>0</v>
      </c>
      <c r="AH390" s="102">
        <f t="shared" ref="AH390:AH453" si="339">X390*AF390</f>
        <v>0</v>
      </c>
      <c r="AI390" s="250">
        <f t="shared" si="313"/>
        <v>1952.3997475716301</v>
      </c>
      <c r="AJ390" s="122">
        <f t="shared" si="323"/>
        <v>585.71992427148905</v>
      </c>
      <c r="AK390" s="100">
        <f t="shared" si="294"/>
        <v>2538.1196718431192</v>
      </c>
      <c r="AL390" s="192">
        <f t="shared" ref="AL390:AL453" si="340">F390</f>
        <v>0</v>
      </c>
      <c r="AM390" s="117">
        <f t="shared" si="324"/>
        <v>0</v>
      </c>
      <c r="AN390" s="130">
        <f t="shared" si="296"/>
        <v>2538.1196718431192</v>
      </c>
      <c r="AO390" s="101">
        <f t="shared" si="325"/>
        <v>5.0000000000000711E-2</v>
      </c>
      <c r="AQ390" s="141">
        <f t="shared" ref="AQ390:AQ453" si="341">AF390</f>
        <v>0</v>
      </c>
      <c r="AR390" s="132">
        <f t="shared" ref="AR390:AR453" si="342">AN390*AQ390</f>
        <v>0</v>
      </c>
      <c r="AS390" s="102">
        <f t="shared" ref="AS390:AS453" si="343">AI390*AQ390</f>
        <v>0</v>
      </c>
      <c r="AT390" s="100">
        <f t="shared" si="326"/>
        <v>355.51217184311918</v>
      </c>
      <c r="AU390" s="101">
        <f t="shared" si="327"/>
        <v>0.16288415202601447</v>
      </c>
      <c r="AW390" s="246">
        <f t="shared" ref="AW390:AW453" si="344">AI390/B390-1</f>
        <v>0.19568230732397152</v>
      </c>
    </row>
    <row r="391" spans="1:49" s="93" customFormat="1" ht="15" customHeight="1" x14ac:dyDescent="0.25">
      <c r="A391" s="95" t="s">
        <v>523</v>
      </c>
      <c r="B391" s="100">
        <f t="shared" si="310"/>
        <v>1600.855</v>
      </c>
      <c r="C391" s="100">
        <f t="shared" si="315"/>
        <v>480.25649999999996</v>
      </c>
      <c r="D391" s="100">
        <v>59.87</v>
      </c>
      <c r="E391" s="100">
        <f t="shared" si="328"/>
        <v>2140.9814999999999</v>
      </c>
      <c r="F391" s="216"/>
      <c r="G391" s="117">
        <f t="shared" si="316"/>
        <v>0</v>
      </c>
      <c r="H391" s="130">
        <f t="shared" si="329"/>
        <v>2140.9814999999999</v>
      </c>
      <c r="J391" s="141"/>
      <c r="K391" s="132">
        <f t="shared" si="295"/>
        <v>0</v>
      </c>
      <c r="L391" s="102">
        <f t="shared" si="330"/>
        <v>0</v>
      </c>
      <c r="M391" s="250">
        <f t="shared" si="311"/>
        <v>1736.6407261325623</v>
      </c>
      <c r="N391" s="122">
        <f t="shared" si="317"/>
        <v>520.99221783976873</v>
      </c>
      <c r="O391" s="100">
        <f t="shared" ref="O391:O454" si="345">SUM(M391:N391)</f>
        <v>2257.6329439723313</v>
      </c>
      <c r="P391" s="221">
        <f t="shared" si="331"/>
        <v>0</v>
      </c>
      <c r="Q391" s="117">
        <f t="shared" si="318"/>
        <v>0</v>
      </c>
      <c r="R391" s="130">
        <f t="shared" si="332"/>
        <v>2257.6329439723313</v>
      </c>
      <c r="S391" s="101">
        <f t="shared" si="319"/>
        <v>5.4485031268290518E-2</v>
      </c>
      <c r="U391" s="141">
        <f t="shared" si="333"/>
        <v>0</v>
      </c>
      <c r="V391" s="132">
        <f t="shared" si="334"/>
        <v>0</v>
      </c>
      <c r="W391" s="102">
        <f t="shared" si="335"/>
        <v>0</v>
      </c>
      <c r="X391" s="250">
        <f t="shared" si="312"/>
        <v>1823.4727624391894</v>
      </c>
      <c r="Y391" s="122">
        <f t="shared" si="320"/>
        <v>547.04182873175682</v>
      </c>
      <c r="Z391" s="100">
        <f t="shared" ref="Z391:Z454" si="346">SUM(X391:Y391)</f>
        <v>2370.514591170946</v>
      </c>
      <c r="AA391" s="221">
        <f t="shared" si="336"/>
        <v>0</v>
      </c>
      <c r="AB391" s="117">
        <f t="shared" si="321"/>
        <v>0</v>
      </c>
      <c r="AC391" s="130">
        <f t="shared" si="314"/>
        <v>2370.514591170946</v>
      </c>
      <c r="AD391" s="101">
        <f t="shared" si="322"/>
        <v>4.9999999999999156E-2</v>
      </c>
      <c r="AF391" s="141">
        <f t="shared" si="337"/>
        <v>0</v>
      </c>
      <c r="AG391" s="132">
        <f t="shared" si="338"/>
        <v>0</v>
      </c>
      <c r="AH391" s="102">
        <f t="shared" si="339"/>
        <v>0</v>
      </c>
      <c r="AI391" s="250">
        <f t="shared" si="313"/>
        <v>1914.6464005611504</v>
      </c>
      <c r="AJ391" s="122">
        <f t="shared" si="323"/>
        <v>574.39392016834506</v>
      </c>
      <c r="AK391" s="100">
        <f t="shared" ref="AK391:AK454" si="347">SUM(AI391:AJ391)</f>
        <v>2489.0403207294953</v>
      </c>
      <c r="AL391" s="192">
        <f t="shared" si="340"/>
        <v>0</v>
      </c>
      <c r="AM391" s="117">
        <f t="shared" si="324"/>
        <v>0</v>
      </c>
      <c r="AN391" s="130">
        <f t="shared" si="296"/>
        <v>2489.0403207294953</v>
      </c>
      <c r="AO391" s="101">
        <f t="shared" si="325"/>
        <v>5.0000000000000933E-2</v>
      </c>
      <c r="AQ391" s="141">
        <f t="shared" si="341"/>
        <v>0</v>
      </c>
      <c r="AR391" s="132">
        <f t="shared" si="342"/>
        <v>0</v>
      </c>
      <c r="AS391" s="102">
        <f t="shared" si="343"/>
        <v>0</v>
      </c>
      <c r="AT391" s="100">
        <f t="shared" si="326"/>
        <v>348.05882072949544</v>
      </c>
      <c r="AU391" s="101">
        <f t="shared" si="327"/>
        <v>0.1625697469732903</v>
      </c>
      <c r="AW391" s="246">
        <f t="shared" si="344"/>
        <v>0.19601487989927269</v>
      </c>
    </row>
    <row r="392" spans="1:49" s="93" customFormat="1" ht="15" customHeight="1" x14ac:dyDescent="0.25">
      <c r="A392" s="95" t="s">
        <v>524</v>
      </c>
      <c r="B392" s="100">
        <f t="shared" si="310"/>
        <v>1569.47</v>
      </c>
      <c r="C392" s="100">
        <f t="shared" si="315"/>
        <v>470.84100000000001</v>
      </c>
      <c r="D392" s="100">
        <v>59.87</v>
      </c>
      <c r="E392" s="100">
        <f t="shared" si="328"/>
        <v>2100.181</v>
      </c>
      <c r="F392" s="216"/>
      <c r="G392" s="117">
        <f t="shared" si="316"/>
        <v>0</v>
      </c>
      <c r="H392" s="130">
        <f t="shared" si="329"/>
        <v>2100.181</v>
      </c>
      <c r="J392" s="141"/>
      <c r="K392" s="132">
        <f t="shared" si="295"/>
        <v>0</v>
      </c>
      <c r="L392" s="102">
        <f t="shared" si="330"/>
        <v>0</v>
      </c>
      <c r="M392" s="250">
        <f t="shared" si="311"/>
        <v>1703.0764204924112</v>
      </c>
      <c r="N392" s="122">
        <f t="shared" si="317"/>
        <v>510.92292614772333</v>
      </c>
      <c r="O392" s="100">
        <f t="shared" si="345"/>
        <v>2213.9993466401347</v>
      </c>
      <c r="P392" s="221">
        <f t="shared" si="331"/>
        <v>0</v>
      </c>
      <c r="Q392" s="117">
        <f t="shared" si="318"/>
        <v>0</v>
      </c>
      <c r="R392" s="130">
        <f t="shared" si="332"/>
        <v>2213.9993466401347</v>
      </c>
      <c r="S392" s="101">
        <f t="shared" si="319"/>
        <v>5.4194541632428095E-2</v>
      </c>
      <c r="U392" s="141">
        <f t="shared" si="333"/>
        <v>0</v>
      </c>
      <c r="V392" s="132">
        <f t="shared" si="334"/>
        <v>0</v>
      </c>
      <c r="W392" s="102">
        <f t="shared" si="335"/>
        <v>0</v>
      </c>
      <c r="X392" s="250">
        <f t="shared" si="312"/>
        <v>1788.2302415170307</v>
      </c>
      <c r="Y392" s="122">
        <f t="shared" si="320"/>
        <v>536.4690724551092</v>
      </c>
      <c r="Z392" s="100">
        <f t="shared" si="346"/>
        <v>2324.6993139721399</v>
      </c>
      <c r="AA392" s="221">
        <f t="shared" si="336"/>
        <v>0</v>
      </c>
      <c r="AB392" s="117">
        <f t="shared" si="321"/>
        <v>0</v>
      </c>
      <c r="AC392" s="130">
        <f t="shared" si="314"/>
        <v>2324.6993139721399</v>
      </c>
      <c r="AD392" s="101">
        <f t="shared" si="322"/>
        <v>4.9999999999999378E-2</v>
      </c>
      <c r="AF392" s="141">
        <f t="shared" si="337"/>
        <v>0</v>
      </c>
      <c r="AG392" s="132">
        <f t="shared" si="338"/>
        <v>0</v>
      </c>
      <c r="AH392" s="102">
        <f t="shared" si="339"/>
        <v>0</v>
      </c>
      <c r="AI392" s="250">
        <f t="shared" si="313"/>
        <v>1877.6417535928836</v>
      </c>
      <c r="AJ392" s="122">
        <f t="shared" si="323"/>
        <v>563.29252607786509</v>
      </c>
      <c r="AK392" s="100">
        <f t="shared" si="347"/>
        <v>2440.9342796707488</v>
      </c>
      <c r="AL392" s="192">
        <f t="shared" si="340"/>
        <v>0</v>
      </c>
      <c r="AM392" s="117">
        <f t="shared" si="324"/>
        <v>0</v>
      </c>
      <c r="AN392" s="130">
        <f t="shared" si="296"/>
        <v>2440.9342796707488</v>
      </c>
      <c r="AO392" s="101">
        <f t="shared" si="325"/>
        <v>5.0000000000000711E-2</v>
      </c>
      <c r="AQ392" s="141">
        <f t="shared" si="341"/>
        <v>0</v>
      </c>
      <c r="AR392" s="132">
        <f t="shared" si="342"/>
        <v>0</v>
      </c>
      <c r="AS392" s="102">
        <f t="shared" si="343"/>
        <v>0</v>
      </c>
      <c r="AT392" s="100">
        <f t="shared" si="326"/>
        <v>340.75327967074873</v>
      </c>
      <c r="AU392" s="101">
        <f t="shared" si="327"/>
        <v>0.16224948214975221</v>
      </c>
      <c r="AW392" s="246">
        <f t="shared" si="344"/>
        <v>0.1963540262591088</v>
      </c>
    </row>
    <row r="393" spans="1:49" s="93" customFormat="1" ht="15" customHeight="1" x14ac:dyDescent="0.25">
      <c r="A393" s="95" t="s">
        <v>525</v>
      </c>
      <c r="B393" s="100">
        <f t="shared" si="310"/>
        <v>1538.6949999999999</v>
      </c>
      <c r="C393" s="100">
        <f t="shared" si="315"/>
        <v>461.60849999999994</v>
      </c>
      <c r="D393" s="100">
        <v>59.87</v>
      </c>
      <c r="E393" s="100">
        <f t="shared" si="328"/>
        <v>2060.1734999999999</v>
      </c>
      <c r="F393" s="216"/>
      <c r="G393" s="117">
        <f t="shared" si="316"/>
        <v>0</v>
      </c>
      <c r="H393" s="130">
        <f t="shared" si="329"/>
        <v>2060.1734999999999</v>
      </c>
      <c r="J393" s="141"/>
      <c r="K393" s="132">
        <f t="shared" si="295"/>
        <v>0</v>
      </c>
      <c r="L393" s="102">
        <f t="shared" si="330"/>
        <v>0</v>
      </c>
      <c r="M393" s="250">
        <f t="shared" si="311"/>
        <v>1670.164471915841</v>
      </c>
      <c r="N393" s="122">
        <f t="shared" si="317"/>
        <v>501.04934157475225</v>
      </c>
      <c r="O393" s="100">
        <f t="shared" si="345"/>
        <v>2171.2138134905931</v>
      </c>
      <c r="P393" s="221">
        <f t="shared" si="331"/>
        <v>0</v>
      </c>
      <c r="Q393" s="117">
        <f t="shared" si="318"/>
        <v>0</v>
      </c>
      <c r="R393" s="130">
        <f t="shared" si="332"/>
        <v>2171.2138134905931</v>
      </c>
      <c r="S393" s="101">
        <f t="shared" si="319"/>
        <v>5.3898525289541421E-2</v>
      </c>
      <c r="U393" s="141">
        <f t="shared" si="333"/>
        <v>0</v>
      </c>
      <c r="V393" s="132">
        <f t="shared" si="334"/>
        <v>0</v>
      </c>
      <c r="W393" s="102">
        <f t="shared" si="335"/>
        <v>0</v>
      </c>
      <c r="X393" s="250">
        <f t="shared" si="312"/>
        <v>1753.6726955116319</v>
      </c>
      <c r="Y393" s="122">
        <f t="shared" si="320"/>
        <v>526.10180865348957</v>
      </c>
      <c r="Z393" s="100">
        <f t="shared" si="346"/>
        <v>2279.7745041651215</v>
      </c>
      <c r="AA393" s="221">
        <f t="shared" si="336"/>
        <v>0</v>
      </c>
      <c r="AB393" s="117">
        <f t="shared" si="321"/>
        <v>0</v>
      </c>
      <c r="AC393" s="130">
        <f t="shared" si="314"/>
        <v>2279.7745041651215</v>
      </c>
      <c r="AD393" s="101">
        <f t="shared" si="322"/>
        <v>4.9999999999999378E-2</v>
      </c>
      <c r="AF393" s="141">
        <f t="shared" si="337"/>
        <v>0</v>
      </c>
      <c r="AG393" s="132">
        <f t="shared" si="338"/>
        <v>0</v>
      </c>
      <c r="AH393" s="102">
        <f t="shared" si="339"/>
        <v>0</v>
      </c>
      <c r="AI393" s="250">
        <f t="shared" si="313"/>
        <v>1841.3563302872149</v>
      </c>
      <c r="AJ393" s="122">
        <f t="shared" si="323"/>
        <v>552.40689908616446</v>
      </c>
      <c r="AK393" s="100">
        <f t="shared" si="347"/>
        <v>2393.7632293733795</v>
      </c>
      <c r="AL393" s="192">
        <f t="shared" si="340"/>
        <v>0</v>
      </c>
      <c r="AM393" s="117">
        <f t="shared" si="324"/>
        <v>0</v>
      </c>
      <c r="AN393" s="130">
        <f t="shared" si="296"/>
        <v>2393.7632293733795</v>
      </c>
      <c r="AO393" s="101">
        <f t="shared" si="325"/>
        <v>5.0000000000000933E-2</v>
      </c>
      <c r="AQ393" s="141">
        <f t="shared" si="341"/>
        <v>0</v>
      </c>
      <c r="AR393" s="132">
        <f t="shared" si="342"/>
        <v>0</v>
      </c>
      <c r="AS393" s="102">
        <f t="shared" si="343"/>
        <v>0</v>
      </c>
      <c r="AT393" s="100">
        <f t="shared" si="326"/>
        <v>333.58972937337967</v>
      </c>
      <c r="AU393" s="101">
        <f t="shared" si="327"/>
        <v>0.16192312413171983</v>
      </c>
      <c r="AW393" s="246">
        <f t="shared" si="344"/>
        <v>0.19670001545934368</v>
      </c>
    </row>
    <row r="394" spans="1:49" s="93" customFormat="1" ht="15" customHeight="1" x14ac:dyDescent="0.25">
      <c r="A394" s="95" t="s">
        <v>526</v>
      </c>
      <c r="B394" s="100">
        <f t="shared" si="310"/>
        <v>1508.52</v>
      </c>
      <c r="C394" s="100">
        <f t="shared" si="315"/>
        <v>452.55599999999998</v>
      </c>
      <c r="D394" s="100">
        <v>59.87</v>
      </c>
      <c r="E394" s="100">
        <f t="shared" si="328"/>
        <v>2020.9459999999999</v>
      </c>
      <c r="F394" s="216"/>
      <c r="G394" s="117">
        <f t="shared" si="316"/>
        <v>0</v>
      </c>
      <c r="H394" s="130">
        <f t="shared" si="329"/>
        <v>2020.9459999999999</v>
      </c>
      <c r="J394" s="141"/>
      <c r="K394" s="132">
        <f t="shared" si="295"/>
        <v>0</v>
      </c>
      <c r="L394" s="102">
        <f t="shared" si="330"/>
        <v>0</v>
      </c>
      <c r="M394" s="250">
        <f t="shared" si="311"/>
        <v>1637.8941860247605</v>
      </c>
      <c r="N394" s="122">
        <f t="shared" si="317"/>
        <v>491.36825580742811</v>
      </c>
      <c r="O394" s="100">
        <f t="shared" si="345"/>
        <v>2129.2624418321884</v>
      </c>
      <c r="P394" s="221">
        <f t="shared" si="331"/>
        <v>0</v>
      </c>
      <c r="Q394" s="117">
        <f t="shared" si="318"/>
        <v>0</v>
      </c>
      <c r="R394" s="130">
        <f t="shared" si="332"/>
        <v>2129.2624418321884</v>
      </c>
      <c r="S394" s="101">
        <f t="shared" si="319"/>
        <v>5.3596900576358131E-2</v>
      </c>
      <c r="U394" s="141">
        <f t="shared" si="333"/>
        <v>0</v>
      </c>
      <c r="V394" s="132">
        <f t="shared" si="334"/>
        <v>0</v>
      </c>
      <c r="W394" s="102">
        <f t="shared" si="335"/>
        <v>0</v>
      </c>
      <c r="X394" s="250">
        <f t="shared" si="312"/>
        <v>1719.7888953259974</v>
      </c>
      <c r="Y394" s="122">
        <f t="shared" si="320"/>
        <v>515.93666859779921</v>
      </c>
      <c r="Z394" s="100">
        <f t="shared" si="346"/>
        <v>2235.7255639237965</v>
      </c>
      <c r="AA394" s="221">
        <f t="shared" si="336"/>
        <v>0</v>
      </c>
      <c r="AB394" s="117">
        <f t="shared" si="321"/>
        <v>0</v>
      </c>
      <c r="AC394" s="130">
        <f t="shared" si="314"/>
        <v>2235.7255639237965</v>
      </c>
      <c r="AD394" s="101">
        <f t="shared" si="322"/>
        <v>4.9999999999999378E-2</v>
      </c>
      <c r="AF394" s="141">
        <f t="shared" si="337"/>
        <v>0</v>
      </c>
      <c r="AG394" s="132">
        <f t="shared" si="338"/>
        <v>0</v>
      </c>
      <c r="AH394" s="102">
        <f t="shared" si="339"/>
        <v>0</v>
      </c>
      <c r="AI394" s="250">
        <f t="shared" si="313"/>
        <v>1805.7783400922985</v>
      </c>
      <c r="AJ394" s="122">
        <f t="shared" si="323"/>
        <v>541.7335020276895</v>
      </c>
      <c r="AK394" s="100">
        <f t="shared" si="347"/>
        <v>2347.5118421199882</v>
      </c>
      <c r="AL394" s="192">
        <f t="shared" si="340"/>
        <v>0</v>
      </c>
      <c r="AM394" s="117">
        <f t="shared" si="324"/>
        <v>0</v>
      </c>
      <c r="AN394" s="130">
        <f t="shared" si="296"/>
        <v>2347.5118421199882</v>
      </c>
      <c r="AO394" s="101">
        <f t="shared" si="325"/>
        <v>5.0000000000000933E-2</v>
      </c>
      <c r="AQ394" s="141">
        <f t="shared" si="341"/>
        <v>0</v>
      </c>
      <c r="AR394" s="132">
        <f t="shared" si="342"/>
        <v>0</v>
      </c>
      <c r="AS394" s="102">
        <f t="shared" si="343"/>
        <v>0</v>
      </c>
      <c r="AT394" s="100">
        <f t="shared" si="326"/>
        <v>326.56584211998825</v>
      </c>
      <c r="AU394" s="101">
        <f t="shared" si="327"/>
        <v>0.16159058288543493</v>
      </c>
      <c r="AW394" s="246">
        <f t="shared" si="344"/>
        <v>0.19705296588198928</v>
      </c>
    </row>
    <row r="395" spans="1:49" s="93" customFormat="1" ht="15" customHeight="1" x14ac:dyDescent="0.25">
      <c r="A395" s="95" t="s">
        <v>527</v>
      </c>
      <c r="B395" s="100">
        <f t="shared" si="310"/>
        <v>1478.94</v>
      </c>
      <c r="C395" s="100">
        <f t="shared" si="315"/>
        <v>443.68200000000002</v>
      </c>
      <c r="D395" s="100">
        <v>59.87</v>
      </c>
      <c r="E395" s="100">
        <f t="shared" si="328"/>
        <v>1982.492</v>
      </c>
      <c r="F395" s="216"/>
      <c r="G395" s="117">
        <f t="shared" si="316"/>
        <v>0</v>
      </c>
      <c r="H395" s="130">
        <f t="shared" si="329"/>
        <v>1982.492</v>
      </c>
      <c r="J395" s="141"/>
      <c r="K395" s="132">
        <f t="shared" si="295"/>
        <v>0</v>
      </c>
      <c r="L395" s="102">
        <f t="shared" si="330"/>
        <v>0</v>
      </c>
      <c r="M395" s="250">
        <f t="shared" si="311"/>
        <v>1606.2602156301236</v>
      </c>
      <c r="N395" s="122">
        <f t="shared" si="317"/>
        <v>481.87806468903705</v>
      </c>
      <c r="O395" s="100">
        <f t="shared" si="345"/>
        <v>2088.1382803191609</v>
      </c>
      <c r="P395" s="221">
        <f t="shared" si="331"/>
        <v>0</v>
      </c>
      <c r="Q395" s="117">
        <f t="shared" si="318"/>
        <v>0</v>
      </c>
      <c r="R395" s="130">
        <f t="shared" si="332"/>
        <v>2088.1382803191609</v>
      </c>
      <c r="S395" s="101">
        <f t="shared" si="319"/>
        <v>5.3289637647547128E-2</v>
      </c>
      <c r="U395" s="141">
        <f t="shared" si="333"/>
        <v>0</v>
      </c>
      <c r="V395" s="132">
        <f t="shared" si="334"/>
        <v>0</v>
      </c>
      <c r="W395" s="102">
        <f t="shared" si="335"/>
        <v>0</v>
      </c>
      <c r="X395" s="250">
        <f t="shared" si="312"/>
        <v>1686.5732264116289</v>
      </c>
      <c r="Y395" s="122">
        <f t="shared" si="320"/>
        <v>505.97196792348865</v>
      </c>
      <c r="Z395" s="100">
        <f t="shared" si="346"/>
        <v>2192.5451943351177</v>
      </c>
      <c r="AA395" s="221">
        <f t="shared" si="336"/>
        <v>0</v>
      </c>
      <c r="AB395" s="117">
        <f t="shared" si="321"/>
        <v>0</v>
      </c>
      <c r="AC395" s="130">
        <f t="shared" si="314"/>
        <v>2192.5451943351177</v>
      </c>
      <c r="AD395" s="101">
        <f t="shared" si="322"/>
        <v>4.9999999999999378E-2</v>
      </c>
      <c r="AF395" s="141">
        <f t="shared" si="337"/>
        <v>0</v>
      </c>
      <c r="AG395" s="132">
        <f t="shared" si="338"/>
        <v>0</v>
      </c>
      <c r="AH395" s="102">
        <f t="shared" si="339"/>
        <v>0</v>
      </c>
      <c r="AI395" s="250">
        <f t="shared" si="313"/>
        <v>1770.9018877322114</v>
      </c>
      <c r="AJ395" s="122">
        <f t="shared" si="323"/>
        <v>531.27056631966343</v>
      </c>
      <c r="AK395" s="100">
        <f t="shared" si="347"/>
        <v>2302.1724540518749</v>
      </c>
      <c r="AL395" s="192">
        <f t="shared" si="340"/>
        <v>0</v>
      </c>
      <c r="AM395" s="117">
        <f t="shared" si="324"/>
        <v>0</v>
      </c>
      <c r="AN395" s="130">
        <f t="shared" si="296"/>
        <v>2302.1724540518749</v>
      </c>
      <c r="AO395" s="101">
        <f t="shared" si="325"/>
        <v>5.0000000000000488E-2</v>
      </c>
      <c r="AQ395" s="141">
        <f t="shared" si="341"/>
        <v>0</v>
      </c>
      <c r="AR395" s="132">
        <f t="shared" si="342"/>
        <v>0</v>
      </c>
      <c r="AS395" s="102">
        <f t="shared" si="343"/>
        <v>0</v>
      </c>
      <c r="AT395" s="100">
        <f t="shared" si="326"/>
        <v>319.6804540518749</v>
      </c>
      <c r="AU395" s="101">
        <f t="shared" si="327"/>
        <v>0.16125182550642059</v>
      </c>
      <c r="AW395" s="246">
        <f t="shared" si="344"/>
        <v>0.19741293611114141</v>
      </c>
    </row>
    <row r="396" spans="1:49" s="93" customFormat="1" ht="15" customHeight="1" x14ac:dyDescent="0.25">
      <c r="A396" s="95" t="s">
        <v>528</v>
      </c>
      <c r="B396" s="100">
        <f t="shared" si="310"/>
        <v>1449.9449999999999</v>
      </c>
      <c r="C396" s="100">
        <f t="shared" si="315"/>
        <v>434.98349999999999</v>
      </c>
      <c r="D396" s="100">
        <v>59.87</v>
      </c>
      <c r="E396" s="100">
        <f t="shared" si="328"/>
        <v>1944.7984999999999</v>
      </c>
      <c r="F396" s="216"/>
      <c r="G396" s="117">
        <f t="shared" si="316"/>
        <v>0</v>
      </c>
      <c r="H396" s="130">
        <f t="shared" si="329"/>
        <v>1944.7984999999999</v>
      </c>
      <c r="J396" s="141"/>
      <c r="K396" s="132">
        <f t="shared" si="295"/>
        <v>0</v>
      </c>
      <c r="L396" s="102">
        <f t="shared" si="330"/>
        <v>0</v>
      </c>
      <c r="M396" s="250">
        <f t="shared" si="311"/>
        <v>1575.2518663538392</v>
      </c>
      <c r="N396" s="122">
        <f t="shared" si="317"/>
        <v>472.57555990615174</v>
      </c>
      <c r="O396" s="100">
        <f t="shared" si="345"/>
        <v>2047.8274262599909</v>
      </c>
      <c r="P396" s="221">
        <f t="shared" si="331"/>
        <v>0</v>
      </c>
      <c r="Q396" s="117">
        <f t="shared" si="318"/>
        <v>0</v>
      </c>
      <c r="R396" s="130">
        <f t="shared" si="332"/>
        <v>2047.8274262599909</v>
      </c>
      <c r="S396" s="101">
        <f t="shared" si="319"/>
        <v>5.2976658640980556E-2</v>
      </c>
      <c r="U396" s="141">
        <f t="shared" si="333"/>
        <v>0</v>
      </c>
      <c r="V396" s="132">
        <f t="shared" si="334"/>
        <v>0</v>
      </c>
      <c r="W396" s="102">
        <f t="shared" si="335"/>
        <v>0</v>
      </c>
      <c r="X396" s="250">
        <f t="shared" si="312"/>
        <v>1654.0144596715302</v>
      </c>
      <c r="Y396" s="122">
        <f t="shared" si="320"/>
        <v>496.20433790145904</v>
      </c>
      <c r="Z396" s="100">
        <f t="shared" si="346"/>
        <v>2150.2187975729894</v>
      </c>
      <c r="AA396" s="221">
        <f t="shared" si="336"/>
        <v>0</v>
      </c>
      <c r="AB396" s="117">
        <f t="shared" si="321"/>
        <v>0</v>
      </c>
      <c r="AC396" s="130">
        <f t="shared" si="314"/>
        <v>2150.2187975729894</v>
      </c>
      <c r="AD396" s="101">
        <f t="shared" si="322"/>
        <v>4.9999999999999378E-2</v>
      </c>
      <c r="AF396" s="141">
        <f t="shared" si="337"/>
        <v>0</v>
      </c>
      <c r="AG396" s="132">
        <f t="shared" si="338"/>
        <v>0</v>
      </c>
      <c r="AH396" s="102">
        <f t="shared" si="339"/>
        <v>0</v>
      </c>
      <c r="AI396" s="250">
        <f t="shared" si="313"/>
        <v>1736.7151826551078</v>
      </c>
      <c r="AJ396" s="122">
        <f t="shared" si="323"/>
        <v>521.01455479653237</v>
      </c>
      <c r="AK396" s="100">
        <f t="shared" si="347"/>
        <v>2257.7297374516402</v>
      </c>
      <c r="AL396" s="192">
        <f t="shared" si="340"/>
        <v>0</v>
      </c>
      <c r="AM396" s="117">
        <f t="shared" si="324"/>
        <v>0</v>
      </c>
      <c r="AN396" s="130">
        <f t="shared" si="296"/>
        <v>2257.7297374516402</v>
      </c>
      <c r="AO396" s="101">
        <f t="shared" si="325"/>
        <v>5.0000000000000711E-2</v>
      </c>
      <c r="AQ396" s="141">
        <f t="shared" si="341"/>
        <v>0</v>
      </c>
      <c r="AR396" s="132">
        <f t="shared" si="342"/>
        <v>0</v>
      </c>
      <c r="AS396" s="102">
        <f t="shared" si="343"/>
        <v>0</v>
      </c>
      <c r="AT396" s="100">
        <f t="shared" si="326"/>
        <v>312.9312374516403</v>
      </c>
      <c r="AU396" s="101">
        <f t="shared" si="327"/>
        <v>0.1609067661516812</v>
      </c>
      <c r="AW396" s="246">
        <f t="shared" si="344"/>
        <v>0.19778004176372743</v>
      </c>
    </row>
    <row r="397" spans="1:49" s="93" customFormat="1" ht="15" customHeight="1" x14ac:dyDescent="0.25">
      <c r="A397" s="95" t="s">
        <v>529</v>
      </c>
      <c r="B397" s="100">
        <f t="shared" si="310"/>
        <v>1421.5150000000001</v>
      </c>
      <c r="C397" s="100">
        <f t="shared" si="315"/>
        <v>426.4545</v>
      </c>
      <c r="D397" s="100">
        <v>59.87</v>
      </c>
      <c r="E397" s="100">
        <f t="shared" si="328"/>
        <v>1907.8395</v>
      </c>
      <c r="F397" s="216"/>
      <c r="G397" s="117">
        <f t="shared" si="316"/>
        <v>0</v>
      </c>
      <c r="H397" s="130">
        <f t="shared" si="329"/>
        <v>1907.8395</v>
      </c>
      <c r="J397" s="141"/>
      <c r="K397" s="132">
        <f t="shared" si="295"/>
        <v>0</v>
      </c>
      <c r="L397" s="102">
        <f t="shared" si="330"/>
        <v>0</v>
      </c>
      <c r="M397" s="250">
        <f t="shared" si="311"/>
        <v>1544.8477494397243</v>
      </c>
      <c r="N397" s="122">
        <f t="shared" si="317"/>
        <v>463.45432483191729</v>
      </c>
      <c r="O397" s="100">
        <f t="shared" si="345"/>
        <v>2008.3020742716417</v>
      </c>
      <c r="P397" s="221">
        <f t="shared" si="331"/>
        <v>0</v>
      </c>
      <c r="Q397" s="117">
        <f t="shared" si="318"/>
        <v>0</v>
      </c>
      <c r="R397" s="130">
        <f t="shared" si="332"/>
        <v>2008.3020742716417</v>
      </c>
      <c r="S397" s="101">
        <f t="shared" si="319"/>
        <v>5.2657770358377487E-2</v>
      </c>
      <c r="U397" s="141">
        <f t="shared" si="333"/>
        <v>0</v>
      </c>
      <c r="V397" s="132">
        <f t="shared" si="334"/>
        <v>0</v>
      </c>
      <c r="W397" s="102">
        <f t="shared" si="335"/>
        <v>0</v>
      </c>
      <c r="X397" s="250">
        <f t="shared" si="312"/>
        <v>1622.0901369117094</v>
      </c>
      <c r="Y397" s="122">
        <f t="shared" si="320"/>
        <v>486.62704107351277</v>
      </c>
      <c r="Z397" s="100">
        <f t="shared" si="346"/>
        <v>2108.717177985222</v>
      </c>
      <c r="AA397" s="221">
        <f t="shared" si="336"/>
        <v>0</v>
      </c>
      <c r="AB397" s="117">
        <f t="shared" si="321"/>
        <v>0</v>
      </c>
      <c r="AC397" s="130">
        <f t="shared" si="314"/>
        <v>2108.717177985222</v>
      </c>
      <c r="AD397" s="101">
        <f t="shared" si="322"/>
        <v>4.9999999999999156E-2</v>
      </c>
      <c r="AF397" s="141">
        <f t="shared" si="337"/>
        <v>0</v>
      </c>
      <c r="AG397" s="132">
        <f t="shared" si="338"/>
        <v>0</v>
      </c>
      <c r="AH397" s="102">
        <f t="shared" si="339"/>
        <v>0</v>
      </c>
      <c r="AI397" s="250">
        <f t="shared" si="313"/>
        <v>1703.1946437572963</v>
      </c>
      <c r="AJ397" s="122">
        <f t="shared" si="323"/>
        <v>510.95839312718886</v>
      </c>
      <c r="AK397" s="100">
        <f t="shared" si="347"/>
        <v>2214.1530368844851</v>
      </c>
      <c r="AL397" s="192">
        <f t="shared" si="340"/>
        <v>0</v>
      </c>
      <c r="AM397" s="117">
        <f t="shared" si="324"/>
        <v>0</v>
      </c>
      <c r="AN397" s="130">
        <f t="shared" si="296"/>
        <v>2214.1530368844851</v>
      </c>
      <c r="AO397" s="101">
        <f t="shared" si="325"/>
        <v>5.0000000000000933E-2</v>
      </c>
      <c r="AQ397" s="141">
        <f t="shared" si="341"/>
        <v>0</v>
      </c>
      <c r="AR397" s="132">
        <f t="shared" si="342"/>
        <v>0</v>
      </c>
      <c r="AS397" s="102">
        <f t="shared" si="343"/>
        <v>0</v>
      </c>
      <c r="AT397" s="100">
        <f t="shared" si="326"/>
        <v>306.31353688448507</v>
      </c>
      <c r="AU397" s="101">
        <f t="shared" si="327"/>
        <v>0.16055519182011113</v>
      </c>
      <c r="AW397" s="246">
        <f t="shared" si="344"/>
        <v>0.19815453495552005</v>
      </c>
    </row>
    <row r="398" spans="1:49" s="93" customFormat="1" ht="15" customHeight="1" x14ac:dyDescent="0.25">
      <c r="A398" s="95" t="s">
        <v>530</v>
      </c>
      <c r="B398" s="100">
        <f t="shared" si="310"/>
        <v>1393.64</v>
      </c>
      <c r="C398" s="100">
        <f t="shared" si="315"/>
        <v>418.09200000000004</v>
      </c>
      <c r="D398" s="100">
        <v>59.87</v>
      </c>
      <c r="E398" s="100">
        <f t="shared" si="328"/>
        <v>1871.6020000000001</v>
      </c>
      <c r="F398" s="216"/>
      <c r="G398" s="117">
        <f t="shared" si="316"/>
        <v>0</v>
      </c>
      <c r="H398" s="130">
        <f t="shared" si="329"/>
        <v>1871.6020000000001</v>
      </c>
      <c r="J398" s="141"/>
      <c r="K398" s="132">
        <f t="shared" si="295"/>
        <v>0</v>
      </c>
      <c r="L398" s="102">
        <f t="shared" si="330"/>
        <v>0</v>
      </c>
      <c r="M398" s="250">
        <f t="shared" si="311"/>
        <v>1515.0371705096873</v>
      </c>
      <c r="N398" s="122">
        <f t="shared" si="317"/>
        <v>454.51115115290617</v>
      </c>
      <c r="O398" s="100">
        <f t="shared" si="345"/>
        <v>1969.5483216625935</v>
      </c>
      <c r="P398" s="221">
        <f t="shared" si="331"/>
        <v>0</v>
      </c>
      <c r="Q398" s="117">
        <f t="shared" si="318"/>
        <v>0</v>
      </c>
      <c r="R398" s="130">
        <f t="shared" si="332"/>
        <v>1969.5483216625935</v>
      </c>
      <c r="S398" s="101">
        <f t="shared" si="319"/>
        <v>5.2332879352871675E-2</v>
      </c>
      <c r="U398" s="141">
        <f t="shared" si="333"/>
        <v>0</v>
      </c>
      <c r="V398" s="132">
        <f t="shared" si="334"/>
        <v>0</v>
      </c>
      <c r="W398" s="102">
        <f t="shared" si="335"/>
        <v>0</v>
      </c>
      <c r="X398" s="250">
        <f t="shared" si="312"/>
        <v>1590.7890290351704</v>
      </c>
      <c r="Y398" s="122">
        <f t="shared" si="320"/>
        <v>477.23670871055111</v>
      </c>
      <c r="Z398" s="100">
        <f t="shared" si="346"/>
        <v>2068.0257377457215</v>
      </c>
      <c r="AA398" s="221">
        <f t="shared" si="336"/>
        <v>0</v>
      </c>
      <c r="AB398" s="117">
        <f t="shared" si="321"/>
        <v>0</v>
      </c>
      <c r="AC398" s="130">
        <f t="shared" si="314"/>
        <v>2068.0257377457215</v>
      </c>
      <c r="AD398" s="101">
        <f t="shared" si="322"/>
        <v>4.9999999999999156E-2</v>
      </c>
      <c r="AF398" s="141">
        <f t="shared" si="337"/>
        <v>0</v>
      </c>
      <c r="AG398" s="132">
        <f t="shared" si="338"/>
        <v>0</v>
      </c>
      <c r="AH398" s="102">
        <f t="shared" si="339"/>
        <v>0</v>
      </c>
      <c r="AI398" s="250">
        <f t="shared" si="313"/>
        <v>1670.3284804869302</v>
      </c>
      <c r="AJ398" s="122">
        <f t="shared" si="323"/>
        <v>501.09854414607901</v>
      </c>
      <c r="AK398" s="100">
        <f t="shared" si="347"/>
        <v>2171.4270246330093</v>
      </c>
      <c r="AL398" s="192">
        <f t="shared" si="340"/>
        <v>0</v>
      </c>
      <c r="AM398" s="117">
        <f t="shared" si="324"/>
        <v>0</v>
      </c>
      <c r="AN398" s="130">
        <f t="shared" si="296"/>
        <v>2171.4270246330093</v>
      </c>
      <c r="AO398" s="101">
        <f t="shared" si="325"/>
        <v>5.0000000000000933E-2</v>
      </c>
      <c r="AQ398" s="141">
        <f t="shared" si="341"/>
        <v>0</v>
      </c>
      <c r="AR398" s="132">
        <f t="shared" si="342"/>
        <v>0</v>
      </c>
      <c r="AS398" s="102">
        <f t="shared" si="343"/>
        <v>0</v>
      </c>
      <c r="AT398" s="100">
        <f t="shared" si="326"/>
        <v>299.82502463300921</v>
      </c>
      <c r="AU398" s="101">
        <f t="shared" si="327"/>
        <v>0.16019699948654109</v>
      </c>
      <c r="AW398" s="246">
        <f t="shared" si="344"/>
        <v>0.19853655211312105</v>
      </c>
    </row>
    <row r="399" spans="1:49" s="93" customFormat="1" ht="15" customHeight="1" x14ac:dyDescent="0.25">
      <c r="A399" s="95" t="s">
        <v>531</v>
      </c>
      <c r="B399" s="100">
        <f t="shared" si="310"/>
        <v>1366.3150000000001</v>
      </c>
      <c r="C399" s="100">
        <f t="shared" si="315"/>
        <v>409.89449999999999</v>
      </c>
      <c r="D399" s="100">
        <v>59.87</v>
      </c>
      <c r="E399" s="100">
        <f t="shared" si="328"/>
        <v>1836.0794999999998</v>
      </c>
      <c r="F399" s="216"/>
      <c r="G399" s="117">
        <f t="shared" si="316"/>
        <v>0</v>
      </c>
      <c r="H399" s="130">
        <f t="shared" si="329"/>
        <v>1836.0794999999998</v>
      </c>
      <c r="J399" s="141"/>
      <c r="K399" s="132">
        <f t="shared" si="295"/>
        <v>0</v>
      </c>
      <c r="L399" s="102">
        <f t="shared" si="330"/>
        <v>0</v>
      </c>
      <c r="M399" s="250">
        <f t="shared" si="311"/>
        <v>1485.814782374682</v>
      </c>
      <c r="N399" s="122">
        <f t="shared" si="317"/>
        <v>445.7444347124046</v>
      </c>
      <c r="O399" s="100">
        <f t="shared" si="345"/>
        <v>1931.5592170870866</v>
      </c>
      <c r="P399" s="221">
        <f t="shared" si="331"/>
        <v>0</v>
      </c>
      <c r="Q399" s="117">
        <f t="shared" si="318"/>
        <v>0</v>
      </c>
      <c r="R399" s="130">
        <f t="shared" si="332"/>
        <v>1931.5592170870866</v>
      </c>
      <c r="S399" s="101">
        <f t="shared" si="319"/>
        <v>5.2001951487986586E-2</v>
      </c>
      <c r="U399" s="141">
        <f t="shared" si="333"/>
        <v>0</v>
      </c>
      <c r="V399" s="132">
        <f t="shared" si="334"/>
        <v>0</v>
      </c>
      <c r="W399" s="102">
        <f t="shared" si="335"/>
        <v>0</v>
      </c>
      <c r="X399" s="250">
        <f t="shared" si="312"/>
        <v>1560.1055214934149</v>
      </c>
      <c r="Y399" s="122">
        <f t="shared" si="320"/>
        <v>468.03165644802448</v>
      </c>
      <c r="Z399" s="100">
        <f t="shared" si="346"/>
        <v>2028.1371779414394</v>
      </c>
      <c r="AA399" s="221">
        <f t="shared" si="336"/>
        <v>0</v>
      </c>
      <c r="AB399" s="117">
        <f t="shared" si="321"/>
        <v>0</v>
      </c>
      <c r="AC399" s="130">
        <f t="shared" si="314"/>
        <v>2028.1371779414394</v>
      </c>
      <c r="AD399" s="101">
        <f t="shared" si="322"/>
        <v>4.9999999999999156E-2</v>
      </c>
      <c r="AF399" s="141">
        <f t="shared" si="337"/>
        <v>0</v>
      </c>
      <c r="AG399" s="132">
        <f t="shared" si="338"/>
        <v>0</v>
      </c>
      <c r="AH399" s="102">
        <f t="shared" si="339"/>
        <v>0</v>
      </c>
      <c r="AI399" s="250">
        <f t="shared" si="313"/>
        <v>1638.1107975680868</v>
      </c>
      <c r="AJ399" s="122">
        <f t="shared" si="323"/>
        <v>491.43323927042604</v>
      </c>
      <c r="AK399" s="100">
        <f t="shared" si="347"/>
        <v>2129.544036838513</v>
      </c>
      <c r="AL399" s="192">
        <f t="shared" si="340"/>
        <v>0</v>
      </c>
      <c r="AM399" s="117">
        <f t="shared" si="324"/>
        <v>0</v>
      </c>
      <c r="AN399" s="130">
        <f t="shared" si="296"/>
        <v>2129.544036838513</v>
      </c>
      <c r="AO399" s="101">
        <f t="shared" si="325"/>
        <v>5.0000000000000711E-2</v>
      </c>
      <c r="AQ399" s="141">
        <f t="shared" si="341"/>
        <v>0</v>
      </c>
      <c r="AR399" s="132">
        <f t="shared" si="342"/>
        <v>0</v>
      </c>
      <c r="AS399" s="102">
        <f t="shared" si="343"/>
        <v>0</v>
      </c>
      <c r="AT399" s="100">
        <f t="shared" si="326"/>
        <v>293.46453683851314</v>
      </c>
      <c r="AU399" s="101">
        <f t="shared" si="327"/>
        <v>0.15983215151550523</v>
      </c>
      <c r="AW399" s="246">
        <f t="shared" si="344"/>
        <v>0.19892616092781434</v>
      </c>
    </row>
    <row r="400" spans="1:49" s="93" customFormat="1" ht="15" customHeight="1" x14ac:dyDescent="0.25">
      <c r="A400" s="95" t="s">
        <v>532</v>
      </c>
      <c r="B400" s="100">
        <f t="shared" si="310"/>
        <v>1339.52</v>
      </c>
      <c r="C400" s="100">
        <f t="shared" si="315"/>
        <v>401.85599999999999</v>
      </c>
      <c r="D400" s="100">
        <v>59.87</v>
      </c>
      <c r="E400" s="100">
        <f t="shared" si="328"/>
        <v>1801.2459999999999</v>
      </c>
      <c r="F400" s="216"/>
      <c r="G400" s="117">
        <f t="shared" si="316"/>
        <v>0</v>
      </c>
      <c r="H400" s="130">
        <f t="shared" si="329"/>
        <v>1801.2459999999999</v>
      </c>
      <c r="J400" s="141"/>
      <c r="K400" s="132">
        <f t="shared" si="295"/>
        <v>0</v>
      </c>
      <c r="L400" s="102">
        <f t="shared" si="330"/>
        <v>0</v>
      </c>
      <c r="M400" s="250">
        <f t="shared" si="311"/>
        <v>1457.159196278526</v>
      </c>
      <c r="N400" s="122">
        <f t="shared" si="317"/>
        <v>437.1477588835578</v>
      </c>
      <c r="O400" s="100">
        <f t="shared" si="345"/>
        <v>1894.3069551620838</v>
      </c>
      <c r="P400" s="221">
        <f t="shared" si="331"/>
        <v>0</v>
      </c>
      <c r="Q400" s="117">
        <f t="shared" si="318"/>
        <v>0</v>
      </c>
      <c r="R400" s="130">
        <f t="shared" si="332"/>
        <v>1894.3069551620838</v>
      </c>
      <c r="S400" s="101">
        <f t="shared" si="319"/>
        <v>5.1664767145678026E-2</v>
      </c>
      <c r="U400" s="141">
        <f t="shared" si="333"/>
        <v>0</v>
      </c>
      <c r="V400" s="132">
        <f t="shared" si="334"/>
        <v>0</v>
      </c>
      <c r="W400" s="102">
        <f t="shared" si="335"/>
        <v>0</v>
      </c>
      <c r="X400" s="250">
        <f t="shared" si="312"/>
        <v>1530.0171560924514</v>
      </c>
      <c r="Y400" s="122">
        <f t="shared" si="320"/>
        <v>459.00514682773542</v>
      </c>
      <c r="Z400" s="100">
        <f t="shared" si="346"/>
        <v>1989.0223029201868</v>
      </c>
      <c r="AA400" s="221">
        <f t="shared" si="336"/>
        <v>0</v>
      </c>
      <c r="AB400" s="117">
        <f t="shared" si="321"/>
        <v>0</v>
      </c>
      <c r="AC400" s="130">
        <f t="shared" si="314"/>
        <v>1989.0223029201868</v>
      </c>
      <c r="AD400" s="101">
        <f t="shared" si="322"/>
        <v>4.9999999999999378E-2</v>
      </c>
      <c r="AF400" s="141">
        <f t="shared" si="337"/>
        <v>0</v>
      </c>
      <c r="AG400" s="132">
        <f t="shared" si="338"/>
        <v>0</v>
      </c>
      <c r="AH400" s="102">
        <f t="shared" si="339"/>
        <v>0</v>
      </c>
      <c r="AI400" s="250">
        <f t="shared" si="313"/>
        <v>1606.518013897075</v>
      </c>
      <c r="AJ400" s="122">
        <f t="shared" si="323"/>
        <v>481.95540416912246</v>
      </c>
      <c r="AK400" s="100">
        <f t="shared" si="347"/>
        <v>2088.4734180661976</v>
      </c>
      <c r="AL400" s="192">
        <f t="shared" si="340"/>
        <v>0</v>
      </c>
      <c r="AM400" s="117">
        <f t="shared" si="324"/>
        <v>0</v>
      </c>
      <c r="AN400" s="130">
        <f t="shared" si="296"/>
        <v>2088.4734180661976</v>
      </c>
      <c r="AO400" s="101">
        <f t="shared" si="325"/>
        <v>5.0000000000000711E-2</v>
      </c>
      <c r="AQ400" s="141">
        <f t="shared" si="341"/>
        <v>0</v>
      </c>
      <c r="AR400" s="132">
        <f t="shared" si="342"/>
        <v>0</v>
      </c>
      <c r="AS400" s="102">
        <f t="shared" si="343"/>
        <v>0</v>
      </c>
      <c r="AT400" s="100">
        <f t="shared" si="326"/>
        <v>287.22741806619774</v>
      </c>
      <c r="AU400" s="101">
        <f t="shared" si="327"/>
        <v>0.15946040577811016</v>
      </c>
      <c r="AW400" s="246">
        <f t="shared" si="344"/>
        <v>0.19932364869287134</v>
      </c>
    </row>
    <row r="401" spans="1:49" s="93" customFormat="1" ht="15" customHeight="1" x14ac:dyDescent="0.25">
      <c r="A401" s="95" t="s">
        <v>533</v>
      </c>
      <c r="B401" s="100">
        <f t="shared" si="310"/>
        <v>1313.26</v>
      </c>
      <c r="C401" s="100">
        <f t="shared" si="315"/>
        <v>393.97800000000001</v>
      </c>
      <c r="D401" s="100">
        <v>59.87</v>
      </c>
      <c r="E401" s="100">
        <f t="shared" si="328"/>
        <v>1767.1079999999999</v>
      </c>
      <c r="F401" s="216"/>
      <c r="G401" s="117">
        <f t="shared" si="316"/>
        <v>0</v>
      </c>
      <c r="H401" s="130">
        <f t="shared" si="329"/>
        <v>1767.1079999999999</v>
      </c>
      <c r="J401" s="141"/>
      <c r="K401" s="132">
        <f t="shared" ref="K401:K454" si="348">H401*J401</f>
        <v>0</v>
      </c>
      <c r="L401" s="102">
        <f t="shared" si="330"/>
        <v>0</v>
      </c>
      <c r="M401" s="250">
        <f t="shared" si="311"/>
        <v>1429.0757594102649</v>
      </c>
      <c r="N401" s="122">
        <f t="shared" si="317"/>
        <v>428.72272782307948</v>
      </c>
      <c r="O401" s="100">
        <f t="shared" si="345"/>
        <v>1857.7984872333445</v>
      </c>
      <c r="P401" s="221">
        <f t="shared" si="331"/>
        <v>0</v>
      </c>
      <c r="Q401" s="117">
        <f t="shared" si="318"/>
        <v>0</v>
      </c>
      <c r="R401" s="130">
        <f t="shared" si="332"/>
        <v>1857.7984872333445</v>
      </c>
      <c r="S401" s="101">
        <f t="shared" si="319"/>
        <v>5.1321417385550072E-2</v>
      </c>
      <c r="U401" s="141">
        <f t="shared" si="333"/>
        <v>0</v>
      </c>
      <c r="V401" s="132">
        <f t="shared" si="334"/>
        <v>0</v>
      </c>
      <c r="W401" s="102">
        <f t="shared" si="335"/>
        <v>0</v>
      </c>
      <c r="X401" s="250">
        <f t="shared" si="312"/>
        <v>1500.5295473807773</v>
      </c>
      <c r="Y401" s="122">
        <f t="shared" si="320"/>
        <v>450.15886421423318</v>
      </c>
      <c r="Z401" s="100">
        <f t="shared" si="346"/>
        <v>1950.6884115950106</v>
      </c>
      <c r="AA401" s="221">
        <f t="shared" si="336"/>
        <v>0</v>
      </c>
      <c r="AB401" s="117">
        <f t="shared" si="321"/>
        <v>0</v>
      </c>
      <c r="AC401" s="130">
        <f t="shared" si="314"/>
        <v>1950.6884115950106</v>
      </c>
      <c r="AD401" s="101">
        <f t="shared" si="322"/>
        <v>4.9999999999999378E-2</v>
      </c>
      <c r="AF401" s="141">
        <f t="shared" si="337"/>
        <v>0</v>
      </c>
      <c r="AG401" s="132">
        <f t="shared" si="338"/>
        <v>0</v>
      </c>
      <c r="AH401" s="102">
        <f t="shared" si="339"/>
        <v>0</v>
      </c>
      <c r="AI401" s="250">
        <f t="shared" si="313"/>
        <v>1575.5560247498172</v>
      </c>
      <c r="AJ401" s="122">
        <f t="shared" si="323"/>
        <v>472.66680742494515</v>
      </c>
      <c r="AK401" s="100">
        <f t="shared" si="347"/>
        <v>2048.2228321747625</v>
      </c>
      <c r="AL401" s="192">
        <f t="shared" si="340"/>
        <v>0</v>
      </c>
      <c r="AM401" s="117">
        <f t="shared" si="324"/>
        <v>0</v>
      </c>
      <c r="AN401" s="130">
        <f t="shared" ref="AN401:AN454" si="349">AK401+AM401</f>
        <v>2048.2228321747625</v>
      </c>
      <c r="AO401" s="101">
        <f t="shared" si="325"/>
        <v>5.0000000000000711E-2</v>
      </c>
      <c r="AQ401" s="141">
        <f t="shared" si="341"/>
        <v>0</v>
      </c>
      <c r="AR401" s="132">
        <f t="shared" si="342"/>
        <v>0</v>
      </c>
      <c r="AS401" s="102">
        <f t="shared" si="343"/>
        <v>0</v>
      </c>
      <c r="AT401" s="100">
        <f t="shared" si="326"/>
        <v>281.11483217476257</v>
      </c>
      <c r="AU401" s="101">
        <f t="shared" si="327"/>
        <v>0.15908186266756896</v>
      </c>
      <c r="AW401" s="246">
        <f t="shared" si="344"/>
        <v>0.19972893771973355</v>
      </c>
    </row>
    <row r="402" spans="1:49" s="93" customFormat="1" ht="15" customHeight="1" x14ac:dyDescent="0.25">
      <c r="A402" s="123" t="s">
        <v>534</v>
      </c>
      <c r="B402" s="124"/>
      <c r="C402" s="124"/>
      <c r="D402" s="124"/>
      <c r="E402" s="124"/>
      <c r="F402" s="219"/>
      <c r="G402" s="125"/>
      <c r="H402" s="130"/>
      <c r="I402" s="126"/>
      <c r="J402" s="141"/>
      <c r="K402" s="132">
        <f t="shared" si="348"/>
        <v>0</v>
      </c>
      <c r="L402" s="102">
        <f t="shared" si="330"/>
        <v>0</v>
      </c>
      <c r="M402" s="252">
        <f t="shared" si="311"/>
        <v>0</v>
      </c>
      <c r="N402" s="127"/>
      <c r="O402" s="124"/>
      <c r="P402" s="221">
        <f t="shared" si="331"/>
        <v>0</v>
      </c>
      <c r="Q402" s="125"/>
      <c r="R402" s="130"/>
      <c r="S402" s="128"/>
      <c r="T402" s="126"/>
      <c r="U402" s="141">
        <f t="shared" si="333"/>
        <v>0</v>
      </c>
      <c r="V402" s="132">
        <f t="shared" si="334"/>
        <v>0</v>
      </c>
      <c r="W402" s="102">
        <f t="shared" si="335"/>
        <v>0</v>
      </c>
      <c r="X402" s="252">
        <f t="shared" si="312"/>
        <v>0</v>
      </c>
      <c r="Y402" s="127"/>
      <c r="Z402" s="124"/>
      <c r="AA402" s="221">
        <f t="shared" si="336"/>
        <v>0</v>
      </c>
      <c r="AB402" s="125"/>
      <c r="AC402" s="130"/>
      <c r="AD402" s="128"/>
      <c r="AE402" s="126"/>
      <c r="AF402" s="142">
        <f t="shared" si="337"/>
        <v>0</v>
      </c>
      <c r="AG402" s="133">
        <f t="shared" si="338"/>
        <v>0</v>
      </c>
      <c r="AH402" s="102">
        <f t="shared" si="339"/>
        <v>0</v>
      </c>
      <c r="AI402" s="252">
        <f t="shared" si="313"/>
        <v>0</v>
      </c>
      <c r="AJ402" s="127"/>
      <c r="AK402" s="124"/>
      <c r="AL402" s="192">
        <f t="shared" si="340"/>
        <v>0</v>
      </c>
      <c r="AM402" s="125"/>
      <c r="AN402" s="130"/>
      <c r="AO402" s="128"/>
      <c r="AP402" s="126"/>
      <c r="AQ402" s="142">
        <f t="shared" si="341"/>
        <v>0</v>
      </c>
      <c r="AR402" s="133">
        <f t="shared" si="342"/>
        <v>0</v>
      </c>
      <c r="AS402" s="102">
        <f t="shared" si="343"/>
        <v>0</v>
      </c>
      <c r="AT402" s="124"/>
      <c r="AU402" s="128"/>
      <c r="AW402" s="246"/>
    </row>
    <row r="403" spans="1:49" s="93" customFormat="1" ht="15" customHeight="1" x14ac:dyDescent="0.25">
      <c r="A403" s="123" t="s">
        <v>535</v>
      </c>
      <c r="B403" s="124"/>
      <c r="C403" s="124"/>
      <c r="D403" s="124"/>
      <c r="E403" s="124"/>
      <c r="F403" s="219"/>
      <c r="G403" s="125"/>
      <c r="H403" s="130"/>
      <c r="I403" s="126"/>
      <c r="J403" s="141"/>
      <c r="K403" s="132">
        <f t="shared" si="348"/>
        <v>0</v>
      </c>
      <c r="L403" s="102">
        <f t="shared" si="330"/>
        <v>0</v>
      </c>
      <c r="M403" s="252">
        <f t="shared" si="311"/>
        <v>0</v>
      </c>
      <c r="N403" s="127"/>
      <c r="O403" s="124"/>
      <c r="P403" s="221">
        <f t="shared" si="331"/>
        <v>0</v>
      </c>
      <c r="Q403" s="125"/>
      <c r="R403" s="130"/>
      <c r="S403" s="128"/>
      <c r="T403" s="126"/>
      <c r="U403" s="141">
        <f t="shared" si="333"/>
        <v>0</v>
      </c>
      <c r="V403" s="132">
        <f t="shared" si="334"/>
        <v>0</v>
      </c>
      <c r="W403" s="102">
        <f t="shared" si="335"/>
        <v>0</v>
      </c>
      <c r="X403" s="252">
        <f t="shared" si="312"/>
        <v>0</v>
      </c>
      <c r="Y403" s="127"/>
      <c r="Z403" s="124"/>
      <c r="AA403" s="221">
        <f t="shared" si="336"/>
        <v>0</v>
      </c>
      <c r="AB403" s="125"/>
      <c r="AC403" s="130"/>
      <c r="AD403" s="128"/>
      <c r="AE403" s="126"/>
      <c r="AF403" s="142">
        <f t="shared" si="337"/>
        <v>0</v>
      </c>
      <c r="AG403" s="133">
        <f t="shared" si="338"/>
        <v>0</v>
      </c>
      <c r="AH403" s="102">
        <f t="shared" si="339"/>
        <v>0</v>
      </c>
      <c r="AI403" s="252">
        <f t="shared" si="313"/>
        <v>0</v>
      </c>
      <c r="AJ403" s="127"/>
      <c r="AK403" s="124"/>
      <c r="AL403" s="192">
        <f t="shared" si="340"/>
        <v>0</v>
      </c>
      <c r="AM403" s="125"/>
      <c r="AN403" s="130"/>
      <c r="AO403" s="128"/>
      <c r="AP403" s="126"/>
      <c r="AQ403" s="142">
        <f t="shared" si="341"/>
        <v>0</v>
      </c>
      <c r="AR403" s="133">
        <f t="shared" si="342"/>
        <v>0</v>
      </c>
      <c r="AS403" s="102">
        <f t="shared" si="343"/>
        <v>0</v>
      </c>
      <c r="AT403" s="124"/>
      <c r="AU403" s="128"/>
      <c r="AW403" s="246"/>
    </row>
    <row r="404" spans="1:49" s="93" customFormat="1" ht="15" customHeight="1" x14ac:dyDescent="0.25">
      <c r="A404" s="123" t="s">
        <v>536</v>
      </c>
      <c r="B404" s="124"/>
      <c r="C404" s="124"/>
      <c r="D404" s="124"/>
      <c r="E404" s="124"/>
      <c r="F404" s="219"/>
      <c r="G404" s="125"/>
      <c r="H404" s="130"/>
      <c r="I404" s="126"/>
      <c r="J404" s="141"/>
      <c r="K404" s="132">
        <f t="shared" si="348"/>
        <v>0</v>
      </c>
      <c r="L404" s="102">
        <f t="shared" si="330"/>
        <v>0</v>
      </c>
      <c r="M404" s="252">
        <f t="shared" si="311"/>
        <v>0</v>
      </c>
      <c r="N404" s="127"/>
      <c r="O404" s="124"/>
      <c r="P404" s="221">
        <f t="shared" si="331"/>
        <v>0</v>
      </c>
      <c r="Q404" s="125"/>
      <c r="R404" s="130"/>
      <c r="S404" s="128"/>
      <c r="T404" s="126"/>
      <c r="U404" s="141">
        <f t="shared" si="333"/>
        <v>0</v>
      </c>
      <c r="V404" s="132">
        <f t="shared" si="334"/>
        <v>0</v>
      </c>
      <c r="W404" s="102">
        <f t="shared" si="335"/>
        <v>0</v>
      </c>
      <c r="X404" s="252">
        <f t="shared" si="312"/>
        <v>0</v>
      </c>
      <c r="Y404" s="127"/>
      <c r="Z404" s="124"/>
      <c r="AA404" s="221">
        <f t="shared" si="336"/>
        <v>0</v>
      </c>
      <c r="AB404" s="125"/>
      <c r="AC404" s="130"/>
      <c r="AD404" s="128"/>
      <c r="AE404" s="126"/>
      <c r="AF404" s="142">
        <f t="shared" si="337"/>
        <v>0</v>
      </c>
      <c r="AG404" s="133">
        <f t="shared" si="338"/>
        <v>0</v>
      </c>
      <c r="AH404" s="102">
        <f t="shared" si="339"/>
        <v>0</v>
      </c>
      <c r="AI404" s="252">
        <f t="shared" si="313"/>
        <v>0</v>
      </c>
      <c r="AJ404" s="127"/>
      <c r="AK404" s="124"/>
      <c r="AL404" s="192">
        <f t="shared" si="340"/>
        <v>0</v>
      </c>
      <c r="AM404" s="125"/>
      <c r="AN404" s="130"/>
      <c r="AO404" s="128"/>
      <c r="AP404" s="126"/>
      <c r="AQ404" s="142">
        <f t="shared" si="341"/>
        <v>0</v>
      </c>
      <c r="AR404" s="133">
        <f t="shared" si="342"/>
        <v>0</v>
      </c>
      <c r="AS404" s="102">
        <f t="shared" si="343"/>
        <v>0</v>
      </c>
      <c r="AT404" s="124"/>
      <c r="AU404" s="128"/>
      <c r="AW404" s="246"/>
    </row>
    <row r="405" spans="1:49" s="93" customFormat="1" ht="15" customHeight="1" x14ac:dyDescent="0.25">
      <c r="A405" s="95" t="s">
        <v>537</v>
      </c>
      <c r="B405" s="100">
        <v>2928.38</v>
      </c>
      <c r="C405" s="100">
        <f t="shared" ref="C405:C436" si="350">B405*C$4</f>
        <v>878.51400000000001</v>
      </c>
      <c r="D405" s="100">
        <v>59.87</v>
      </c>
      <c r="E405" s="100">
        <f t="shared" si="328"/>
        <v>3866.7640000000001</v>
      </c>
      <c r="F405" s="216"/>
      <c r="G405" s="117">
        <f t="shared" ref="G405:G436" si="351">B405*F405%</f>
        <v>0</v>
      </c>
      <c r="H405" s="130">
        <f t="shared" si="329"/>
        <v>3866.7640000000001</v>
      </c>
      <c r="J405" s="141"/>
      <c r="K405" s="132">
        <f t="shared" si="348"/>
        <v>0</v>
      </c>
      <c r="L405" s="102">
        <f t="shared" si="330"/>
        <v>0</v>
      </c>
      <c r="M405" s="100">
        <f t="shared" ref="M405:M429" si="352">E405*M$1</f>
        <v>3180.9720158903428</v>
      </c>
      <c r="N405" s="122">
        <f t="shared" ref="N405:N436" si="353">M405*N$4</f>
        <v>954.29160476710285</v>
      </c>
      <c r="O405" s="100">
        <f t="shared" si="345"/>
        <v>4135.2636206574462</v>
      </c>
      <c r="P405" s="221">
        <f t="shared" si="331"/>
        <v>0</v>
      </c>
      <c r="Q405" s="117">
        <f t="shared" ref="Q405:Q436" si="354">M405*P405%</f>
        <v>0</v>
      </c>
      <c r="R405" s="130">
        <f t="shared" si="332"/>
        <v>4135.2636206574462</v>
      </c>
      <c r="S405" s="101">
        <f t="shared" ref="S405:S436" si="355">R405/H405-1</f>
        <v>6.9437809149315965E-2</v>
      </c>
      <c r="U405" s="141">
        <f t="shared" si="333"/>
        <v>0</v>
      </c>
      <c r="V405" s="132">
        <f t="shared" si="334"/>
        <v>0</v>
      </c>
      <c r="W405" s="102">
        <f t="shared" si="335"/>
        <v>0</v>
      </c>
      <c r="X405" s="100">
        <f t="shared" ref="X405:X429" si="356">E405*X$1</f>
        <v>3340.0206166848575</v>
      </c>
      <c r="Y405" s="122">
        <f t="shared" ref="Y405:Y436" si="357">X405*Y$4</f>
        <v>1002.0061850054572</v>
      </c>
      <c r="Z405" s="100">
        <f t="shared" si="346"/>
        <v>4342.0268016903146</v>
      </c>
      <c r="AA405" s="221">
        <f t="shared" si="336"/>
        <v>0</v>
      </c>
      <c r="AB405" s="117">
        <f t="shared" ref="AB405:AB436" si="358">X405*AA405%</f>
        <v>0</v>
      </c>
      <c r="AC405" s="130">
        <f t="shared" si="314"/>
        <v>4342.0268016903146</v>
      </c>
      <c r="AD405" s="101">
        <f t="shared" ref="AD405:AD436" si="359">AC405/R405-1</f>
        <v>4.9999999999999156E-2</v>
      </c>
      <c r="AF405" s="141">
        <f t="shared" si="337"/>
        <v>0</v>
      </c>
      <c r="AG405" s="132">
        <f t="shared" si="338"/>
        <v>0</v>
      </c>
      <c r="AH405" s="102">
        <f t="shared" si="339"/>
        <v>0</v>
      </c>
      <c r="AI405" s="100">
        <f t="shared" ref="AI405:AI429" si="360">E405*AI$1</f>
        <v>3507.0216475191032</v>
      </c>
      <c r="AJ405" s="122">
        <f t="shared" ref="AJ405:AJ436" si="361">AI405*AJ$4</f>
        <v>1052.1064942557309</v>
      </c>
      <c r="AK405" s="100">
        <f t="shared" si="347"/>
        <v>4559.1281417748341</v>
      </c>
      <c r="AL405" s="192">
        <f t="shared" si="340"/>
        <v>0</v>
      </c>
      <c r="AM405" s="117">
        <f t="shared" ref="AM405:AM436" si="362">AI405*AL405%</f>
        <v>0</v>
      </c>
      <c r="AN405" s="130">
        <f t="shared" si="349"/>
        <v>4559.1281417748341</v>
      </c>
      <c r="AO405" s="101">
        <f t="shared" ref="AO405:AO436" si="363">AN405/AC405-1</f>
        <v>5.0000000000000933E-2</v>
      </c>
      <c r="AQ405" s="141">
        <f t="shared" si="341"/>
        <v>0</v>
      </c>
      <c r="AR405" s="132">
        <f t="shared" si="342"/>
        <v>0</v>
      </c>
      <c r="AS405" s="102">
        <f t="shared" si="343"/>
        <v>0</v>
      </c>
      <c r="AT405" s="100">
        <f t="shared" ref="AT405:AT436" si="364">AN405-H405</f>
        <v>692.36414177483402</v>
      </c>
      <c r="AU405" s="101">
        <f t="shared" ref="AU405:AU436" si="365">AN405/H405-1</f>
        <v>0.17905518458712089</v>
      </c>
      <c r="AW405" s="246">
        <f t="shared" si="344"/>
        <v>0.19759786896478704</v>
      </c>
    </row>
    <row r="406" spans="1:49" s="93" customFormat="1" ht="15" customHeight="1" x14ac:dyDescent="0.25">
      <c r="A406" s="95" t="s">
        <v>538</v>
      </c>
      <c r="B406" s="100">
        <v>2870.96</v>
      </c>
      <c r="C406" s="100">
        <f t="shared" si="350"/>
        <v>861.28800000000001</v>
      </c>
      <c r="D406" s="100">
        <v>59.87</v>
      </c>
      <c r="E406" s="100">
        <f t="shared" si="328"/>
        <v>3792.1179999999999</v>
      </c>
      <c r="F406" s="216"/>
      <c r="G406" s="117">
        <f t="shared" si="351"/>
        <v>0</v>
      </c>
      <c r="H406" s="130">
        <f t="shared" si="329"/>
        <v>3792.1179999999999</v>
      </c>
      <c r="J406" s="141"/>
      <c r="K406" s="132">
        <f t="shared" si="348"/>
        <v>0</v>
      </c>
      <c r="L406" s="102">
        <f t="shared" si="330"/>
        <v>0</v>
      </c>
      <c r="M406" s="100">
        <f t="shared" si="352"/>
        <v>3119.5648968889886</v>
      </c>
      <c r="N406" s="122">
        <f t="shared" si="353"/>
        <v>935.86946906669652</v>
      </c>
      <c r="O406" s="100">
        <f t="shared" si="345"/>
        <v>4055.4343659556853</v>
      </c>
      <c r="P406" s="221">
        <f t="shared" si="331"/>
        <v>0</v>
      </c>
      <c r="Q406" s="117">
        <f t="shared" si="354"/>
        <v>0</v>
      </c>
      <c r="R406" s="130">
        <f t="shared" si="332"/>
        <v>4055.4343659556853</v>
      </c>
      <c r="S406" s="101">
        <f t="shared" si="355"/>
        <v>6.9437809149315965E-2</v>
      </c>
      <c r="U406" s="141">
        <f t="shared" si="333"/>
        <v>0</v>
      </c>
      <c r="V406" s="132">
        <f t="shared" si="334"/>
        <v>0</v>
      </c>
      <c r="W406" s="102">
        <f t="shared" si="335"/>
        <v>0</v>
      </c>
      <c r="X406" s="100">
        <f t="shared" si="356"/>
        <v>3275.5431417334362</v>
      </c>
      <c r="Y406" s="122">
        <f t="shared" si="357"/>
        <v>982.66294252003081</v>
      </c>
      <c r="Z406" s="100">
        <f t="shared" si="346"/>
        <v>4258.2060842534665</v>
      </c>
      <c r="AA406" s="221">
        <f t="shared" si="336"/>
        <v>0</v>
      </c>
      <c r="AB406" s="117">
        <f t="shared" si="358"/>
        <v>0</v>
      </c>
      <c r="AC406" s="130">
        <f t="shared" si="314"/>
        <v>4258.2060842534665</v>
      </c>
      <c r="AD406" s="101">
        <f t="shared" si="359"/>
        <v>4.9999999999999156E-2</v>
      </c>
      <c r="AF406" s="141">
        <f t="shared" si="337"/>
        <v>0</v>
      </c>
      <c r="AG406" s="132">
        <f t="shared" si="338"/>
        <v>0</v>
      </c>
      <c r="AH406" s="102">
        <f t="shared" si="339"/>
        <v>0</v>
      </c>
      <c r="AI406" s="100">
        <f t="shared" si="360"/>
        <v>3439.3202988201106</v>
      </c>
      <c r="AJ406" s="122">
        <f t="shared" si="361"/>
        <v>1031.7960896460331</v>
      </c>
      <c r="AK406" s="100">
        <f t="shared" si="347"/>
        <v>4471.1163884661437</v>
      </c>
      <c r="AL406" s="192">
        <f t="shared" si="340"/>
        <v>0</v>
      </c>
      <c r="AM406" s="117">
        <f t="shared" si="362"/>
        <v>0</v>
      </c>
      <c r="AN406" s="130">
        <f t="shared" si="349"/>
        <v>4471.1163884661437</v>
      </c>
      <c r="AO406" s="101">
        <f t="shared" si="363"/>
        <v>5.0000000000000933E-2</v>
      </c>
      <c r="AQ406" s="141">
        <f t="shared" si="341"/>
        <v>0</v>
      </c>
      <c r="AR406" s="132">
        <f t="shared" si="342"/>
        <v>0</v>
      </c>
      <c r="AS406" s="102">
        <f t="shared" si="343"/>
        <v>0</v>
      </c>
      <c r="AT406" s="100">
        <f t="shared" si="364"/>
        <v>678.99838846614375</v>
      </c>
      <c r="AU406" s="101">
        <f t="shared" si="365"/>
        <v>0.17905518458712089</v>
      </c>
      <c r="AW406" s="246">
        <f t="shared" si="344"/>
        <v>0.19796872781930452</v>
      </c>
    </row>
    <row r="407" spans="1:49" s="93" customFormat="1" ht="15" customHeight="1" x14ac:dyDescent="0.25">
      <c r="A407" s="95" t="s">
        <v>539</v>
      </c>
      <c r="B407" s="100">
        <v>2814.67</v>
      </c>
      <c r="C407" s="100">
        <f t="shared" si="350"/>
        <v>844.40099999999995</v>
      </c>
      <c r="D407" s="100">
        <v>59.87</v>
      </c>
      <c r="E407" s="100">
        <f t="shared" si="328"/>
        <v>3718.9409999999998</v>
      </c>
      <c r="F407" s="216"/>
      <c r="G407" s="117">
        <f t="shared" si="351"/>
        <v>0</v>
      </c>
      <c r="H407" s="130">
        <f t="shared" si="329"/>
        <v>3718.9409999999998</v>
      </c>
      <c r="J407" s="141"/>
      <c r="K407" s="132">
        <f t="shared" si="348"/>
        <v>0</v>
      </c>
      <c r="L407" s="102">
        <f t="shared" si="330"/>
        <v>0</v>
      </c>
      <c r="M407" s="100">
        <f t="shared" si="352"/>
        <v>3059.3662426119736</v>
      </c>
      <c r="N407" s="122">
        <f t="shared" si="353"/>
        <v>917.80987278359203</v>
      </c>
      <c r="O407" s="100">
        <f t="shared" si="345"/>
        <v>3977.1761153955658</v>
      </c>
      <c r="P407" s="221">
        <f t="shared" si="331"/>
        <v>0</v>
      </c>
      <c r="Q407" s="117">
        <f t="shared" si="354"/>
        <v>0</v>
      </c>
      <c r="R407" s="130">
        <f t="shared" si="332"/>
        <v>3977.1761153955658</v>
      </c>
      <c r="S407" s="101">
        <f t="shared" si="355"/>
        <v>6.9437809149315965E-2</v>
      </c>
      <c r="U407" s="141">
        <f t="shared" si="333"/>
        <v>0</v>
      </c>
      <c r="V407" s="132">
        <f t="shared" si="334"/>
        <v>0</v>
      </c>
      <c r="W407" s="102">
        <f t="shared" si="335"/>
        <v>0</v>
      </c>
      <c r="X407" s="100">
        <f t="shared" si="356"/>
        <v>3212.3345547425702</v>
      </c>
      <c r="Y407" s="122">
        <f t="shared" si="357"/>
        <v>963.70036642277103</v>
      </c>
      <c r="Z407" s="100">
        <f t="shared" si="346"/>
        <v>4176.0349211653411</v>
      </c>
      <c r="AA407" s="221">
        <f t="shared" si="336"/>
        <v>0</v>
      </c>
      <c r="AB407" s="117">
        <f t="shared" si="358"/>
        <v>0</v>
      </c>
      <c r="AC407" s="130">
        <f t="shared" si="314"/>
        <v>4176.0349211653411</v>
      </c>
      <c r="AD407" s="101">
        <f t="shared" si="359"/>
        <v>4.9999999999999156E-2</v>
      </c>
      <c r="AF407" s="141">
        <f t="shared" si="337"/>
        <v>0</v>
      </c>
      <c r="AG407" s="132">
        <f t="shared" si="338"/>
        <v>0</v>
      </c>
      <c r="AH407" s="102">
        <f t="shared" si="339"/>
        <v>0</v>
      </c>
      <c r="AI407" s="100">
        <f t="shared" si="360"/>
        <v>3372.9512824797011</v>
      </c>
      <c r="AJ407" s="122">
        <f t="shared" si="361"/>
        <v>1011.8853847439103</v>
      </c>
      <c r="AK407" s="100">
        <f t="shared" si="347"/>
        <v>4384.8366672236116</v>
      </c>
      <c r="AL407" s="192">
        <f t="shared" si="340"/>
        <v>0</v>
      </c>
      <c r="AM407" s="117">
        <f t="shared" si="362"/>
        <v>0</v>
      </c>
      <c r="AN407" s="130">
        <f t="shared" si="349"/>
        <v>4384.8366672236116</v>
      </c>
      <c r="AO407" s="101">
        <f t="shared" si="363"/>
        <v>5.0000000000000933E-2</v>
      </c>
      <c r="AQ407" s="141">
        <f t="shared" si="341"/>
        <v>0</v>
      </c>
      <c r="AR407" s="132">
        <f t="shared" si="342"/>
        <v>0</v>
      </c>
      <c r="AS407" s="102">
        <f t="shared" si="343"/>
        <v>0</v>
      </c>
      <c r="AT407" s="100">
        <f t="shared" si="364"/>
        <v>665.89566722361178</v>
      </c>
      <c r="AU407" s="101">
        <f t="shared" si="365"/>
        <v>0.17905518458712089</v>
      </c>
      <c r="AW407" s="246">
        <f t="shared" si="344"/>
        <v>0.1983469758372034</v>
      </c>
    </row>
    <row r="408" spans="1:49" s="93" customFormat="1" ht="15" customHeight="1" x14ac:dyDescent="0.25">
      <c r="A408" s="95" t="s">
        <v>540</v>
      </c>
      <c r="B408" s="100">
        <v>2759.48</v>
      </c>
      <c r="C408" s="100">
        <f t="shared" si="350"/>
        <v>827.84399999999994</v>
      </c>
      <c r="D408" s="100">
        <v>59.87</v>
      </c>
      <c r="E408" s="100">
        <f t="shared" si="328"/>
        <v>3647.194</v>
      </c>
      <c r="F408" s="216"/>
      <c r="G408" s="117">
        <f t="shared" si="351"/>
        <v>0</v>
      </c>
      <c r="H408" s="130">
        <f t="shared" si="329"/>
        <v>3647.194</v>
      </c>
      <c r="J408" s="141"/>
      <c r="K408" s="132">
        <f t="shared" si="348"/>
        <v>0</v>
      </c>
      <c r="L408" s="102">
        <f t="shared" si="330"/>
        <v>0</v>
      </c>
      <c r="M408" s="100">
        <f t="shared" si="352"/>
        <v>3000.343969925023</v>
      </c>
      <c r="N408" s="122">
        <f t="shared" si="353"/>
        <v>900.10319097750687</v>
      </c>
      <c r="O408" s="100">
        <f t="shared" si="345"/>
        <v>3900.44716090253</v>
      </c>
      <c r="P408" s="221">
        <f t="shared" si="331"/>
        <v>0</v>
      </c>
      <c r="Q408" s="117">
        <f t="shared" si="354"/>
        <v>0</v>
      </c>
      <c r="R408" s="130">
        <f t="shared" si="332"/>
        <v>3900.44716090253</v>
      </c>
      <c r="S408" s="101">
        <f t="shared" si="355"/>
        <v>6.9437809149315965E-2</v>
      </c>
      <c r="U408" s="141">
        <f t="shared" si="333"/>
        <v>0</v>
      </c>
      <c r="V408" s="132">
        <f t="shared" si="334"/>
        <v>0</v>
      </c>
      <c r="W408" s="102">
        <f t="shared" si="335"/>
        <v>0</v>
      </c>
      <c r="X408" s="100">
        <f t="shared" si="356"/>
        <v>3150.3611684212719</v>
      </c>
      <c r="Y408" s="122">
        <f t="shared" si="357"/>
        <v>945.10835052638151</v>
      </c>
      <c r="Z408" s="100">
        <f t="shared" si="346"/>
        <v>4095.4695189476533</v>
      </c>
      <c r="AA408" s="221">
        <f t="shared" si="336"/>
        <v>0</v>
      </c>
      <c r="AB408" s="117">
        <f t="shared" si="358"/>
        <v>0</v>
      </c>
      <c r="AC408" s="130">
        <f t="shared" si="314"/>
        <v>4095.4695189476533</v>
      </c>
      <c r="AD408" s="101">
        <f t="shared" si="359"/>
        <v>4.9999999999999156E-2</v>
      </c>
      <c r="AF408" s="141">
        <f t="shared" si="337"/>
        <v>0</v>
      </c>
      <c r="AG408" s="132">
        <f t="shared" si="338"/>
        <v>0</v>
      </c>
      <c r="AH408" s="102">
        <f t="shared" si="339"/>
        <v>0</v>
      </c>
      <c r="AI408" s="100">
        <f t="shared" si="360"/>
        <v>3307.8792268423381</v>
      </c>
      <c r="AJ408" s="122">
        <f t="shared" si="361"/>
        <v>992.3637680527014</v>
      </c>
      <c r="AK408" s="100">
        <f t="shared" si="347"/>
        <v>4300.2429948950394</v>
      </c>
      <c r="AL408" s="192">
        <f t="shared" si="340"/>
        <v>0</v>
      </c>
      <c r="AM408" s="117">
        <f t="shared" si="362"/>
        <v>0</v>
      </c>
      <c r="AN408" s="130">
        <f t="shared" si="349"/>
        <v>4300.2429948950394</v>
      </c>
      <c r="AO408" s="101">
        <f t="shared" si="363"/>
        <v>5.0000000000000933E-2</v>
      </c>
      <c r="AQ408" s="141">
        <f t="shared" si="341"/>
        <v>0</v>
      </c>
      <c r="AR408" s="132">
        <f t="shared" si="342"/>
        <v>0</v>
      </c>
      <c r="AS408" s="102">
        <f t="shared" si="343"/>
        <v>0</v>
      </c>
      <c r="AT408" s="100">
        <f t="shared" si="364"/>
        <v>653.04899489503941</v>
      </c>
      <c r="AU408" s="101">
        <f t="shared" si="365"/>
        <v>0.17905518458712089</v>
      </c>
      <c r="AW408" s="246">
        <f t="shared" si="344"/>
        <v>0.19873281445864377</v>
      </c>
    </row>
    <row r="409" spans="1:49" s="93" customFormat="1" ht="15" customHeight="1" x14ac:dyDescent="0.25">
      <c r="A409" s="95" t="s">
        <v>541</v>
      </c>
      <c r="B409" s="100">
        <v>2705.37</v>
      </c>
      <c r="C409" s="100">
        <f t="shared" si="350"/>
        <v>811.61099999999999</v>
      </c>
      <c r="D409" s="100">
        <v>59.87</v>
      </c>
      <c r="E409" s="100">
        <f t="shared" si="328"/>
        <v>3576.8509999999997</v>
      </c>
      <c r="F409" s="216"/>
      <c r="G409" s="117">
        <f t="shared" si="351"/>
        <v>0</v>
      </c>
      <c r="H409" s="130">
        <f t="shared" si="329"/>
        <v>3576.8509999999997</v>
      </c>
      <c r="J409" s="141"/>
      <c r="K409" s="132">
        <f t="shared" si="348"/>
        <v>0</v>
      </c>
      <c r="L409" s="102">
        <f t="shared" si="330"/>
        <v>0</v>
      </c>
      <c r="M409" s="100">
        <f t="shared" si="352"/>
        <v>2942.4766900719533</v>
      </c>
      <c r="N409" s="122">
        <f t="shared" si="353"/>
        <v>882.74300702158598</v>
      </c>
      <c r="O409" s="100">
        <f t="shared" si="345"/>
        <v>3825.2196970935393</v>
      </c>
      <c r="P409" s="221">
        <f t="shared" si="331"/>
        <v>0</v>
      </c>
      <c r="Q409" s="117">
        <f t="shared" si="354"/>
        <v>0</v>
      </c>
      <c r="R409" s="130">
        <f t="shared" si="332"/>
        <v>3825.2196970935393</v>
      </c>
      <c r="S409" s="101">
        <f t="shared" si="355"/>
        <v>6.9437809149315965E-2</v>
      </c>
      <c r="U409" s="141">
        <f t="shared" si="333"/>
        <v>0</v>
      </c>
      <c r="V409" s="132">
        <f t="shared" si="334"/>
        <v>0</v>
      </c>
      <c r="W409" s="102">
        <f t="shared" si="335"/>
        <v>0</v>
      </c>
      <c r="X409" s="100">
        <f t="shared" si="356"/>
        <v>3089.6005245755491</v>
      </c>
      <c r="Y409" s="122">
        <f t="shared" si="357"/>
        <v>926.88015737266471</v>
      </c>
      <c r="Z409" s="100">
        <f t="shared" si="346"/>
        <v>4016.4806819482137</v>
      </c>
      <c r="AA409" s="221">
        <f t="shared" si="336"/>
        <v>0</v>
      </c>
      <c r="AB409" s="117">
        <f t="shared" si="358"/>
        <v>0</v>
      </c>
      <c r="AC409" s="130">
        <f t="shared" si="314"/>
        <v>4016.4806819482137</v>
      </c>
      <c r="AD409" s="101">
        <f t="shared" si="359"/>
        <v>4.9999999999999378E-2</v>
      </c>
      <c r="AF409" s="141">
        <f t="shared" si="337"/>
        <v>0</v>
      </c>
      <c r="AG409" s="132">
        <f t="shared" si="338"/>
        <v>0</v>
      </c>
      <c r="AH409" s="102">
        <f t="shared" si="339"/>
        <v>0</v>
      </c>
      <c r="AI409" s="100">
        <f t="shared" si="360"/>
        <v>3244.0805508043286</v>
      </c>
      <c r="AJ409" s="122">
        <f t="shared" si="361"/>
        <v>973.22416524129858</v>
      </c>
      <c r="AK409" s="100">
        <f t="shared" si="347"/>
        <v>4217.3047160456272</v>
      </c>
      <c r="AL409" s="192">
        <f t="shared" si="340"/>
        <v>0</v>
      </c>
      <c r="AM409" s="117">
        <f t="shared" si="362"/>
        <v>0</v>
      </c>
      <c r="AN409" s="130">
        <f t="shared" si="349"/>
        <v>4217.3047160456272</v>
      </c>
      <c r="AO409" s="101">
        <f t="shared" si="363"/>
        <v>5.0000000000000711E-2</v>
      </c>
      <c r="AQ409" s="141">
        <f t="shared" si="341"/>
        <v>0</v>
      </c>
      <c r="AR409" s="132">
        <f t="shared" si="342"/>
        <v>0</v>
      </c>
      <c r="AS409" s="102">
        <f t="shared" si="343"/>
        <v>0</v>
      </c>
      <c r="AT409" s="100">
        <f t="shared" si="364"/>
        <v>640.45371604562752</v>
      </c>
      <c r="AU409" s="101">
        <f t="shared" si="365"/>
        <v>0.17905518458712089</v>
      </c>
      <c r="AW409" s="246">
        <f t="shared" si="344"/>
        <v>0.19912638596729049</v>
      </c>
    </row>
    <row r="410" spans="1:49" s="93" customFormat="1" ht="15" customHeight="1" x14ac:dyDescent="0.25">
      <c r="A410" s="95" t="s">
        <v>542</v>
      </c>
      <c r="B410" s="100">
        <v>2652.34</v>
      </c>
      <c r="C410" s="100">
        <f t="shared" si="350"/>
        <v>795.702</v>
      </c>
      <c r="D410" s="100">
        <v>59.87</v>
      </c>
      <c r="E410" s="100">
        <f t="shared" si="328"/>
        <v>3507.9120000000003</v>
      </c>
      <c r="F410" s="216"/>
      <c r="G410" s="117">
        <f t="shared" si="351"/>
        <v>0</v>
      </c>
      <c r="H410" s="130">
        <f t="shared" si="329"/>
        <v>3507.9120000000003</v>
      </c>
      <c r="J410" s="141"/>
      <c r="K410" s="132">
        <f t="shared" si="348"/>
        <v>0</v>
      </c>
      <c r="L410" s="102">
        <f t="shared" si="330"/>
        <v>0</v>
      </c>
      <c r="M410" s="100">
        <f t="shared" si="352"/>
        <v>2885.7644030527654</v>
      </c>
      <c r="N410" s="122">
        <f t="shared" si="353"/>
        <v>865.72932091582959</v>
      </c>
      <c r="O410" s="100">
        <f t="shared" si="345"/>
        <v>3751.4937239685951</v>
      </c>
      <c r="P410" s="221">
        <f t="shared" si="331"/>
        <v>0</v>
      </c>
      <c r="Q410" s="117">
        <f t="shared" si="354"/>
        <v>0</v>
      </c>
      <c r="R410" s="130">
        <f t="shared" si="332"/>
        <v>3751.4937239685951</v>
      </c>
      <c r="S410" s="101">
        <f t="shared" si="355"/>
        <v>6.9437809149315743E-2</v>
      </c>
      <c r="U410" s="141">
        <f t="shared" si="333"/>
        <v>0</v>
      </c>
      <c r="V410" s="132">
        <f t="shared" si="334"/>
        <v>0</v>
      </c>
      <c r="W410" s="102">
        <f t="shared" si="335"/>
        <v>0</v>
      </c>
      <c r="X410" s="100">
        <f t="shared" si="356"/>
        <v>3030.0526232054017</v>
      </c>
      <c r="Y410" s="122">
        <f t="shared" si="357"/>
        <v>909.01578696162051</v>
      </c>
      <c r="Z410" s="100">
        <f t="shared" si="346"/>
        <v>3939.0684101670222</v>
      </c>
      <c r="AA410" s="221">
        <f t="shared" si="336"/>
        <v>0</v>
      </c>
      <c r="AB410" s="117">
        <f t="shared" si="358"/>
        <v>0</v>
      </c>
      <c r="AC410" s="130">
        <f t="shared" si="314"/>
        <v>3939.0684101670222</v>
      </c>
      <c r="AD410" s="101">
        <f t="shared" si="359"/>
        <v>4.9999999999999378E-2</v>
      </c>
      <c r="AF410" s="141">
        <f t="shared" si="337"/>
        <v>0</v>
      </c>
      <c r="AG410" s="132">
        <f t="shared" si="338"/>
        <v>0</v>
      </c>
      <c r="AH410" s="102">
        <f t="shared" si="339"/>
        <v>0</v>
      </c>
      <c r="AI410" s="100">
        <f t="shared" si="360"/>
        <v>3181.5552543656745</v>
      </c>
      <c r="AJ410" s="122">
        <f t="shared" si="361"/>
        <v>954.4665763097023</v>
      </c>
      <c r="AK410" s="100">
        <f t="shared" si="347"/>
        <v>4136.0218306753768</v>
      </c>
      <c r="AL410" s="192">
        <f t="shared" si="340"/>
        <v>0</v>
      </c>
      <c r="AM410" s="117">
        <f t="shared" si="362"/>
        <v>0</v>
      </c>
      <c r="AN410" s="130">
        <f t="shared" si="349"/>
        <v>4136.0218306753768</v>
      </c>
      <c r="AO410" s="101">
        <f t="shared" si="363"/>
        <v>5.0000000000000933E-2</v>
      </c>
      <c r="AQ410" s="141">
        <f t="shared" si="341"/>
        <v>0</v>
      </c>
      <c r="AR410" s="132">
        <f t="shared" si="342"/>
        <v>0</v>
      </c>
      <c r="AS410" s="102">
        <f t="shared" si="343"/>
        <v>0</v>
      </c>
      <c r="AT410" s="100">
        <f t="shared" si="364"/>
        <v>628.10983067537654</v>
      </c>
      <c r="AU410" s="101">
        <f t="shared" si="365"/>
        <v>0.17905518458712089</v>
      </c>
      <c r="AW410" s="246">
        <f t="shared" si="344"/>
        <v>0.19952768286331102</v>
      </c>
    </row>
    <row r="411" spans="1:49" s="93" customFormat="1" ht="15" customHeight="1" x14ac:dyDescent="0.25">
      <c r="A411" s="95" t="s">
        <v>543</v>
      </c>
      <c r="B411" s="100">
        <v>2600.3200000000002</v>
      </c>
      <c r="C411" s="100">
        <f t="shared" si="350"/>
        <v>780.096</v>
      </c>
      <c r="D411" s="100">
        <v>59.87</v>
      </c>
      <c r="E411" s="100">
        <f t="shared" si="328"/>
        <v>3440.2860000000001</v>
      </c>
      <c r="F411" s="216"/>
      <c r="G411" s="117">
        <f t="shared" si="351"/>
        <v>0</v>
      </c>
      <c r="H411" s="130">
        <f t="shared" si="329"/>
        <v>3440.2860000000001</v>
      </c>
      <c r="J411" s="141"/>
      <c r="K411" s="132">
        <f t="shared" si="348"/>
        <v>0</v>
      </c>
      <c r="L411" s="102">
        <f t="shared" si="330"/>
        <v>0</v>
      </c>
      <c r="M411" s="100">
        <f t="shared" si="352"/>
        <v>2830.1322482208179</v>
      </c>
      <c r="N411" s="122">
        <f t="shared" si="353"/>
        <v>849.0396744662454</v>
      </c>
      <c r="O411" s="100">
        <f t="shared" si="345"/>
        <v>3679.1719226870632</v>
      </c>
      <c r="P411" s="221">
        <f t="shared" si="331"/>
        <v>0</v>
      </c>
      <c r="Q411" s="117">
        <f t="shared" si="354"/>
        <v>0</v>
      </c>
      <c r="R411" s="130">
        <f t="shared" si="332"/>
        <v>3679.1719226870632</v>
      </c>
      <c r="S411" s="101">
        <f t="shared" si="355"/>
        <v>6.9437809149315743E-2</v>
      </c>
      <c r="U411" s="141">
        <f t="shared" si="333"/>
        <v>0</v>
      </c>
      <c r="V411" s="132">
        <f t="shared" si="334"/>
        <v>0</v>
      </c>
      <c r="W411" s="102">
        <f t="shared" si="335"/>
        <v>0</v>
      </c>
      <c r="X411" s="100">
        <f t="shared" si="356"/>
        <v>2971.6388606318569</v>
      </c>
      <c r="Y411" s="122">
        <f t="shared" si="357"/>
        <v>891.49165818955703</v>
      </c>
      <c r="Z411" s="100">
        <f t="shared" si="346"/>
        <v>3863.1305188214137</v>
      </c>
      <c r="AA411" s="221">
        <f t="shared" si="336"/>
        <v>0</v>
      </c>
      <c r="AB411" s="117">
        <f t="shared" si="358"/>
        <v>0</v>
      </c>
      <c r="AC411" s="130">
        <f t="shared" si="314"/>
        <v>3863.1305188214137</v>
      </c>
      <c r="AD411" s="101">
        <f t="shared" si="359"/>
        <v>4.9999999999999378E-2</v>
      </c>
      <c r="AF411" s="141">
        <f t="shared" si="337"/>
        <v>0</v>
      </c>
      <c r="AG411" s="132">
        <f t="shared" si="338"/>
        <v>0</v>
      </c>
      <c r="AH411" s="102">
        <f t="shared" si="339"/>
        <v>0</v>
      </c>
      <c r="AI411" s="100">
        <f t="shared" si="360"/>
        <v>3120.220803663452</v>
      </c>
      <c r="AJ411" s="122">
        <f t="shared" si="361"/>
        <v>936.06624109903555</v>
      </c>
      <c r="AK411" s="100">
        <f t="shared" si="347"/>
        <v>4056.2870447624873</v>
      </c>
      <c r="AL411" s="192">
        <f t="shared" si="340"/>
        <v>0</v>
      </c>
      <c r="AM411" s="117">
        <f t="shared" si="362"/>
        <v>0</v>
      </c>
      <c r="AN411" s="130">
        <f t="shared" si="349"/>
        <v>4056.2870447624873</v>
      </c>
      <c r="AO411" s="101">
        <f t="shared" si="363"/>
        <v>5.0000000000000711E-2</v>
      </c>
      <c r="AQ411" s="141">
        <f t="shared" si="341"/>
        <v>0</v>
      </c>
      <c r="AR411" s="132">
        <f t="shared" si="342"/>
        <v>0</v>
      </c>
      <c r="AS411" s="102">
        <f t="shared" si="343"/>
        <v>0</v>
      </c>
      <c r="AT411" s="100">
        <f t="shared" si="364"/>
        <v>616.00104476248725</v>
      </c>
      <c r="AU411" s="101">
        <f t="shared" si="365"/>
        <v>0.17905518458712066</v>
      </c>
      <c r="AW411" s="246">
        <f t="shared" si="344"/>
        <v>0.19993723990257029</v>
      </c>
    </row>
    <row r="412" spans="1:49" s="93" customFormat="1" ht="15" customHeight="1" x14ac:dyDescent="0.25">
      <c r="A412" s="95" t="s">
        <v>544</v>
      </c>
      <c r="B412" s="100">
        <v>2549.34</v>
      </c>
      <c r="C412" s="100">
        <f t="shared" si="350"/>
        <v>764.80200000000002</v>
      </c>
      <c r="D412" s="100">
        <v>59.87</v>
      </c>
      <c r="E412" s="100">
        <f t="shared" si="328"/>
        <v>3374.0120000000002</v>
      </c>
      <c r="F412" s="216"/>
      <c r="G412" s="117">
        <f t="shared" si="351"/>
        <v>0</v>
      </c>
      <c r="H412" s="130">
        <f t="shared" si="329"/>
        <v>3374.0120000000002</v>
      </c>
      <c r="J412" s="141"/>
      <c r="K412" s="132">
        <f t="shared" si="348"/>
        <v>0</v>
      </c>
      <c r="L412" s="102">
        <f t="shared" si="330"/>
        <v>0</v>
      </c>
      <c r="M412" s="100">
        <f t="shared" si="352"/>
        <v>2775.6123087103861</v>
      </c>
      <c r="N412" s="122">
        <f t="shared" si="353"/>
        <v>832.6836926131158</v>
      </c>
      <c r="O412" s="100">
        <f t="shared" si="345"/>
        <v>3608.296001323502</v>
      </c>
      <c r="P412" s="221">
        <f t="shared" si="331"/>
        <v>0</v>
      </c>
      <c r="Q412" s="117">
        <f t="shared" si="354"/>
        <v>0</v>
      </c>
      <c r="R412" s="130">
        <f t="shared" si="332"/>
        <v>3608.296001323502</v>
      </c>
      <c r="S412" s="101">
        <f t="shared" si="355"/>
        <v>6.9437809149315965E-2</v>
      </c>
      <c r="U412" s="141">
        <f t="shared" si="333"/>
        <v>0</v>
      </c>
      <c r="V412" s="132">
        <f t="shared" si="334"/>
        <v>0</v>
      </c>
      <c r="W412" s="102">
        <f t="shared" si="335"/>
        <v>0</v>
      </c>
      <c r="X412" s="100">
        <f t="shared" si="356"/>
        <v>2914.3929241459032</v>
      </c>
      <c r="Y412" s="122">
        <f t="shared" si="357"/>
        <v>874.31787724377091</v>
      </c>
      <c r="Z412" s="100">
        <f t="shared" si="346"/>
        <v>3788.7108013896741</v>
      </c>
      <c r="AA412" s="221">
        <f t="shared" si="336"/>
        <v>0</v>
      </c>
      <c r="AB412" s="117">
        <f t="shared" si="358"/>
        <v>0</v>
      </c>
      <c r="AC412" s="130">
        <f t="shared" si="314"/>
        <v>3788.7108013896741</v>
      </c>
      <c r="AD412" s="101">
        <f t="shared" si="359"/>
        <v>4.9999999999999156E-2</v>
      </c>
      <c r="AF412" s="141">
        <f t="shared" si="337"/>
        <v>0</v>
      </c>
      <c r="AG412" s="132">
        <f t="shared" si="338"/>
        <v>0</v>
      </c>
      <c r="AH412" s="102">
        <f t="shared" si="339"/>
        <v>0</v>
      </c>
      <c r="AI412" s="100">
        <f t="shared" si="360"/>
        <v>3060.1125703532007</v>
      </c>
      <c r="AJ412" s="122">
        <f t="shared" si="361"/>
        <v>918.03377110596023</v>
      </c>
      <c r="AK412" s="100">
        <f t="shared" si="347"/>
        <v>3978.1463414591608</v>
      </c>
      <c r="AL412" s="192">
        <f t="shared" si="340"/>
        <v>0</v>
      </c>
      <c r="AM412" s="117">
        <f t="shared" si="362"/>
        <v>0</v>
      </c>
      <c r="AN412" s="130">
        <f t="shared" si="349"/>
        <v>3978.1463414591608</v>
      </c>
      <c r="AO412" s="101">
        <f t="shared" si="363"/>
        <v>5.0000000000000711E-2</v>
      </c>
      <c r="AQ412" s="141">
        <f t="shared" si="341"/>
        <v>0</v>
      </c>
      <c r="AR412" s="132">
        <f t="shared" si="342"/>
        <v>0</v>
      </c>
      <c r="AS412" s="102">
        <f t="shared" si="343"/>
        <v>0</v>
      </c>
      <c r="AT412" s="100">
        <f t="shared" si="364"/>
        <v>604.13434145916062</v>
      </c>
      <c r="AU412" s="101">
        <f t="shared" si="365"/>
        <v>0.17905518458712089</v>
      </c>
      <c r="AW412" s="246">
        <f t="shared" si="344"/>
        <v>0.20035482530898219</v>
      </c>
    </row>
    <row r="413" spans="1:49" s="93" customFormat="1" ht="15" customHeight="1" x14ac:dyDescent="0.25">
      <c r="A413" s="95" t="s">
        <v>545</v>
      </c>
      <c r="B413" s="100">
        <v>2499.35</v>
      </c>
      <c r="C413" s="100">
        <f t="shared" si="350"/>
        <v>749.80499999999995</v>
      </c>
      <c r="D413" s="100">
        <v>59.87</v>
      </c>
      <c r="E413" s="100">
        <f t="shared" si="328"/>
        <v>3309.0249999999996</v>
      </c>
      <c r="F413" s="216"/>
      <c r="G413" s="117">
        <f t="shared" si="351"/>
        <v>0</v>
      </c>
      <c r="H413" s="130">
        <f t="shared" si="329"/>
        <v>3309.0249999999996</v>
      </c>
      <c r="J413" s="141"/>
      <c r="K413" s="132">
        <f t="shared" si="348"/>
        <v>0</v>
      </c>
      <c r="L413" s="102">
        <f t="shared" si="330"/>
        <v>0</v>
      </c>
      <c r="M413" s="100">
        <f t="shared" si="352"/>
        <v>2722.1511126310111</v>
      </c>
      <c r="N413" s="122">
        <f t="shared" si="353"/>
        <v>816.64533378930332</v>
      </c>
      <c r="O413" s="100">
        <f t="shared" si="345"/>
        <v>3538.7964464203142</v>
      </c>
      <c r="P413" s="221">
        <f t="shared" si="331"/>
        <v>0</v>
      </c>
      <c r="Q413" s="117">
        <f t="shared" si="354"/>
        <v>0</v>
      </c>
      <c r="R413" s="130">
        <f t="shared" si="332"/>
        <v>3538.7964464203142</v>
      </c>
      <c r="S413" s="101">
        <f t="shared" si="355"/>
        <v>6.9437809149315743E-2</v>
      </c>
      <c r="U413" s="141">
        <f t="shared" si="333"/>
        <v>0</v>
      </c>
      <c r="V413" s="132">
        <f t="shared" si="334"/>
        <v>0</v>
      </c>
      <c r="W413" s="102">
        <f t="shared" si="335"/>
        <v>0</v>
      </c>
      <c r="X413" s="100">
        <f t="shared" si="356"/>
        <v>2858.2586682625601</v>
      </c>
      <c r="Y413" s="122">
        <f t="shared" si="357"/>
        <v>857.47760047876807</v>
      </c>
      <c r="Z413" s="100">
        <f t="shared" si="346"/>
        <v>3715.7362687413283</v>
      </c>
      <c r="AA413" s="221">
        <f t="shared" si="336"/>
        <v>0</v>
      </c>
      <c r="AB413" s="117">
        <f t="shared" si="358"/>
        <v>0</v>
      </c>
      <c r="AC413" s="130">
        <f t="shared" si="314"/>
        <v>3715.7362687413283</v>
      </c>
      <c r="AD413" s="101">
        <f t="shared" si="359"/>
        <v>4.99999999999996E-2</v>
      </c>
      <c r="AF413" s="141">
        <f t="shared" si="337"/>
        <v>0</v>
      </c>
      <c r="AG413" s="132">
        <f t="shared" si="338"/>
        <v>0</v>
      </c>
      <c r="AH413" s="102">
        <f t="shared" si="339"/>
        <v>0</v>
      </c>
      <c r="AI413" s="100">
        <f t="shared" si="360"/>
        <v>3001.17160167569</v>
      </c>
      <c r="AJ413" s="122">
        <f t="shared" si="361"/>
        <v>900.35148050270698</v>
      </c>
      <c r="AK413" s="100">
        <f t="shared" si="347"/>
        <v>3901.5230821783971</v>
      </c>
      <c r="AL413" s="192">
        <f t="shared" si="340"/>
        <v>0</v>
      </c>
      <c r="AM413" s="117">
        <f t="shared" si="362"/>
        <v>0</v>
      </c>
      <c r="AN413" s="130">
        <f t="shared" si="349"/>
        <v>3901.5230821783971</v>
      </c>
      <c r="AO413" s="101">
        <f t="shared" si="363"/>
        <v>5.0000000000000711E-2</v>
      </c>
      <c r="AQ413" s="141">
        <f t="shared" si="341"/>
        <v>0</v>
      </c>
      <c r="AR413" s="132">
        <f t="shared" si="342"/>
        <v>0</v>
      </c>
      <c r="AS413" s="102">
        <f t="shared" si="343"/>
        <v>0</v>
      </c>
      <c r="AT413" s="100">
        <f t="shared" si="364"/>
        <v>592.49808217839745</v>
      </c>
      <c r="AU413" s="101">
        <f t="shared" si="365"/>
        <v>0.17905518458712089</v>
      </c>
      <c r="AW413" s="246">
        <f t="shared" si="344"/>
        <v>0.20078084368963545</v>
      </c>
    </row>
    <row r="414" spans="1:49" s="93" customFormat="1" ht="15" customHeight="1" x14ac:dyDescent="0.25">
      <c r="A414" s="95" t="s">
        <v>546</v>
      </c>
      <c r="B414" s="100">
        <v>2450.34</v>
      </c>
      <c r="C414" s="100">
        <f t="shared" si="350"/>
        <v>735.10199999999998</v>
      </c>
      <c r="D414" s="100">
        <v>59.87</v>
      </c>
      <c r="E414" s="100">
        <f t="shared" si="328"/>
        <v>3245.3119999999999</v>
      </c>
      <c r="F414" s="216"/>
      <c r="G414" s="117">
        <f t="shared" si="351"/>
        <v>0</v>
      </c>
      <c r="H414" s="130">
        <f t="shared" si="329"/>
        <v>3245.3119999999999</v>
      </c>
      <c r="J414" s="141"/>
      <c r="K414" s="132">
        <f t="shared" si="348"/>
        <v>0</v>
      </c>
      <c r="L414" s="102">
        <f t="shared" si="330"/>
        <v>0</v>
      </c>
      <c r="M414" s="100">
        <f t="shared" si="352"/>
        <v>2669.7379656046037</v>
      </c>
      <c r="N414" s="122">
        <f t="shared" si="353"/>
        <v>800.92138968138113</v>
      </c>
      <c r="O414" s="100">
        <f t="shared" si="345"/>
        <v>3470.6593552859849</v>
      </c>
      <c r="P414" s="221">
        <f t="shared" si="331"/>
        <v>0</v>
      </c>
      <c r="Q414" s="117">
        <f t="shared" si="354"/>
        <v>0</v>
      </c>
      <c r="R414" s="130">
        <f t="shared" si="332"/>
        <v>3470.6593552859849</v>
      </c>
      <c r="S414" s="101">
        <f t="shared" si="355"/>
        <v>6.9437809149315965E-2</v>
      </c>
      <c r="U414" s="141">
        <f t="shared" si="333"/>
        <v>0</v>
      </c>
      <c r="V414" s="132">
        <f t="shared" si="334"/>
        <v>0</v>
      </c>
      <c r="W414" s="102">
        <f t="shared" si="335"/>
        <v>0</v>
      </c>
      <c r="X414" s="100">
        <f t="shared" si="356"/>
        <v>2803.2248638848318</v>
      </c>
      <c r="Y414" s="122">
        <f t="shared" si="357"/>
        <v>840.96745916544955</v>
      </c>
      <c r="Z414" s="100">
        <f t="shared" si="346"/>
        <v>3644.1923230502816</v>
      </c>
      <c r="AA414" s="221">
        <f t="shared" si="336"/>
        <v>0</v>
      </c>
      <c r="AB414" s="117">
        <f t="shared" si="358"/>
        <v>0</v>
      </c>
      <c r="AC414" s="130">
        <f t="shared" si="314"/>
        <v>3644.1923230502816</v>
      </c>
      <c r="AD414" s="101">
        <f t="shared" si="359"/>
        <v>4.9999999999999156E-2</v>
      </c>
      <c r="AF414" s="141">
        <f t="shared" si="337"/>
        <v>0</v>
      </c>
      <c r="AG414" s="132">
        <f t="shared" si="338"/>
        <v>0</v>
      </c>
      <c r="AH414" s="102">
        <f t="shared" si="339"/>
        <v>0</v>
      </c>
      <c r="AI414" s="100">
        <f t="shared" si="360"/>
        <v>2943.3861070790754</v>
      </c>
      <c r="AJ414" s="122">
        <f t="shared" si="361"/>
        <v>883.01583212372259</v>
      </c>
      <c r="AK414" s="100">
        <f t="shared" si="347"/>
        <v>3826.4019392027981</v>
      </c>
      <c r="AL414" s="192">
        <f t="shared" si="340"/>
        <v>0</v>
      </c>
      <c r="AM414" s="117">
        <f t="shared" si="362"/>
        <v>0</v>
      </c>
      <c r="AN414" s="130">
        <f t="shared" si="349"/>
        <v>3826.4019392027981</v>
      </c>
      <c r="AO414" s="101">
        <f t="shared" si="363"/>
        <v>5.0000000000000711E-2</v>
      </c>
      <c r="AQ414" s="141">
        <f t="shared" si="341"/>
        <v>0</v>
      </c>
      <c r="AR414" s="132">
        <f t="shared" si="342"/>
        <v>0</v>
      </c>
      <c r="AS414" s="102">
        <f t="shared" si="343"/>
        <v>0</v>
      </c>
      <c r="AT414" s="100">
        <f t="shared" si="364"/>
        <v>581.08993920279818</v>
      </c>
      <c r="AU414" s="101">
        <f t="shared" si="365"/>
        <v>0.17905518458712089</v>
      </c>
      <c r="AW414" s="246">
        <f t="shared" si="344"/>
        <v>0.20121538524411919</v>
      </c>
    </row>
    <row r="415" spans="1:49" s="93" customFormat="1" ht="15" customHeight="1" x14ac:dyDescent="0.25">
      <c r="A415" s="95" t="s">
        <v>547</v>
      </c>
      <c r="B415" s="100">
        <v>2402.3000000000002</v>
      </c>
      <c r="C415" s="100">
        <f t="shared" si="350"/>
        <v>720.69</v>
      </c>
      <c r="D415" s="100">
        <v>59.87</v>
      </c>
      <c r="E415" s="100">
        <f t="shared" si="328"/>
        <v>3182.86</v>
      </c>
      <c r="F415" s="216"/>
      <c r="G415" s="117">
        <f t="shared" si="351"/>
        <v>0</v>
      </c>
      <c r="H415" s="130">
        <f t="shared" si="329"/>
        <v>3182.86</v>
      </c>
      <c r="J415" s="141"/>
      <c r="K415" s="132">
        <f t="shared" si="348"/>
        <v>0</v>
      </c>
      <c r="L415" s="102">
        <f t="shared" si="330"/>
        <v>0</v>
      </c>
      <c r="M415" s="100">
        <f t="shared" si="352"/>
        <v>2618.3621732530705</v>
      </c>
      <c r="N415" s="122">
        <f t="shared" si="353"/>
        <v>785.50865197592111</v>
      </c>
      <c r="O415" s="100">
        <f t="shared" si="345"/>
        <v>3403.8708252289916</v>
      </c>
      <c r="P415" s="221">
        <f t="shared" si="331"/>
        <v>0</v>
      </c>
      <c r="Q415" s="117">
        <f t="shared" si="354"/>
        <v>0</v>
      </c>
      <c r="R415" s="130">
        <f t="shared" si="332"/>
        <v>3403.8708252289916</v>
      </c>
      <c r="S415" s="101">
        <f t="shared" si="355"/>
        <v>6.9437809149315965E-2</v>
      </c>
      <c r="U415" s="141">
        <f t="shared" si="333"/>
        <v>0</v>
      </c>
      <c r="V415" s="132">
        <f t="shared" si="334"/>
        <v>0</v>
      </c>
      <c r="W415" s="102">
        <f t="shared" si="335"/>
        <v>0</v>
      </c>
      <c r="X415" s="100">
        <f t="shared" si="356"/>
        <v>2749.2802819157223</v>
      </c>
      <c r="Y415" s="122">
        <f t="shared" si="357"/>
        <v>824.78408457471664</v>
      </c>
      <c r="Z415" s="100">
        <f t="shared" si="346"/>
        <v>3574.0643664904392</v>
      </c>
      <c r="AA415" s="221">
        <f t="shared" si="336"/>
        <v>0</v>
      </c>
      <c r="AB415" s="117">
        <f t="shared" si="358"/>
        <v>0</v>
      </c>
      <c r="AC415" s="130">
        <f t="shared" si="314"/>
        <v>3574.0643664904392</v>
      </c>
      <c r="AD415" s="101">
        <f t="shared" si="359"/>
        <v>4.9999999999999378E-2</v>
      </c>
      <c r="AF415" s="141">
        <f t="shared" si="337"/>
        <v>0</v>
      </c>
      <c r="AG415" s="132">
        <f t="shared" si="338"/>
        <v>0</v>
      </c>
      <c r="AH415" s="102">
        <f t="shared" si="339"/>
        <v>0</v>
      </c>
      <c r="AI415" s="100">
        <f t="shared" si="360"/>
        <v>2886.7442960115104</v>
      </c>
      <c r="AJ415" s="122">
        <f t="shared" si="361"/>
        <v>866.02328880345306</v>
      </c>
      <c r="AK415" s="100">
        <f t="shared" si="347"/>
        <v>3752.7675848149634</v>
      </c>
      <c r="AL415" s="192">
        <f t="shared" si="340"/>
        <v>0</v>
      </c>
      <c r="AM415" s="117">
        <f t="shared" si="362"/>
        <v>0</v>
      </c>
      <c r="AN415" s="130">
        <f t="shared" si="349"/>
        <v>3752.7675848149634</v>
      </c>
      <c r="AO415" s="101">
        <f t="shared" si="363"/>
        <v>5.0000000000000711E-2</v>
      </c>
      <c r="AQ415" s="141">
        <f t="shared" si="341"/>
        <v>0</v>
      </c>
      <c r="AR415" s="132">
        <f t="shared" si="342"/>
        <v>0</v>
      </c>
      <c r="AS415" s="102">
        <f t="shared" si="343"/>
        <v>0</v>
      </c>
      <c r="AT415" s="100">
        <f t="shared" si="364"/>
        <v>569.90758481496323</v>
      </c>
      <c r="AU415" s="101">
        <f t="shared" si="365"/>
        <v>0.17905518458712066</v>
      </c>
      <c r="AW415" s="246">
        <f t="shared" si="344"/>
        <v>0.20165853390979893</v>
      </c>
    </row>
    <row r="416" spans="1:49" s="93" customFormat="1" ht="15" customHeight="1" x14ac:dyDescent="0.25">
      <c r="A416" s="95" t="s">
        <v>548</v>
      </c>
      <c r="B416" s="100">
        <v>2355.19</v>
      </c>
      <c r="C416" s="100">
        <f t="shared" si="350"/>
        <v>706.55700000000002</v>
      </c>
      <c r="D416" s="100">
        <v>59.87</v>
      </c>
      <c r="E416" s="100">
        <f t="shared" si="328"/>
        <v>3121.6170000000002</v>
      </c>
      <c r="F416" s="216"/>
      <c r="G416" s="117">
        <f t="shared" si="351"/>
        <v>0</v>
      </c>
      <c r="H416" s="130">
        <f t="shared" si="329"/>
        <v>3121.6170000000002</v>
      </c>
      <c r="J416" s="141"/>
      <c r="K416" s="132">
        <f t="shared" si="348"/>
        <v>0</v>
      </c>
      <c r="L416" s="102">
        <f t="shared" si="330"/>
        <v>0</v>
      </c>
      <c r="M416" s="100">
        <f t="shared" si="352"/>
        <v>2567.9809580640463</v>
      </c>
      <c r="N416" s="122">
        <f t="shared" si="353"/>
        <v>770.39428741921381</v>
      </c>
      <c r="O416" s="100">
        <f t="shared" si="345"/>
        <v>3338.3752454832602</v>
      </c>
      <c r="P416" s="221">
        <f t="shared" si="331"/>
        <v>0</v>
      </c>
      <c r="Q416" s="117">
        <f t="shared" si="354"/>
        <v>0</v>
      </c>
      <c r="R416" s="130">
        <f t="shared" si="332"/>
        <v>3338.3752454832602</v>
      </c>
      <c r="S416" s="101">
        <f t="shared" si="355"/>
        <v>6.9437809149315965E-2</v>
      </c>
      <c r="U416" s="141">
        <f t="shared" si="333"/>
        <v>0</v>
      </c>
      <c r="V416" s="132">
        <f t="shared" si="334"/>
        <v>0</v>
      </c>
      <c r="W416" s="102">
        <f t="shared" si="335"/>
        <v>0</v>
      </c>
      <c r="X416" s="100">
        <f t="shared" si="356"/>
        <v>2696.3800059672467</v>
      </c>
      <c r="Y416" s="122">
        <f t="shared" si="357"/>
        <v>808.91400179017398</v>
      </c>
      <c r="Z416" s="100">
        <f t="shared" si="346"/>
        <v>3505.2940077574208</v>
      </c>
      <c r="AA416" s="221">
        <f t="shared" si="336"/>
        <v>0</v>
      </c>
      <c r="AB416" s="117">
        <f t="shared" si="358"/>
        <v>0</v>
      </c>
      <c r="AC416" s="130">
        <f t="shared" si="314"/>
        <v>3505.2940077574208</v>
      </c>
      <c r="AD416" s="101">
        <f t="shared" si="359"/>
        <v>4.9999999999999378E-2</v>
      </c>
      <c r="AF416" s="141">
        <f t="shared" si="337"/>
        <v>0</v>
      </c>
      <c r="AG416" s="132">
        <f t="shared" si="338"/>
        <v>0</v>
      </c>
      <c r="AH416" s="102">
        <f t="shared" si="339"/>
        <v>0</v>
      </c>
      <c r="AI416" s="100">
        <f t="shared" si="360"/>
        <v>2831.1990062656114</v>
      </c>
      <c r="AJ416" s="122">
        <f t="shared" si="361"/>
        <v>849.35970187968337</v>
      </c>
      <c r="AK416" s="100">
        <f t="shared" si="347"/>
        <v>3680.558708145295</v>
      </c>
      <c r="AL416" s="192">
        <f t="shared" si="340"/>
        <v>0</v>
      </c>
      <c r="AM416" s="117">
        <f t="shared" si="362"/>
        <v>0</v>
      </c>
      <c r="AN416" s="130">
        <f t="shared" si="349"/>
        <v>3680.558708145295</v>
      </c>
      <c r="AO416" s="101">
        <f t="shared" si="363"/>
        <v>5.0000000000000933E-2</v>
      </c>
      <c r="AQ416" s="141">
        <f t="shared" si="341"/>
        <v>0</v>
      </c>
      <c r="AR416" s="132">
        <f t="shared" si="342"/>
        <v>0</v>
      </c>
      <c r="AS416" s="102">
        <f t="shared" si="343"/>
        <v>0</v>
      </c>
      <c r="AT416" s="100">
        <f t="shared" si="364"/>
        <v>558.9417081452948</v>
      </c>
      <c r="AU416" s="101">
        <f t="shared" si="365"/>
        <v>0.17905518458712089</v>
      </c>
      <c r="AW416" s="246">
        <f t="shared" si="344"/>
        <v>0.20211066039920822</v>
      </c>
    </row>
    <row r="417" spans="1:49" s="93" customFormat="1" ht="15" customHeight="1" x14ac:dyDescent="0.25">
      <c r="A417" s="95" t="s">
        <v>549</v>
      </c>
      <c r="B417" s="100">
        <v>2309.02</v>
      </c>
      <c r="C417" s="100">
        <f t="shared" si="350"/>
        <v>692.70600000000002</v>
      </c>
      <c r="D417" s="100">
        <v>59.87</v>
      </c>
      <c r="E417" s="100">
        <f t="shared" si="328"/>
        <v>3061.596</v>
      </c>
      <c r="F417" s="216"/>
      <c r="G417" s="117">
        <f t="shared" si="351"/>
        <v>0</v>
      </c>
      <c r="H417" s="130">
        <f t="shared" si="329"/>
        <v>3061.596</v>
      </c>
      <c r="J417" s="141"/>
      <c r="K417" s="132">
        <f t="shared" si="348"/>
        <v>0</v>
      </c>
      <c r="L417" s="102">
        <f t="shared" si="330"/>
        <v>0</v>
      </c>
      <c r="M417" s="100">
        <f t="shared" si="352"/>
        <v>2518.6050144156225</v>
      </c>
      <c r="N417" s="122">
        <f t="shared" si="353"/>
        <v>755.58150432468676</v>
      </c>
      <c r="O417" s="100">
        <f t="shared" si="345"/>
        <v>3274.1865187403091</v>
      </c>
      <c r="P417" s="221">
        <f t="shared" si="331"/>
        <v>0</v>
      </c>
      <c r="Q417" s="117">
        <f t="shared" si="354"/>
        <v>0</v>
      </c>
      <c r="R417" s="130">
        <f t="shared" si="332"/>
        <v>3274.1865187403091</v>
      </c>
      <c r="S417" s="101">
        <f t="shared" si="355"/>
        <v>6.9437809149315965E-2</v>
      </c>
      <c r="U417" s="141">
        <f t="shared" si="333"/>
        <v>0</v>
      </c>
      <c r="V417" s="132">
        <f t="shared" si="334"/>
        <v>0</v>
      </c>
      <c r="W417" s="102">
        <f t="shared" si="335"/>
        <v>0</v>
      </c>
      <c r="X417" s="100">
        <f t="shared" si="356"/>
        <v>2644.5352651364014</v>
      </c>
      <c r="Y417" s="122">
        <f t="shared" si="357"/>
        <v>793.36057954092041</v>
      </c>
      <c r="Z417" s="100">
        <f t="shared" si="346"/>
        <v>3437.8958446773217</v>
      </c>
      <c r="AA417" s="221">
        <f t="shared" si="336"/>
        <v>0</v>
      </c>
      <c r="AB417" s="117">
        <f t="shared" si="358"/>
        <v>0</v>
      </c>
      <c r="AC417" s="130">
        <f t="shared" si="314"/>
        <v>3437.8958446773217</v>
      </c>
      <c r="AD417" s="101">
        <f t="shared" si="359"/>
        <v>4.9999999999999156E-2</v>
      </c>
      <c r="AF417" s="141">
        <f t="shared" si="337"/>
        <v>0</v>
      </c>
      <c r="AG417" s="132">
        <f t="shared" si="338"/>
        <v>0</v>
      </c>
      <c r="AH417" s="102">
        <f t="shared" si="339"/>
        <v>0</v>
      </c>
      <c r="AI417" s="100">
        <f t="shared" si="360"/>
        <v>2776.7620283932238</v>
      </c>
      <c r="AJ417" s="122">
        <f t="shared" si="361"/>
        <v>833.02860851796709</v>
      </c>
      <c r="AK417" s="100">
        <f t="shared" si="347"/>
        <v>3609.7906369111906</v>
      </c>
      <c r="AL417" s="192">
        <f t="shared" si="340"/>
        <v>0</v>
      </c>
      <c r="AM417" s="117">
        <f t="shared" si="362"/>
        <v>0</v>
      </c>
      <c r="AN417" s="130">
        <f t="shared" si="349"/>
        <v>3609.7906369111906</v>
      </c>
      <c r="AO417" s="101">
        <f t="shared" si="363"/>
        <v>5.0000000000000711E-2</v>
      </c>
      <c r="AQ417" s="141">
        <f t="shared" si="341"/>
        <v>0</v>
      </c>
      <c r="AR417" s="132">
        <f t="shared" si="342"/>
        <v>0</v>
      </c>
      <c r="AS417" s="102">
        <f t="shared" si="343"/>
        <v>0</v>
      </c>
      <c r="AT417" s="100">
        <f t="shared" si="364"/>
        <v>548.19463691119063</v>
      </c>
      <c r="AU417" s="101">
        <f t="shared" si="365"/>
        <v>0.17905518458712089</v>
      </c>
      <c r="AW417" s="246">
        <f t="shared" si="344"/>
        <v>0.2025716660718504</v>
      </c>
    </row>
    <row r="418" spans="1:49" s="93" customFormat="1" ht="15" customHeight="1" x14ac:dyDescent="0.25">
      <c r="A418" s="95" t="s">
        <v>550</v>
      </c>
      <c r="B418" s="100">
        <v>2263.75</v>
      </c>
      <c r="C418" s="100">
        <f t="shared" si="350"/>
        <v>679.125</v>
      </c>
      <c r="D418" s="100">
        <v>59.87</v>
      </c>
      <c r="E418" s="100">
        <f t="shared" si="328"/>
        <v>3002.7449999999999</v>
      </c>
      <c r="F418" s="216"/>
      <c r="G418" s="117">
        <f t="shared" si="351"/>
        <v>0</v>
      </c>
      <c r="H418" s="130">
        <f t="shared" si="329"/>
        <v>3002.7449999999999</v>
      </c>
      <c r="J418" s="141"/>
      <c r="K418" s="132">
        <f t="shared" si="348"/>
        <v>0</v>
      </c>
      <c r="L418" s="102">
        <f t="shared" si="330"/>
        <v>0</v>
      </c>
      <c r="M418" s="100">
        <f t="shared" si="352"/>
        <v>2470.1915647954324</v>
      </c>
      <c r="N418" s="122">
        <f t="shared" si="353"/>
        <v>741.05746943862971</v>
      </c>
      <c r="O418" s="100">
        <f t="shared" si="345"/>
        <v>3211.249034234062</v>
      </c>
      <c r="P418" s="221">
        <f t="shared" si="331"/>
        <v>0</v>
      </c>
      <c r="Q418" s="117">
        <f t="shared" si="354"/>
        <v>0</v>
      </c>
      <c r="R418" s="130">
        <f t="shared" si="332"/>
        <v>3211.249034234062</v>
      </c>
      <c r="S418" s="101">
        <f t="shared" si="355"/>
        <v>6.9437809149315743E-2</v>
      </c>
      <c r="U418" s="141">
        <f t="shared" si="333"/>
        <v>0</v>
      </c>
      <c r="V418" s="132">
        <f t="shared" si="334"/>
        <v>0</v>
      </c>
      <c r="W418" s="102">
        <f t="shared" si="335"/>
        <v>0</v>
      </c>
      <c r="X418" s="100">
        <f t="shared" si="356"/>
        <v>2593.7011430352027</v>
      </c>
      <c r="Y418" s="122">
        <f t="shared" si="357"/>
        <v>778.1103429105608</v>
      </c>
      <c r="Z418" s="100">
        <f t="shared" si="346"/>
        <v>3371.8114859457637</v>
      </c>
      <c r="AA418" s="221">
        <f t="shared" si="336"/>
        <v>0</v>
      </c>
      <c r="AB418" s="117">
        <f t="shared" si="358"/>
        <v>0</v>
      </c>
      <c r="AC418" s="130">
        <f t="shared" si="314"/>
        <v>3371.8114859457637</v>
      </c>
      <c r="AD418" s="101">
        <f t="shared" si="359"/>
        <v>4.99999999999996E-2</v>
      </c>
      <c r="AF418" s="141">
        <f t="shared" si="337"/>
        <v>0</v>
      </c>
      <c r="AG418" s="132">
        <f t="shared" si="338"/>
        <v>0</v>
      </c>
      <c r="AH418" s="102">
        <f t="shared" si="339"/>
        <v>0</v>
      </c>
      <c r="AI418" s="100">
        <f t="shared" si="360"/>
        <v>2723.3862001869647</v>
      </c>
      <c r="AJ418" s="122">
        <f t="shared" si="361"/>
        <v>817.01586005608942</v>
      </c>
      <c r="AK418" s="100">
        <f t="shared" si="347"/>
        <v>3540.4020602430542</v>
      </c>
      <c r="AL418" s="192">
        <f t="shared" si="340"/>
        <v>0</v>
      </c>
      <c r="AM418" s="117">
        <f t="shared" si="362"/>
        <v>0</v>
      </c>
      <c r="AN418" s="130">
        <f t="shared" si="349"/>
        <v>3540.4020602430542</v>
      </c>
      <c r="AO418" s="101">
        <f t="shared" si="363"/>
        <v>5.0000000000000711E-2</v>
      </c>
      <c r="AQ418" s="141">
        <f t="shared" si="341"/>
        <v>0</v>
      </c>
      <c r="AR418" s="132">
        <f t="shared" si="342"/>
        <v>0</v>
      </c>
      <c r="AS418" s="102">
        <f t="shared" si="343"/>
        <v>0</v>
      </c>
      <c r="AT418" s="100">
        <f t="shared" si="364"/>
        <v>537.65706024305427</v>
      </c>
      <c r="AU418" s="101">
        <f t="shared" si="365"/>
        <v>0.17905518458712089</v>
      </c>
      <c r="AW418" s="246">
        <f t="shared" si="344"/>
        <v>0.20304194376011697</v>
      </c>
    </row>
    <row r="419" spans="1:49" s="93" customFormat="1" ht="15" customHeight="1" x14ac:dyDescent="0.25">
      <c r="A419" s="95" t="s">
        <v>551</v>
      </c>
      <c r="B419" s="100">
        <v>2219.36</v>
      </c>
      <c r="C419" s="100">
        <f t="shared" si="350"/>
        <v>665.80799999999999</v>
      </c>
      <c r="D419" s="100">
        <v>59.87</v>
      </c>
      <c r="E419" s="100">
        <f t="shared" si="328"/>
        <v>2945.038</v>
      </c>
      <c r="F419" s="216"/>
      <c r="G419" s="117">
        <f t="shared" si="351"/>
        <v>0</v>
      </c>
      <c r="H419" s="130">
        <f t="shared" si="329"/>
        <v>2945.038</v>
      </c>
      <c r="J419" s="141"/>
      <c r="K419" s="132">
        <f t="shared" si="348"/>
        <v>0</v>
      </c>
      <c r="L419" s="102">
        <f t="shared" si="330"/>
        <v>0</v>
      </c>
      <c r="M419" s="100">
        <f t="shared" si="352"/>
        <v>2422.7192204472944</v>
      </c>
      <c r="N419" s="122">
        <f t="shared" si="353"/>
        <v>726.81576613418827</v>
      </c>
      <c r="O419" s="100">
        <f t="shared" si="345"/>
        <v>3149.5349865814828</v>
      </c>
      <c r="P419" s="221">
        <f t="shared" si="331"/>
        <v>0</v>
      </c>
      <c r="Q419" s="117">
        <f t="shared" si="354"/>
        <v>0</v>
      </c>
      <c r="R419" s="130">
        <f t="shared" si="332"/>
        <v>3149.5349865814828</v>
      </c>
      <c r="S419" s="101">
        <f t="shared" si="355"/>
        <v>6.9437809149315743E-2</v>
      </c>
      <c r="U419" s="141">
        <f t="shared" si="333"/>
        <v>0</v>
      </c>
      <c r="V419" s="132">
        <f t="shared" si="334"/>
        <v>0</v>
      </c>
      <c r="W419" s="102">
        <f t="shared" si="335"/>
        <v>0</v>
      </c>
      <c r="X419" s="100">
        <f t="shared" si="356"/>
        <v>2543.8551814696575</v>
      </c>
      <c r="Y419" s="122">
        <f t="shared" si="357"/>
        <v>763.15655444089725</v>
      </c>
      <c r="Z419" s="100">
        <f t="shared" si="346"/>
        <v>3307.0117359105548</v>
      </c>
      <c r="AA419" s="221">
        <f t="shared" si="336"/>
        <v>0</v>
      </c>
      <c r="AB419" s="117">
        <f t="shared" si="358"/>
        <v>0</v>
      </c>
      <c r="AC419" s="130">
        <f t="shared" si="314"/>
        <v>3307.0117359105548</v>
      </c>
      <c r="AD419" s="101">
        <f t="shared" si="359"/>
        <v>4.9999999999999378E-2</v>
      </c>
      <c r="AF419" s="141">
        <f t="shared" si="337"/>
        <v>0</v>
      </c>
      <c r="AG419" s="132">
        <f t="shared" si="338"/>
        <v>0</v>
      </c>
      <c r="AH419" s="102">
        <f t="shared" si="339"/>
        <v>0</v>
      </c>
      <c r="AI419" s="100">
        <f t="shared" si="360"/>
        <v>2671.0479405431424</v>
      </c>
      <c r="AJ419" s="122">
        <f t="shared" si="361"/>
        <v>801.31438216294271</v>
      </c>
      <c r="AK419" s="100">
        <f t="shared" si="347"/>
        <v>3472.3623227060853</v>
      </c>
      <c r="AL419" s="192">
        <f t="shared" si="340"/>
        <v>0</v>
      </c>
      <c r="AM419" s="117">
        <f t="shared" si="362"/>
        <v>0</v>
      </c>
      <c r="AN419" s="130">
        <f t="shared" si="349"/>
        <v>3472.3623227060853</v>
      </c>
      <c r="AO419" s="101">
        <f t="shared" si="363"/>
        <v>5.0000000000000933E-2</v>
      </c>
      <c r="AQ419" s="141">
        <f t="shared" si="341"/>
        <v>0</v>
      </c>
      <c r="AR419" s="132">
        <f t="shared" si="342"/>
        <v>0</v>
      </c>
      <c r="AS419" s="102">
        <f t="shared" si="343"/>
        <v>0</v>
      </c>
      <c r="AT419" s="100">
        <f t="shared" si="364"/>
        <v>527.32432270608524</v>
      </c>
      <c r="AU419" s="101">
        <f t="shared" si="365"/>
        <v>0.17905518458712089</v>
      </c>
      <c r="AW419" s="246">
        <f t="shared" si="344"/>
        <v>0.2035217092058712</v>
      </c>
    </row>
    <row r="420" spans="1:49" s="93" customFormat="1" ht="15" customHeight="1" x14ac:dyDescent="0.25">
      <c r="A420" s="95" t="s">
        <v>552</v>
      </c>
      <c r="B420" s="100">
        <v>2175.83</v>
      </c>
      <c r="C420" s="100">
        <f t="shared" si="350"/>
        <v>652.74899999999991</v>
      </c>
      <c r="D420" s="100">
        <v>59.87</v>
      </c>
      <c r="E420" s="100">
        <f t="shared" si="328"/>
        <v>2888.4489999999996</v>
      </c>
      <c r="F420" s="216"/>
      <c r="G420" s="117">
        <f t="shared" si="351"/>
        <v>0</v>
      </c>
      <c r="H420" s="130">
        <f t="shared" si="329"/>
        <v>2888.4489999999996</v>
      </c>
      <c r="J420" s="141"/>
      <c r="K420" s="132">
        <f t="shared" si="348"/>
        <v>0</v>
      </c>
      <c r="L420" s="102">
        <f t="shared" si="330"/>
        <v>0</v>
      </c>
      <c r="M420" s="100">
        <f t="shared" si="352"/>
        <v>2376.1665926150245</v>
      </c>
      <c r="N420" s="122">
        <f t="shared" si="353"/>
        <v>712.84997778450736</v>
      </c>
      <c r="O420" s="100">
        <f t="shared" si="345"/>
        <v>3089.0165703995317</v>
      </c>
      <c r="P420" s="221">
        <f t="shared" si="331"/>
        <v>0</v>
      </c>
      <c r="Q420" s="117">
        <f t="shared" si="354"/>
        <v>0</v>
      </c>
      <c r="R420" s="130">
        <f t="shared" si="332"/>
        <v>3089.0165703995317</v>
      </c>
      <c r="S420" s="101">
        <f t="shared" si="355"/>
        <v>6.9437809149315743E-2</v>
      </c>
      <c r="U420" s="141">
        <f t="shared" si="333"/>
        <v>0</v>
      </c>
      <c r="V420" s="132">
        <f t="shared" si="334"/>
        <v>0</v>
      </c>
      <c r="W420" s="102">
        <f t="shared" si="335"/>
        <v>0</v>
      </c>
      <c r="X420" s="100">
        <f t="shared" si="356"/>
        <v>2494.974922245774</v>
      </c>
      <c r="Y420" s="122">
        <f t="shared" si="357"/>
        <v>748.4924766737322</v>
      </c>
      <c r="Z420" s="100">
        <f t="shared" si="346"/>
        <v>3243.4673989195062</v>
      </c>
      <c r="AA420" s="221">
        <f t="shared" si="336"/>
        <v>0</v>
      </c>
      <c r="AB420" s="117">
        <f t="shared" si="358"/>
        <v>0</v>
      </c>
      <c r="AC420" s="130">
        <f t="shared" si="314"/>
        <v>3243.4673989195062</v>
      </c>
      <c r="AD420" s="101">
        <f t="shared" si="359"/>
        <v>4.9999999999999378E-2</v>
      </c>
      <c r="AF420" s="141">
        <f t="shared" si="337"/>
        <v>0</v>
      </c>
      <c r="AG420" s="132">
        <f t="shared" si="338"/>
        <v>0</v>
      </c>
      <c r="AH420" s="102">
        <f t="shared" si="339"/>
        <v>0</v>
      </c>
      <c r="AI420" s="100">
        <f t="shared" si="360"/>
        <v>2619.723668358065</v>
      </c>
      <c r="AJ420" s="122">
        <f t="shared" si="361"/>
        <v>785.91710050741949</v>
      </c>
      <c r="AK420" s="100">
        <f t="shared" si="347"/>
        <v>3405.6407688654845</v>
      </c>
      <c r="AL420" s="192">
        <f t="shared" si="340"/>
        <v>0</v>
      </c>
      <c r="AM420" s="117">
        <f t="shared" si="362"/>
        <v>0</v>
      </c>
      <c r="AN420" s="130">
        <f t="shared" si="349"/>
        <v>3405.6407688654845</v>
      </c>
      <c r="AO420" s="101">
        <f t="shared" si="363"/>
        <v>5.0000000000000933E-2</v>
      </c>
      <c r="AQ420" s="141">
        <f t="shared" si="341"/>
        <v>0</v>
      </c>
      <c r="AR420" s="132">
        <f t="shared" si="342"/>
        <v>0</v>
      </c>
      <c r="AS420" s="102">
        <f t="shared" si="343"/>
        <v>0</v>
      </c>
      <c r="AT420" s="100">
        <f t="shared" si="364"/>
        <v>517.19176886548485</v>
      </c>
      <c r="AU420" s="101">
        <f t="shared" si="365"/>
        <v>0.17905518458712089</v>
      </c>
      <c r="AW420" s="246">
        <f t="shared" si="344"/>
        <v>0.20401119037703541</v>
      </c>
    </row>
    <row r="421" spans="1:49" s="93" customFormat="1" ht="15" customHeight="1" x14ac:dyDescent="0.25">
      <c r="A421" s="95" t="s">
        <v>553</v>
      </c>
      <c r="B421" s="100">
        <v>2133.17</v>
      </c>
      <c r="C421" s="100">
        <f t="shared" si="350"/>
        <v>639.95100000000002</v>
      </c>
      <c r="D421" s="100">
        <v>59.87</v>
      </c>
      <c r="E421" s="100">
        <f t="shared" si="328"/>
        <v>2832.991</v>
      </c>
      <c r="F421" s="216"/>
      <c r="G421" s="117">
        <f t="shared" si="351"/>
        <v>0</v>
      </c>
      <c r="H421" s="130">
        <f t="shared" si="329"/>
        <v>2832.991</v>
      </c>
      <c r="J421" s="141"/>
      <c r="K421" s="132">
        <f t="shared" si="348"/>
        <v>0</v>
      </c>
      <c r="L421" s="102">
        <f t="shared" si="330"/>
        <v>0</v>
      </c>
      <c r="M421" s="100">
        <f t="shared" si="352"/>
        <v>2330.5443756767149</v>
      </c>
      <c r="N421" s="122">
        <f t="shared" si="353"/>
        <v>699.16331270301441</v>
      </c>
      <c r="O421" s="100">
        <f t="shared" si="345"/>
        <v>3029.7076883797295</v>
      </c>
      <c r="P421" s="221">
        <f t="shared" si="331"/>
        <v>0</v>
      </c>
      <c r="Q421" s="117">
        <f t="shared" si="354"/>
        <v>0</v>
      </c>
      <c r="R421" s="130">
        <f t="shared" si="332"/>
        <v>3029.7076883797295</v>
      </c>
      <c r="S421" s="101">
        <f t="shared" si="355"/>
        <v>6.9437809149315965E-2</v>
      </c>
      <c r="U421" s="141">
        <f t="shared" si="333"/>
        <v>0</v>
      </c>
      <c r="V421" s="132">
        <f t="shared" si="334"/>
        <v>0</v>
      </c>
      <c r="W421" s="102">
        <f t="shared" si="335"/>
        <v>0</v>
      </c>
      <c r="X421" s="100">
        <f t="shared" si="356"/>
        <v>2447.071594460549</v>
      </c>
      <c r="Y421" s="122">
        <f t="shared" si="357"/>
        <v>734.12147833816471</v>
      </c>
      <c r="Z421" s="100">
        <f t="shared" si="346"/>
        <v>3181.1930727987137</v>
      </c>
      <c r="AA421" s="221">
        <f t="shared" si="336"/>
        <v>0</v>
      </c>
      <c r="AB421" s="117">
        <f t="shared" si="358"/>
        <v>0</v>
      </c>
      <c r="AC421" s="130">
        <f t="shared" si="314"/>
        <v>3181.1930727987137</v>
      </c>
      <c r="AD421" s="101">
        <f t="shared" si="359"/>
        <v>4.9999999999999378E-2</v>
      </c>
      <c r="AF421" s="141">
        <f t="shared" si="337"/>
        <v>0</v>
      </c>
      <c r="AG421" s="132">
        <f t="shared" si="338"/>
        <v>0</v>
      </c>
      <c r="AH421" s="102">
        <f t="shared" si="339"/>
        <v>0</v>
      </c>
      <c r="AI421" s="100">
        <f t="shared" si="360"/>
        <v>2569.4251741835783</v>
      </c>
      <c r="AJ421" s="122">
        <f t="shared" si="361"/>
        <v>770.82755225507344</v>
      </c>
      <c r="AK421" s="100">
        <f t="shared" si="347"/>
        <v>3340.2527264386517</v>
      </c>
      <c r="AL421" s="192">
        <f t="shared" si="340"/>
        <v>0</v>
      </c>
      <c r="AM421" s="117">
        <f t="shared" si="362"/>
        <v>0</v>
      </c>
      <c r="AN421" s="130">
        <f t="shared" si="349"/>
        <v>3340.2527264386517</v>
      </c>
      <c r="AO421" s="101">
        <f t="shared" si="363"/>
        <v>5.0000000000000711E-2</v>
      </c>
      <c r="AQ421" s="141">
        <f t="shared" si="341"/>
        <v>0</v>
      </c>
      <c r="AR421" s="132">
        <f t="shared" si="342"/>
        <v>0</v>
      </c>
      <c r="AS421" s="102">
        <f t="shared" si="343"/>
        <v>0</v>
      </c>
      <c r="AT421" s="100">
        <f t="shared" si="364"/>
        <v>507.26172643865175</v>
      </c>
      <c r="AU421" s="101">
        <f t="shared" si="365"/>
        <v>0.17905518458712066</v>
      </c>
      <c r="AW421" s="246">
        <f t="shared" si="344"/>
        <v>0.20451027071615391</v>
      </c>
    </row>
    <row r="422" spans="1:49" s="93" customFormat="1" ht="15" customHeight="1" x14ac:dyDescent="0.25">
      <c r="A422" s="95" t="s">
        <v>554</v>
      </c>
      <c r="B422" s="100">
        <v>2091.34</v>
      </c>
      <c r="C422" s="100">
        <f t="shared" si="350"/>
        <v>627.40200000000004</v>
      </c>
      <c r="D422" s="100">
        <v>59.87</v>
      </c>
      <c r="E422" s="100">
        <f t="shared" si="328"/>
        <v>2778.6120000000001</v>
      </c>
      <c r="F422" s="216"/>
      <c r="G422" s="117">
        <f t="shared" si="351"/>
        <v>0</v>
      </c>
      <c r="H422" s="130">
        <f t="shared" si="329"/>
        <v>2778.6120000000001</v>
      </c>
      <c r="J422" s="141"/>
      <c r="K422" s="132">
        <f t="shared" si="348"/>
        <v>0</v>
      </c>
      <c r="L422" s="102">
        <f t="shared" si="330"/>
        <v>0</v>
      </c>
      <c r="M422" s="100">
        <f t="shared" si="352"/>
        <v>2285.8097921199992</v>
      </c>
      <c r="N422" s="122">
        <f t="shared" si="353"/>
        <v>685.74293763599974</v>
      </c>
      <c r="O422" s="100">
        <f t="shared" si="345"/>
        <v>2971.5527297559988</v>
      </c>
      <c r="P422" s="221">
        <f t="shared" si="331"/>
        <v>0</v>
      </c>
      <c r="Q422" s="117">
        <f t="shared" si="354"/>
        <v>0</v>
      </c>
      <c r="R422" s="130">
        <f t="shared" si="332"/>
        <v>2971.5527297559988</v>
      </c>
      <c r="S422" s="101">
        <f t="shared" si="355"/>
        <v>6.9437809149315743E-2</v>
      </c>
      <c r="U422" s="141">
        <f t="shared" si="333"/>
        <v>0</v>
      </c>
      <c r="V422" s="132">
        <f t="shared" si="334"/>
        <v>0</v>
      </c>
      <c r="W422" s="102">
        <f t="shared" si="335"/>
        <v>0</v>
      </c>
      <c r="X422" s="100">
        <f t="shared" si="356"/>
        <v>2400.1002817259978</v>
      </c>
      <c r="Y422" s="122">
        <f t="shared" si="357"/>
        <v>720.03008451779931</v>
      </c>
      <c r="Z422" s="100">
        <f t="shared" si="346"/>
        <v>3120.1303662437972</v>
      </c>
      <c r="AA422" s="221">
        <f t="shared" si="336"/>
        <v>0</v>
      </c>
      <c r="AB422" s="117">
        <f t="shared" si="358"/>
        <v>0</v>
      </c>
      <c r="AC422" s="130">
        <f t="shared" si="314"/>
        <v>3120.1303662437972</v>
      </c>
      <c r="AD422" s="101">
        <f t="shared" si="359"/>
        <v>4.9999999999999378E-2</v>
      </c>
      <c r="AF422" s="141">
        <f t="shared" si="337"/>
        <v>0</v>
      </c>
      <c r="AG422" s="132">
        <f t="shared" si="338"/>
        <v>0</v>
      </c>
      <c r="AH422" s="102">
        <f t="shared" si="339"/>
        <v>0</v>
      </c>
      <c r="AI422" s="100">
        <f t="shared" si="360"/>
        <v>2520.1052958122991</v>
      </c>
      <c r="AJ422" s="122">
        <f t="shared" si="361"/>
        <v>756.03158874368967</v>
      </c>
      <c r="AK422" s="100">
        <f t="shared" si="347"/>
        <v>3276.1368845559887</v>
      </c>
      <c r="AL422" s="192">
        <f t="shared" si="340"/>
        <v>0</v>
      </c>
      <c r="AM422" s="117">
        <f t="shared" si="362"/>
        <v>0</v>
      </c>
      <c r="AN422" s="130">
        <f t="shared" si="349"/>
        <v>3276.1368845559887</v>
      </c>
      <c r="AO422" s="101">
        <f t="shared" si="363"/>
        <v>5.0000000000000488E-2</v>
      </c>
      <c r="AQ422" s="141">
        <f t="shared" si="341"/>
        <v>0</v>
      </c>
      <c r="AR422" s="132">
        <f t="shared" si="342"/>
        <v>0</v>
      </c>
      <c r="AS422" s="102">
        <f t="shared" si="343"/>
        <v>0</v>
      </c>
      <c r="AT422" s="100">
        <f t="shared" si="364"/>
        <v>497.52488455598859</v>
      </c>
      <c r="AU422" s="101">
        <f t="shared" si="365"/>
        <v>0.17905518458712066</v>
      </c>
      <c r="AW422" s="246">
        <f t="shared" si="344"/>
        <v>0.20501941138805702</v>
      </c>
    </row>
    <row r="423" spans="1:49" s="93" customFormat="1" ht="15" customHeight="1" x14ac:dyDescent="0.25">
      <c r="A423" s="95" t="s">
        <v>555</v>
      </c>
      <c r="B423" s="100">
        <v>2050.33</v>
      </c>
      <c r="C423" s="100">
        <f t="shared" si="350"/>
        <v>615.09899999999993</v>
      </c>
      <c r="D423" s="100">
        <v>59.87</v>
      </c>
      <c r="E423" s="100">
        <f t="shared" si="328"/>
        <v>2725.299</v>
      </c>
      <c r="F423" s="216"/>
      <c r="G423" s="117">
        <f t="shared" si="351"/>
        <v>0</v>
      </c>
      <c r="H423" s="130">
        <f t="shared" si="329"/>
        <v>2725.299</v>
      </c>
      <c r="J423" s="141"/>
      <c r="K423" s="132">
        <f t="shared" si="348"/>
        <v>0</v>
      </c>
      <c r="L423" s="102">
        <f t="shared" si="330"/>
        <v>0</v>
      </c>
      <c r="M423" s="100">
        <f t="shared" si="352"/>
        <v>2241.9521475667857</v>
      </c>
      <c r="N423" s="122">
        <f t="shared" si="353"/>
        <v>672.58564427003569</v>
      </c>
      <c r="O423" s="100">
        <f t="shared" si="345"/>
        <v>2914.5377918368213</v>
      </c>
      <c r="P423" s="221">
        <f t="shared" si="331"/>
        <v>0</v>
      </c>
      <c r="Q423" s="117">
        <f t="shared" si="354"/>
        <v>0</v>
      </c>
      <c r="R423" s="130">
        <f t="shared" si="332"/>
        <v>2914.5377918368213</v>
      </c>
      <c r="S423" s="101">
        <f t="shared" si="355"/>
        <v>6.9437809149315743E-2</v>
      </c>
      <c r="U423" s="141">
        <f t="shared" si="333"/>
        <v>0</v>
      </c>
      <c r="V423" s="132">
        <f t="shared" si="334"/>
        <v>0</v>
      </c>
      <c r="W423" s="102">
        <f t="shared" si="335"/>
        <v>0</v>
      </c>
      <c r="X423" s="100">
        <f t="shared" si="356"/>
        <v>2354.0497549451234</v>
      </c>
      <c r="Y423" s="122">
        <f t="shared" si="357"/>
        <v>706.21492648353694</v>
      </c>
      <c r="Z423" s="100">
        <f t="shared" si="346"/>
        <v>3060.2646814286604</v>
      </c>
      <c r="AA423" s="221">
        <f t="shared" si="336"/>
        <v>0</v>
      </c>
      <c r="AB423" s="117">
        <f t="shared" si="358"/>
        <v>0</v>
      </c>
      <c r="AC423" s="130">
        <f t="shared" si="314"/>
        <v>3060.2646814286604</v>
      </c>
      <c r="AD423" s="101">
        <f t="shared" si="359"/>
        <v>4.9999999999999378E-2</v>
      </c>
      <c r="AF423" s="141">
        <f t="shared" si="337"/>
        <v>0</v>
      </c>
      <c r="AG423" s="132">
        <f t="shared" si="338"/>
        <v>0</v>
      </c>
      <c r="AH423" s="102">
        <f t="shared" si="339"/>
        <v>0</v>
      </c>
      <c r="AI423" s="100">
        <f t="shared" si="360"/>
        <v>2471.7522426923815</v>
      </c>
      <c r="AJ423" s="122">
        <f t="shared" si="361"/>
        <v>741.52567280771439</v>
      </c>
      <c r="AK423" s="100">
        <f t="shared" si="347"/>
        <v>3213.2779155000958</v>
      </c>
      <c r="AL423" s="192">
        <f t="shared" si="340"/>
        <v>0</v>
      </c>
      <c r="AM423" s="117">
        <f t="shared" si="362"/>
        <v>0</v>
      </c>
      <c r="AN423" s="130">
        <f t="shared" si="349"/>
        <v>3213.2779155000958</v>
      </c>
      <c r="AO423" s="101">
        <f t="shared" si="363"/>
        <v>5.0000000000000711E-2</v>
      </c>
      <c r="AQ423" s="141">
        <f t="shared" si="341"/>
        <v>0</v>
      </c>
      <c r="AR423" s="132">
        <f t="shared" si="342"/>
        <v>0</v>
      </c>
      <c r="AS423" s="102">
        <f t="shared" si="343"/>
        <v>0</v>
      </c>
      <c r="AT423" s="100">
        <f t="shared" si="364"/>
        <v>487.97891550009581</v>
      </c>
      <c r="AU423" s="101">
        <f t="shared" si="365"/>
        <v>0.17905518458712089</v>
      </c>
      <c r="AW423" s="246">
        <f t="shared" si="344"/>
        <v>0.20553873897976493</v>
      </c>
    </row>
    <row r="424" spans="1:49" s="93" customFormat="1" ht="15" customHeight="1" x14ac:dyDescent="0.25">
      <c r="A424" s="95" t="s">
        <v>556</v>
      </c>
      <c r="B424" s="100">
        <v>2010.12</v>
      </c>
      <c r="C424" s="100">
        <f t="shared" si="350"/>
        <v>603.03599999999994</v>
      </c>
      <c r="D424" s="100">
        <v>59.87</v>
      </c>
      <c r="E424" s="100">
        <f t="shared" si="328"/>
        <v>2673.0259999999998</v>
      </c>
      <c r="F424" s="216"/>
      <c r="G424" s="117">
        <f t="shared" si="351"/>
        <v>0</v>
      </c>
      <c r="H424" s="130">
        <f t="shared" si="329"/>
        <v>2673.0259999999998</v>
      </c>
      <c r="J424" s="141"/>
      <c r="K424" s="132">
        <f t="shared" si="348"/>
        <v>0</v>
      </c>
      <c r="L424" s="102">
        <f t="shared" si="330"/>
        <v>0</v>
      </c>
      <c r="M424" s="100">
        <f t="shared" si="352"/>
        <v>2198.9500532608918</v>
      </c>
      <c r="N424" s="122">
        <f t="shared" si="353"/>
        <v>659.68501597826753</v>
      </c>
      <c r="O424" s="100">
        <f t="shared" si="345"/>
        <v>2858.6350692391593</v>
      </c>
      <c r="P424" s="221">
        <f t="shared" si="331"/>
        <v>0</v>
      </c>
      <c r="Q424" s="117">
        <f t="shared" si="354"/>
        <v>0</v>
      </c>
      <c r="R424" s="130">
        <f t="shared" si="332"/>
        <v>2858.6350692391593</v>
      </c>
      <c r="S424" s="101">
        <f t="shared" si="355"/>
        <v>6.9437809149315965E-2</v>
      </c>
      <c r="U424" s="141">
        <f t="shared" si="333"/>
        <v>0</v>
      </c>
      <c r="V424" s="132">
        <f t="shared" si="334"/>
        <v>0</v>
      </c>
      <c r="W424" s="102">
        <f t="shared" si="335"/>
        <v>0</v>
      </c>
      <c r="X424" s="100">
        <f t="shared" si="356"/>
        <v>2308.8975559239348</v>
      </c>
      <c r="Y424" s="122">
        <f t="shared" si="357"/>
        <v>692.66926677718038</v>
      </c>
      <c r="Z424" s="100">
        <f t="shared" si="346"/>
        <v>3001.5668227011151</v>
      </c>
      <c r="AA424" s="221">
        <f t="shared" si="336"/>
        <v>0</v>
      </c>
      <c r="AB424" s="117">
        <f t="shared" si="358"/>
        <v>0</v>
      </c>
      <c r="AC424" s="130">
        <f t="shared" si="314"/>
        <v>3001.5668227011151</v>
      </c>
      <c r="AD424" s="101">
        <f t="shared" si="359"/>
        <v>4.9999999999999156E-2</v>
      </c>
      <c r="AF424" s="141">
        <f t="shared" si="337"/>
        <v>0</v>
      </c>
      <c r="AG424" s="132">
        <f t="shared" si="338"/>
        <v>0</v>
      </c>
      <c r="AH424" s="102">
        <f t="shared" si="339"/>
        <v>0</v>
      </c>
      <c r="AI424" s="100">
        <f t="shared" si="360"/>
        <v>2424.3424337201332</v>
      </c>
      <c r="AJ424" s="122">
        <f t="shared" si="361"/>
        <v>727.30273011603992</v>
      </c>
      <c r="AK424" s="100">
        <f t="shared" si="347"/>
        <v>3151.6451638361732</v>
      </c>
      <c r="AL424" s="192">
        <f t="shared" si="340"/>
        <v>0</v>
      </c>
      <c r="AM424" s="117">
        <f t="shared" si="362"/>
        <v>0</v>
      </c>
      <c r="AN424" s="130">
        <f t="shared" si="349"/>
        <v>3151.6451638361732</v>
      </c>
      <c r="AO424" s="101">
        <f t="shared" si="363"/>
        <v>5.0000000000000711E-2</v>
      </c>
      <c r="AQ424" s="141">
        <f t="shared" si="341"/>
        <v>0</v>
      </c>
      <c r="AR424" s="132">
        <f t="shared" si="342"/>
        <v>0</v>
      </c>
      <c r="AS424" s="102">
        <f t="shared" si="343"/>
        <v>0</v>
      </c>
      <c r="AT424" s="100">
        <f t="shared" si="364"/>
        <v>478.61916383617336</v>
      </c>
      <c r="AU424" s="101">
        <f t="shared" si="365"/>
        <v>0.17905518458712089</v>
      </c>
      <c r="AW424" s="246">
        <f t="shared" si="344"/>
        <v>0.20606851019846251</v>
      </c>
    </row>
    <row r="425" spans="1:49" s="93" customFormat="1" ht="15" customHeight="1" x14ac:dyDescent="0.25">
      <c r="A425" s="95" t="s">
        <v>557</v>
      </c>
      <c r="B425" s="100">
        <v>1970.73</v>
      </c>
      <c r="C425" s="100">
        <f t="shared" si="350"/>
        <v>591.21899999999994</v>
      </c>
      <c r="D425" s="100">
        <v>59.87</v>
      </c>
      <c r="E425" s="100">
        <f t="shared" si="328"/>
        <v>2621.819</v>
      </c>
      <c r="F425" s="216"/>
      <c r="G425" s="117">
        <f t="shared" si="351"/>
        <v>0</v>
      </c>
      <c r="H425" s="130">
        <f t="shared" si="329"/>
        <v>2621.819</v>
      </c>
      <c r="J425" s="141"/>
      <c r="K425" s="132">
        <f t="shared" si="348"/>
        <v>0</v>
      </c>
      <c r="L425" s="102">
        <f t="shared" si="330"/>
        <v>0</v>
      </c>
      <c r="M425" s="100">
        <f t="shared" si="352"/>
        <v>2156.8248979585001</v>
      </c>
      <c r="N425" s="122">
        <f t="shared" si="353"/>
        <v>647.04746938755</v>
      </c>
      <c r="O425" s="100">
        <f t="shared" si="345"/>
        <v>2803.8723673460499</v>
      </c>
      <c r="P425" s="221">
        <f t="shared" si="331"/>
        <v>0</v>
      </c>
      <c r="Q425" s="117">
        <f t="shared" si="354"/>
        <v>0</v>
      </c>
      <c r="R425" s="130">
        <f t="shared" si="332"/>
        <v>2803.8723673460499</v>
      </c>
      <c r="S425" s="101">
        <f t="shared" si="355"/>
        <v>6.9437809149315743E-2</v>
      </c>
      <c r="U425" s="141">
        <f t="shared" si="333"/>
        <v>0</v>
      </c>
      <c r="V425" s="132">
        <f t="shared" si="334"/>
        <v>0</v>
      </c>
      <c r="W425" s="102">
        <f t="shared" si="335"/>
        <v>0</v>
      </c>
      <c r="X425" s="100">
        <f t="shared" si="356"/>
        <v>2264.6661428564239</v>
      </c>
      <c r="Y425" s="122">
        <f t="shared" si="357"/>
        <v>679.39984285692719</v>
      </c>
      <c r="Z425" s="100">
        <f t="shared" si="346"/>
        <v>2944.065985713351</v>
      </c>
      <c r="AA425" s="221">
        <f t="shared" si="336"/>
        <v>0</v>
      </c>
      <c r="AB425" s="117">
        <f t="shared" si="358"/>
        <v>0</v>
      </c>
      <c r="AC425" s="130">
        <f t="shared" si="314"/>
        <v>2944.065985713351</v>
      </c>
      <c r="AD425" s="101">
        <f t="shared" si="359"/>
        <v>4.9999999999999378E-2</v>
      </c>
      <c r="AF425" s="141">
        <f t="shared" si="337"/>
        <v>0</v>
      </c>
      <c r="AG425" s="132">
        <f t="shared" si="338"/>
        <v>0</v>
      </c>
      <c r="AH425" s="102">
        <f t="shared" si="339"/>
        <v>0</v>
      </c>
      <c r="AI425" s="100">
        <f t="shared" si="360"/>
        <v>2377.8994499992464</v>
      </c>
      <c r="AJ425" s="122">
        <f t="shared" si="361"/>
        <v>713.36983499977384</v>
      </c>
      <c r="AK425" s="100">
        <f t="shared" si="347"/>
        <v>3091.2692849990203</v>
      </c>
      <c r="AL425" s="192">
        <f t="shared" si="340"/>
        <v>0</v>
      </c>
      <c r="AM425" s="117">
        <f t="shared" si="362"/>
        <v>0</v>
      </c>
      <c r="AN425" s="130">
        <f t="shared" si="349"/>
        <v>3091.2692849990203</v>
      </c>
      <c r="AO425" s="101">
        <f t="shared" si="363"/>
        <v>5.0000000000000711E-2</v>
      </c>
      <c r="AQ425" s="141">
        <f t="shared" si="341"/>
        <v>0</v>
      </c>
      <c r="AR425" s="132">
        <f t="shared" si="342"/>
        <v>0</v>
      </c>
      <c r="AS425" s="102">
        <f t="shared" si="343"/>
        <v>0</v>
      </c>
      <c r="AT425" s="100">
        <f t="shared" si="364"/>
        <v>469.45028499902037</v>
      </c>
      <c r="AU425" s="101">
        <f t="shared" si="365"/>
        <v>0.17905518458712066</v>
      </c>
      <c r="AW425" s="246">
        <f t="shared" si="344"/>
        <v>0.20660843951187946</v>
      </c>
    </row>
    <row r="426" spans="1:49" s="93" customFormat="1" ht="15" customHeight="1" x14ac:dyDescent="0.25">
      <c r="A426" s="95" t="s">
        <v>558</v>
      </c>
      <c r="B426" s="100">
        <v>1932.08</v>
      </c>
      <c r="C426" s="100">
        <f t="shared" si="350"/>
        <v>579.62399999999991</v>
      </c>
      <c r="D426" s="100">
        <v>59.87</v>
      </c>
      <c r="E426" s="100">
        <f t="shared" si="328"/>
        <v>2571.5739999999996</v>
      </c>
      <c r="F426" s="216"/>
      <c r="G426" s="117">
        <f t="shared" si="351"/>
        <v>0</v>
      </c>
      <c r="H426" s="130">
        <f t="shared" si="329"/>
        <v>2571.5739999999996</v>
      </c>
      <c r="J426" s="141"/>
      <c r="K426" s="132">
        <f t="shared" si="348"/>
        <v>0</v>
      </c>
      <c r="L426" s="102">
        <f t="shared" si="330"/>
        <v>0</v>
      </c>
      <c r="M426" s="100">
        <f t="shared" si="352"/>
        <v>2115.4911266348786</v>
      </c>
      <c r="N426" s="122">
        <f t="shared" si="353"/>
        <v>634.6473379904636</v>
      </c>
      <c r="O426" s="100">
        <f t="shared" si="345"/>
        <v>2750.1384646253423</v>
      </c>
      <c r="P426" s="221">
        <f t="shared" si="331"/>
        <v>0</v>
      </c>
      <c r="Q426" s="117">
        <f t="shared" si="354"/>
        <v>0</v>
      </c>
      <c r="R426" s="130">
        <f t="shared" si="332"/>
        <v>2750.1384646253423</v>
      </c>
      <c r="S426" s="101">
        <f t="shared" si="355"/>
        <v>6.9437809149315743E-2</v>
      </c>
      <c r="U426" s="141">
        <f t="shared" si="333"/>
        <v>0</v>
      </c>
      <c r="V426" s="132">
        <f t="shared" si="334"/>
        <v>0</v>
      </c>
      <c r="W426" s="102">
        <f t="shared" si="335"/>
        <v>0</v>
      </c>
      <c r="X426" s="100">
        <f t="shared" si="356"/>
        <v>2221.2656829666212</v>
      </c>
      <c r="Y426" s="122">
        <f t="shared" si="357"/>
        <v>666.37970488998633</v>
      </c>
      <c r="Z426" s="100">
        <f t="shared" si="346"/>
        <v>2887.6453878566076</v>
      </c>
      <c r="AA426" s="221">
        <f t="shared" si="336"/>
        <v>0</v>
      </c>
      <c r="AB426" s="117">
        <f t="shared" si="358"/>
        <v>0</v>
      </c>
      <c r="AC426" s="130">
        <f t="shared" si="314"/>
        <v>2887.6453878566076</v>
      </c>
      <c r="AD426" s="101">
        <f t="shared" si="359"/>
        <v>4.9999999999999378E-2</v>
      </c>
      <c r="AF426" s="141">
        <f t="shared" si="337"/>
        <v>0</v>
      </c>
      <c r="AG426" s="132">
        <f t="shared" si="338"/>
        <v>0</v>
      </c>
      <c r="AH426" s="102">
        <f t="shared" si="339"/>
        <v>0</v>
      </c>
      <c r="AI426" s="100">
        <f t="shared" si="360"/>
        <v>2332.3289671149541</v>
      </c>
      <c r="AJ426" s="122">
        <f t="shared" si="361"/>
        <v>699.69869013448624</v>
      </c>
      <c r="AK426" s="100">
        <f t="shared" si="347"/>
        <v>3032.0276572494404</v>
      </c>
      <c r="AL426" s="192">
        <f t="shared" si="340"/>
        <v>0</v>
      </c>
      <c r="AM426" s="117">
        <f t="shared" si="362"/>
        <v>0</v>
      </c>
      <c r="AN426" s="130">
        <f t="shared" si="349"/>
        <v>3032.0276572494404</v>
      </c>
      <c r="AO426" s="101">
        <f t="shared" si="363"/>
        <v>5.0000000000000933E-2</v>
      </c>
      <c r="AQ426" s="141">
        <f t="shared" si="341"/>
        <v>0</v>
      </c>
      <c r="AR426" s="132">
        <f t="shared" si="342"/>
        <v>0</v>
      </c>
      <c r="AS426" s="102">
        <f t="shared" si="343"/>
        <v>0</v>
      </c>
      <c r="AT426" s="100">
        <f t="shared" si="364"/>
        <v>460.45365724944077</v>
      </c>
      <c r="AU426" s="101">
        <f t="shared" si="365"/>
        <v>0.17905518458712089</v>
      </c>
      <c r="AW426" s="246">
        <f t="shared" si="344"/>
        <v>0.20715962440217495</v>
      </c>
    </row>
    <row r="427" spans="1:49" s="93" customFormat="1" ht="15" customHeight="1" x14ac:dyDescent="0.25">
      <c r="A427" s="95" t="s">
        <v>559</v>
      </c>
      <c r="B427" s="100">
        <v>1894.2</v>
      </c>
      <c r="C427" s="100">
        <f t="shared" si="350"/>
        <v>568.26</v>
      </c>
      <c r="D427" s="100">
        <v>59.87</v>
      </c>
      <c r="E427" s="100">
        <f t="shared" si="328"/>
        <v>2522.33</v>
      </c>
      <c r="F427" s="216"/>
      <c r="G427" s="117">
        <f t="shared" si="351"/>
        <v>0</v>
      </c>
      <c r="H427" s="130">
        <f t="shared" si="329"/>
        <v>2522.33</v>
      </c>
      <c r="J427" s="141"/>
      <c r="K427" s="132">
        <f t="shared" si="348"/>
        <v>0</v>
      </c>
      <c r="L427" s="102">
        <f t="shared" si="330"/>
        <v>0</v>
      </c>
      <c r="M427" s="100">
        <f t="shared" si="352"/>
        <v>2074.9808224243029</v>
      </c>
      <c r="N427" s="122">
        <f t="shared" si="353"/>
        <v>622.49424672729083</v>
      </c>
      <c r="O427" s="100">
        <f t="shared" si="345"/>
        <v>2697.4750691515937</v>
      </c>
      <c r="P427" s="221">
        <f t="shared" si="331"/>
        <v>0</v>
      </c>
      <c r="Q427" s="117">
        <f t="shared" si="354"/>
        <v>0</v>
      </c>
      <c r="R427" s="130">
        <f t="shared" si="332"/>
        <v>2697.4750691515937</v>
      </c>
      <c r="S427" s="101">
        <f t="shared" si="355"/>
        <v>6.9437809149315743E-2</v>
      </c>
      <c r="U427" s="141">
        <f t="shared" si="333"/>
        <v>0</v>
      </c>
      <c r="V427" s="132">
        <f t="shared" si="334"/>
        <v>0</v>
      </c>
      <c r="W427" s="102">
        <f t="shared" si="335"/>
        <v>0</v>
      </c>
      <c r="X427" s="100">
        <f t="shared" si="356"/>
        <v>2178.7298635455168</v>
      </c>
      <c r="Y427" s="122">
        <f t="shared" si="357"/>
        <v>653.61895906365498</v>
      </c>
      <c r="Z427" s="100">
        <f t="shared" si="346"/>
        <v>2832.3488226091717</v>
      </c>
      <c r="AA427" s="221">
        <f t="shared" si="336"/>
        <v>0</v>
      </c>
      <c r="AB427" s="117">
        <f t="shared" si="358"/>
        <v>0</v>
      </c>
      <c r="AC427" s="130">
        <f t="shared" si="314"/>
        <v>2832.3488226091717</v>
      </c>
      <c r="AD427" s="101">
        <f t="shared" si="359"/>
        <v>4.9999999999999378E-2</v>
      </c>
      <c r="AF427" s="141">
        <f t="shared" si="337"/>
        <v>0</v>
      </c>
      <c r="AG427" s="132">
        <f t="shared" si="338"/>
        <v>0</v>
      </c>
      <c r="AH427" s="102">
        <f t="shared" si="339"/>
        <v>0</v>
      </c>
      <c r="AI427" s="100">
        <f t="shared" si="360"/>
        <v>2287.6663567227943</v>
      </c>
      <c r="AJ427" s="122">
        <f t="shared" si="361"/>
        <v>686.29990701683823</v>
      </c>
      <c r="AK427" s="100">
        <f t="shared" si="347"/>
        <v>2973.9662637396323</v>
      </c>
      <c r="AL427" s="192">
        <f t="shared" si="340"/>
        <v>0</v>
      </c>
      <c r="AM427" s="117">
        <f t="shared" si="362"/>
        <v>0</v>
      </c>
      <c r="AN427" s="130">
        <f t="shared" si="349"/>
        <v>2973.9662637396323</v>
      </c>
      <c r="AO427" s="101">
        <f t="shared" si="363"/>
        <v>5.0000000000000711E-2</v>
      </c>
      <c r="AQ427" s="141">
        <f t="shared" si="341"/>
        <v>0</v>
      </c>
      <c r="AR427" s="132">
        <f t="shared" si="342"/>
        <v>0</v>
      </c>
      <c r="AS427" s="102">
        <f t="shared" si="343"/>
        <v>0</v>
      </c>
      <c r="AT427" s="100">
        <f t="shared" si="364"/>
        <v>451.63626373963234</v>
      </c>
      <c r="AU427" s="101">
        <f t="shared" si="365"/>
        <v>0.17905518458712089</v>
      </c>
      <c r="AW427" s="246">
        <f t="shared" si="344"/>
        <v>0.20772165385006547</v>
      </c>
    </row>
    <row r="428" spans="1:49" s="93" customFormat="1" ht="15" customHeight="1" x14ac:dyDescent="0.25">
      <c r="A428" s="95" t="s">
        <v>560</v>
      </c>
      <c r="B428" s="100">
        <v>1857.05</v>
      </c>
      <c r="C428" s="100">
        <f t="shared" si="350"/>
        <v>557.11500000000001</v>
      </c>
      <c r="D428" s="100">
        <v>59.87</v>
      </c>
      <c r="E428" s="100">
        <f t="shared" si="328"/>
        <v>2474.0349999999999</v>
      </c>
      <c r="F428" s="216"/>
      <c r="G428" s="117">
        <f t="shared" si="351"/>
        <v>0</v>
      </c>
      <c r="H428" s="130">
        <f t="shared" si="329"/>
        <v>2474.0349999999999</v>
      </c>
      <c r="J428" s="141"/>
      <c r="K428" s="132">
        <f t="shared" si="348"/>
        <v>0</v>
      </c>
      <c r="L428" s="102">
        <f t="shared" si="330"/>
        <v>0</v>
      </c>
      <c r="M428" s="100">
        <f t="shared" si="352"/>
        <v>2035.2512078144059</v>
      </c>
      <c r="N428" s="122">
        <f t="shared" si="353"/>
        <v>610.57536234432177</v>
      </c>
      <c r="O428" s="100">
        <f t="shared" si="345"/>
        <v>2645.8265701587279</v>
      </c>
      <c r="P428" s="221">
        <f t="shared" si="331"/>
        <v>0</v>
      </c>
      <c r="Q428" s="117">
        <f t="shared" si="354"/>
        <v>0</v>
      </c>
      <c r="R428" s="130">
        <f t="shared" si="332"/>
        <v>2645.8265701587279</v>
      </c>
      <c r="S428" s="101">
        <f t="shared" si="355"/>
        <v>6.9437809149315965E-2</v>
      </c>
      <c r="U428" s="141">
        <f t="shared" si="333"/>
        <v>0</v>
      </c>
      <c r="V428" s="132">
        <f t="shared" si="334"/>
        <v>0</v>
      </c>
      <c r="W428" s="102">
        <f t="shared" si="335"/>
        <v>0</v>
      </c>
      <c r="X428" s="100">
        <f t="shared" si="356"/>
        <v>2137.0137682051245</v>
      </c>
      <c r="Y428" s="122">
        <f t="shared" si="357"/>
        <v>641.10413046153735</v>
      </c>
      <c r="Z428" s="100">
        <f t="shared" si="346"/>
        <v>2778.1178986666619</v>
      </c>
      <c r="AA428" s="221">
        <f t="shared" si="336"/>
        <v>0</v>
      </c>
      <c r="AB428" s="117">
        <f t="shared" si="358"/>
        <v>0</v>
      </c>
      <c r="AC428" s="130">
        <f t="shared" si="314"/>
        <v>2778.1178986666619</v>
      </c>
      <c r="AD428" s="101">
        <f t="shared" si="359"/>
        <v>4.9999999999999156E-2</v>
      </c>
      <c r="AF428" s="141">
        <f t="shared" si="337"/>
        <v>0</v>
      </c>
      <c r="AG428" s="132">
        <f t="shared" si="338"/>
        <v>0</v>
      </c>
      <c r="AH428" s="102">
        <f t="shared" si="339"/>
        <v>0</v>
      </c>
      <c r="AI428" s="100">
        <f t="shared" si="360"/>
        <v>2243.8644566153826</v>
      </c>
      <c r="AJ428" s="122">
        <f t="shared" si="361"/>
        <v>673.1593369846147</v>
      </c>
      <c r="AK428" s="100">
        <f t="shared" si="347"/>
        <v>2917.0237935999971</v>
      </c>
      <c r="AL428" s="192">
        <f t="shared" si="340"/>
        <v>0</v>
      </c>
      <c r="AM428" s="117">
        <f t="shared" si="362"/>
        <v>0</v>
      </c>
      <c r="AN428" s="130">
        <f t="shared" si="349"/>
        <v>2917.0237935999971</v>
      </c>
      <c r="AO428" s="101">
        <f t="shared" si="363"/>
        <v>5.0000000000000711E-2</v>
      </c>
      <c r="AQ428" s="141">
        <f t="shared" si="341"/>
        <v>0</v>
      </c>
      <c r="AR428" s="132">
        <f t="shared" si="342"/>
        <v>0</v>
      </c>
      <c r="AS428" s="102">
        <f t="shared" si="343"/>
        <v>0</v>
      </c>
      <c r="AT428" s="100">
        <f t="shared" si="364"/>
        <v>442.98879359999728</v>
      </c>
      <c r="AU428" s="101">
        <f t="shared" si="365"/>
        <v>0.17905518458712066</v>
      </c>
      <c r="AW428" s="246">
        <f t="shared" si="344"/>
        <v>0.20829512216439117</v>
      </c>
    </row>
    <row r="429" spans="1:49" s="93" customFormat="1" ht="15" customHeight="1" x14ac:dyDescent="0.25">
      <c r="A429" s="95" t="s">
        <v>561</v>
      </c>
      <c r="B429" s="100">
        <v>1820.63</v>
      </c>
      <c r="C429" s="100">
        <f t="shared" si="350"/>
        <v>546.18899999999996</v>
      </c>
      <c r="D429" s="100">
        <v>59.87</v>
      </c>
      <c r="E429" s="100">
        <f t="shared" si="328"/>
        <v>2426.6889999999999</v>
      </c>
      <c r="F429" s="216"/>
      <c r="G429" s="117">
        <f t="shared" si="351"/>
        <v>0</v>
      </c>
      <c r="H429" s="130">
        <f t="shared" si="329"/>
        <v>2426.6889999999999</v>
      </c>
      <c r="J429" s="141"/>
      <c r="K429" s="132">
        <f t="shared" si="348"/>
        <v>0</v>
      </c>
      <c r="L429" s="102">
        <f t="shared" si="330"/>
        <v>0</v>
      </c>
      <c r="M429" s="100">
        <f t="shared" si="352"/>
        <v>1996.3022828051878</v>
      </c>
      <c r="N429" s="122">
        <f t="shared" si="353"/>
        <v>598.89068484155632</v>
      </c>
      <c r="O429" s="100">
        <f t="shared" si="345"/>
        <v>2595.1929676467444</v>
      </c>
      <c r="P429" s="221">
        <f t="shared" si="331"/>
        <v>0</v>
      </c>
      <c r="Q429" s="117">
        <f t="shared" si="354"/>
        <v>0</v>
      </c>
      <c r="R429" s="130">
        <f t="shared" si="332"/>
        <v>2595.1929676467444</v>
      </c>
      <c r="S429" s="101">
        <f t="shared" si="355"/>
        <v>6.9437809149315965E-2</v>
      </c>
      <c r="U429" s="141">
        <f t="shared" si="333"/>
        <v>0</v>
      </c>
      <c r="V429" s="132">
        <f t="shared" si="334"/>
        <v>0</v>
      </c>
      <c r="W429" s="102">
        <f t="shared" si="335"/>
        <v>0</v>
      </c>
      <c r="X429" s="100">
        <f t="shared" si="356"/>
        <v>2096.1173969454458</v>
      </c>
      <c r="Y429" s="122">
        <f t="shared" si="357"/>
        <v>628.83521908363366</v>
      </c>
      <c r="Z429" s="100">
        <f t="shared" si="346"/>
        <v>2724.9526160290793</v>
      </c>
      <c r="AA429" s="221">
        <f t="shared" si="336"/>
        <v>0</v>
      </c>
      <c r="AB429" s="117">
        <f t="shared" si="358"/>
        <v>0</v>
      </c>
      <c r="AC429" s="130">
        <f t="shared" si="314"/>
        <v>2724.9526160290793</v>
      </c>
      <c r="AD429" s="101">
        <f t="shared" si="359"/>
        <v>4.9999999999999156E-2</v>
      </c>
      <c r="AF429" s="141">
        <f t="shared" si="337"/>
        <v>0</v>
      </c>
      <c r="AG429" s="132">
        <f t="shared" si="338"/>
        <v>0</v>
      </c>
      <c r="AH429" s="102">
        <f t="shared" si="339"/>
        <v>0</v>
      </c>
      <c r="AI429" s="100">
        <f t="shared" si="360"/>
        <v>2200.9232667927195</v>
      </c>
      <c r="AJ429" s="122">
        <f t="shared" si="361"/>
        <v>660.27698003781586</v>
      </c>
      <c r="AK429" s="100">
        <f t="shared" si="347"/>
        <v>2861.2002468305354</v>
      </c>
      <c r="AL429" s="192">
        <f t="shared" si="340"/>
        <v>0</v>
      </c>
      <c r="AM429" s="117">
        <f t="shared" si="362"/>
        <v>0</v>
      </c>
      <c r="AN429" s="130">
        <f t="shared" si="349"/>
        <v>2861.2002468305354</v>
      </c>
      <c r="AO429" s="101">
        <f t="shared" si="363"/>
        <v>5.0000000000000711E-2</v>
      </c>
      <c r="AQ429" s="141">
        <f t="shared" si="341"/>
        <v>0</v>
      </c>
      <c r="AR429" s="132">
        <f t="shared" si="342"/>
        <v>0</v>
      </c>
      <c r="AS429" s="102">
        <f t="shared" si="343"/>
        <v>0</v>
      </c>
      <c r="AT429" s="100">
        <f t="shared" si="364"/>
        <v>434.51124683053558</v>
      </c>
      <c r="AU429" s="101">
        <f t="shared" si="365"/>
        <v>0.17905518458712089</v>
      </c>
      <c r="AW429" s="246">
        <f t="shared" si="344"/>
        <v>0.2088800397624555</v>
      </c>
    </row>
    <row r="430" spans="1:49" s="93" customFormat="1" ht="15" customHeight="1" x14ac:dyDescent="0.25">
      <c r="A430" s="95" t="s">
        <v>562</v>
      </c>
      <c r="B430" s="100">
        <f>B405/2</f>
        <v>1464.19</v>
      </c>
      <c r="C430" s="100">
        <f t="shared" si="350"/>
        <v>439.25700000000001</v>
      </c>
      <c r="D430" s="100">
        <v>59.87</v>
      </c>
      <c r="E430" s="100">
        <f t="shared" si="328"/>
        <v>1963.317</v>
      </c>
      <c r="F430" s="216">
        <v>34.299999999999997</v>
      </c>
      <c r="G430" s="117">
        <f t="shared" si="351"/>
        <v>502.21716999999995</v>
      </c>
      <c r="H430" s="130">
        <f t="shared" si="329"/>
        <v>2465.5341699999999</v>
      </c>
      <c r="J430" s="141">
        <v>68</v>
      </c>
      <c r="K430" s="132">
        <f t="shared" si="348"/>
        <v>167656.32355999999</v>
      </c>
      <c r="L430" s="102">
        <f t="shared" si="330"/>
        <v>99564.92</v>
      </c>
      <c r="M430" s="250">
        <f>M405/2</f>
        <v>1590.4860079451714</v>
      </c>
      <c r="N430" s="122">
        <f t="shared" si="353"/>
        <v>477.14580238355143</v>
      </c>
      <c r="O430" s="100">
        <f t="shared" si="345"/>
        <v>2067.6318103287231</v>
      </c>
      <c r="P430" s="221">
        <f t="shared" si="331"/>
        <v>34.299999999999997</v>
      </c>
      <c r="Q430" s="117">
        <f t="shared" si="354"/>
        <v>545.53670072519378</v>
      </c>
      <c r="R430" s="130">
        <f t="shared" si="332"/>
        <v>2613.168511053917</v>
      </c>
      <c r="S430" s="101">
        <f t="shared" si="355"/>
        <v>5.9879251664931132E-2</v>
      </c>
      <c r="U430" s="141">
        <f t="shared" si="333"/>
        <v>68</v>
      </c>
      <c r="V430" s="132">
        <f t="shared" si="334"/>
        <v>177695.45875166636</v>
      </c>
      <c r="W430" s="102">
        <f t="shared" si="335"/>
        <v>108153.04854027166</v>
      </c>
      <c r="X430" s="100">
        <f>X405/2</f>
        <v>1670.0103083424287</v>
      </c>
      <c r="Y430" s="122">
        <f t="shared" si="357"/>
        <v>501.00309250272858</v>
      </c>
      <c r="Z430" s="100">
        <f t="shared" si="346"/>
        <v>2171.0134008451573</v>
      </c>
      <c r="AA430" s="221">
        <f t="shared" si="336"/>
        <v>34.299999999999997</v>
      </c>
      <c r="AB430" s="117">
        <f t="shared" si="358"/>
        <v>572.81353576145307</v>
      </c>
      <c r="AC430" s="130">
        <f t="shared" si="314"/>
        <v>2743.8269366066106</v>
      </c>
      <c r="AD430" s="101">
        <f t="shared" si="359"/>
        <v>4.9999999999999156E-2</v>
      </c>
      <c r="AF430" s="141">
        <f t="shared" si="337"/>
        <v>68</v>
      </c>
      <c r="AG430" s="132">
        <f t="shared" si="338"/>
        <v>186580.23168924951</v>
      </c>
      <c r="AH430" s="102">
        <f t="shared" si="339"/>
        <v>113560.70096728516</v>
      </c>
      <c r="AI430" s="250">
        <f>AI405/2</f>
        <v>1753.5108237595516</v>
      </c>
      <c r="AJ430" s="122">
        <f t="shared" si="361"/>
        <v>526.05324712786546</v>
      </c>
      <c r="AK430" s="100">
        <f t="shared" si="347"/>
        <v>2279.5640708874171</v>
      </c>
      <c r="AL430" s="192">
        <f t="shared" si="340"/>
        <v>34.299999999999997</v>
      </c>
      <c r="AM430" s="117">
        <f t="shared" si="362"/>
        <v>601.45421254952612</v>
      </c>
      <c r="AN430" s="130">
        <f t="shared" si="349"/>
        <v>2881.0182834369434</v>
      </c>
      <c r="AO430" s="101">
        <f t="shared" si="363"/>
        <v>5.0000000000000933E-2</v>
      </c>
      <c r="AQ430" s="141">
        <f t="shared" si="341"/>
        <v>68</v>
      </c>
      <c r="AR430" s="132">
        <f t="shared" si="342"/>
        <v>195909.24327371214</v>
      </c>
      <c r="AS430" s="102">
        <f t="shared" si="343"/>
        <v>119238.73601564951</v>
      </c>
      <c r="AT430" s="100">
        <f t="shared" si="364"/>
        <v>415.48411343694352</v>
      </c>
      <c r="AU430" s="101">
        <f t="shared" si="365"/>
        <v>0.16851687496058654</v>
      </c>
      <c r="AW430" s="246">
        <f t="shared" si="344"/>
        <v>0.19759786896478704</v>
      </c>
    </row>
    <row r="431" spans="1:49" s="93" customFormat="1" ht="15" customHeight="1" x14ac:dyDescent="0.25">
      <c r="A431" s="95" t="s">
        <v>563</v>
      </c>
      <c r="B431" s="100">
        <f t="shared" ref="B431:B454" si="366">B406/2</f>
        <v>1435.48</v>
      </c>
      <c r="C431" s="100">
        <f t="shared" si="350"/>
        <v>430.64400000000001</v>
      </c>
      <c r="D431" s="100">
        <v>59.87</v>
      </c>
      <c r="E431" s="100">
        <f t="shared" si="328"/>
        <v>1925.9939999999999</v>
      </c>
      <c r="F431" s="216">
        <v>35</v>
      </c>
      <c r="G431" s="117">
        <f t="shared" si="351"/>
        <v>502.41799999999995</v>
      </c>
      <c r="H431" s="130">
        <f t="shared" si="329"/>
        <v>2428.4119999999998</v>
      </c>
      <c r="J431" s="141">
        <v>9</v>
      </c>
      <c r="K431" s="132">
        <f t="shared" si="348"/>
        <v>21855.707999999999</v>
      </c>
      <c r="L431" s="102">
        <f t="shared" si="330"/>
        <v>12919.32</v>
      </c>
      <c r="M431" s="250">
        <f t="shared" ref="M431:M454" si="367">M406/2</f>
        <v>1559.7824484444943</v>
      </c>
      <c r="N431" s="122">
        <f t="shared" si="353"/>
        <v>467.93473453334826</v>
      </c>
      <c r="O431" s="100">
        <f t="shared" si="345"/>
        <v>2027.7171829778426</v>
      </c>
      <c r="P431" s="221">
        <f t="shared" si="331"/>
        <v>35</v>
      </c>
      <c r="Q431" s="117">
        <f t="shared" si="354"/>
        <v>545.923856955573</v>
      </c>
      <c r="R431" s="130">
        <f t="shared" si="332"/>
        <v>2573.6410399334154</v>
      </c>
      <c r="S431" s="101">
        <f t="shared" si="355"/>
        <v>5.9804118878269197E-2</v>
      </c>
      <c r="U431" s="141">
        <f t="shared" si="333"/>
        <v>9</v>
      </c>
      <c r="V431" s="132">
        <f t="shared" si="334"/>
        <v>23162.76935940074</v>
      </c>
      <c r="W431" s="102">
        <f t="shared" si="335"/>
        <v>14038.042036000448</v>
      </c>
      <c r="X431" s="250">
        <f t="shared" ref="X431:X454" si="368">X406/2</f>
        <v>1637.7715708667181</v>
      </c>
      <c r="Y431" s="122">
        <f t="shared" si="357"/>
        <v>491.33147126001541</v>
      </c>
      <c r="Z431" s="100">
        <f t="shared" si="346"/>
        <v>2129.1030421267333</v>
      </c>
      <c r="AA431" s="221">
        <f t="shared" si="336"/>
        <v>35</v>
      </c>
      <c r="AB431" s="117">
        <f t="shared" si="358"/>
        <v>573.22004980335134</v>
      </c>
      <c r="AC431" s="130">
        <f t="shared" si="314"/>
        <v>2702.3230919300845</v>
      </c>
      <c r="AD431" s="101">
        <f t="shared" si="359"/>
        <v>4.9999999999999378E-2</v>
      </c>
      <c r="AF431" s="141">
        <f t="shared" si="337"/>
        <v>9</v>
      </c>
      <c r="AG431" s="132">
        <f t="shared" si="338"/>
        <v>24320.90782737076</v>
      </c>
      <c r="AH431" s="102">
        <f t="shared" si="339"/>
        <v>14739.944137800463</v>
      </c>
      <c r="AI431" s="250">
        <f t="shared" ref="AI431:AI454" si="369">AI406/2</f>
        <v>1719.6601494100553</v>
      </c>
      <c r="AJ431" s="122">
        <f t="shared" si="361"/>
        <v>515.89804482301656</v>
      </c>
      <c r="AK431" s="100">
        <f t="shared" si="347"/>
        <v>2235.5581942330718</v>
      </c>
      <c r="AL431" s="192">
        <f t="shared" si="340"/>
        <v>35</v>
      </c>
      <c r="AM431" s="117">
        <f t="shared" si="362"/>
        <v>601.88105229351936</v>
      </c>
      <c r="AN431" s="130">
        <f t="shared" si="349"/>
        <v>2837.439246526591</v>
      </c>
      <c r="AO431" s="101">
        <f t="shared" si="363"/>
        <v>5.0000000000000933E-2</v>
      </c>
      <c r="AQ431" s="141">
        <f t="shared" si="341"/>
        <v>9</v>
      </c>
      <c r="AR431" s="132">
        <f t="shared" si="342"/>
        <v>25536.95321873932</v>
      </c>
      <c r="AS431" s="102">
        <f t="shared" si="343"/>
        <v>15476.941344690498</v>
      </c>
      <c r="AT431" s="100">
        <f t="shared" si="364"/>
        <v>409.02724652659117</v>
      </c>
      <c r="AU431" s="101">
        <f t="shared" si="365"/>
        <v>0.16843404106329207</v>
      </c>
      <c r="AW431" s="246">
        <f t="shared" si="344"/>
        <v>0.19796872781930452</v>
      </c>
    </row>
    <row r="432" spans="1:49" s="93" customFormat="1" ht="15" customHeight="1" x14ac:dyDescent="0.25">
      <c r="A432" s="95" t="s">
        <v>564</v>
      </c>
      <c r="B432" s="100">
        <f t="shared" si="366"/>
        <v>1407.335</v>
      </c>
      <c r="C432" s="100">
        <f t="shared" si="350"/>
        <v>422.20049999999998</v>
      </c>
      <c r="D432" s="100">
        <v>59.87</v>
      </c>
      <c r="E432" s="100">
        <f t="shared" si="328"/>
        <v>1889.4054999999998</v>
      </c>
      <c r="F432" s="216">
        <v>21.9</v>
      </c>
      <c r="G432" s="117">
        <f t="shared" si="351"/>
        <v>308.20636499999995</v>
      </c>
      <c r="H432" s="130">
        <f t="shared" si="329"/>
        <v>2197.6118649999999</v>
      </c>
      <c r="J432" s="141">
        <v>10</v>
      </c>
      <c r="K432" s="132">
        <f t="shared" si="348"/>
        <v>21976.118649999997</v>
      </c>
      <c r="L432" s="102">
        <f t="shared" si="330"/>
        <v>14073.35</v>
      </c>
      <c r="M432" s="250">
        <f t="shared" si="367"/>
        <v>1529.6831213059868</v>
      </c>
      <c r="N432" s="122">
        <f t="shared" si="353"/>
        <v>458.90493639179601</v>
      </c>
      <c r="O432" s="100">
        <f t="shared" si="345"/>
        <v>1988.5880576977829</v>
      </c>
      <c r="P432" s="221">
        <f t="shared" si="331"/>
        <v>21.9</v>
      </c>
      <c r="Q432" s="117">
        <f t="shared" si="354"/>
        <v>335.00060356601108</v>
      </c>
      <c r="R432" s="130">
        <f t="shared" si="332"/>
        <v>2323.5886612637942</v>
      </c>
      <c r="S432" s="101">
        <f t="shared" si="355"/>
        <v>5.7324406675331785E-2</v>
      </c>
      <c r="U432" s="141">
        <f t="shared" si="333"/>
        <v>10</v>
      </c>
      <c r="V432" s="132">
        <f t="shared" si="334"/>
        <v>23235.886612637943</v>
      </c>
      <c r="W432" s="102">
        <f t="shared" si="335"/>
        <v>15296.831213059868</v>
      </c>
      <c r="X432" s="250">
        <f t="shared" si="368"/>
        <v>1606.1672773712851</v>
      </c>
      <c r="Y432" s="122">
        <f t="shared" si="357"/>
        <v>481.85018321138551</v>
      </c>
      <c r="Z432" s="100">
        <f t="shared" si="346"/>
        <v>2088.0174605826705</v>
      </c>
      <c r="AA432" s="221">
        <f t="shared" si="336"/>
        <v>21.9</v>
      </c>
      <c r="AB432" s="117">
        <f t="shared" si="358"/>
        <v>351.75063374431141</v>
      </c>
      <c r="AC432" s="130">
        <f t="shared" si="314"/>
        <v>2439.768094326982</v>
      </c>
      <c r="AD432" s="101">
        <f t="shared" si="359"/>
        <v>4.9999999999999156E-2</v>
      </c>
      <c r="AF432" s="141">
        <f t="shared" si="337"/>
        <v>10</v>
      </c>
      <c r="AG432" s="132">
        <f t="shared" si="338"/>
        <v>24397.680943269821</v>
      </c>
      <c r="AH432" s="102">
        <f t="shared" si="339"/>
        <v>16061.672773712851</v>
      </c>
      <c r="AI432" s="250">
        <f t="shared" si="369"/>
        <v>1686.4756412398506</v>
      </c>
      <c r="AJ432" s="122">
        <f t="shared" si="361"/>
        <v>505.94269237195516</v>
      </c>
      <c r="AK432" s="100">
        <f t="shared" si="347"/>
        <v>2192.4183336118058</v>
      </c>
      <c r="AL432" s="192">
        <f t="shared" si="340"/>
        <v>21.9</v>
      </c>
      <c r="AM432" s="117">
        <f t="shared" si="362"/>
        <v>369.33816543152722</v>
      </c>
      <c r="AN432" s="130">
        <f t="shared" si="349"/>
        <v>2561.756499043333</v>
      </c>
      <c r="AO432" s="101">
        <f t="shared" si="363"/>
        <v>5.0000000000000711E-2</v>
      </c>
      <c r="AQ432" s="141">
        <f t="shared" si="341"/>
        <v>10</v>
      </c>
      <c r="AR432" s="132">
        <f t="shared" si="342"/>
        <v>25617.56499043333</v>
      </c>
      <c r="AS432" s="102">
        <f t="shared" si="343"/>
        <v>16864.756412398507</v>
      </c>
      <c r="AT432" s="100">
        <f t="shared" si="364"/>
        <v>364.1446340433331</v>
      </c>
      <c r="AU432" s="101">
        <f t="shared" si="365"/>
        <v>0.16570015835955321</v>
      </c>
      <c r="AW432" s="246">
        <f t="shared" si="344"/>
        <v>0.1983469758372034</v>
      </c>
    </row>
    <row r="433" spans="1:49" s="93" customFormat="1" ht="15" customHeight="1" x14ac:dyDescent="0.25">
      <c r="A433" s="95" t="s">
        <v>565</v>
      </c>
      <c r="B433" s="100">
        <f t="shared" si="366"/>
        <v>1379.74</v>
      </c>
      <c r="C433" s="100">
        <f t="shared" si="350"/>
        <v>413.92199999999997</v>
      </c>
      <c r="D433" s="100">
        <v>59.87</v>
      </c>
      <c r="E433" s="100">
        <f t="shared" si="328"/>
        <v>1853.5319999999999</v>
      </c>
      <c r="F433" s="216">
        <v>31.8</v>
      </c>
      <c r="G433" s="117">
        <f t="shared" si="351"/>
        <v>438.75731999999999</v>
      </c>
      <c r="H433" s="130">
        <f t="shared" si="329"/>
        <v>2292.2893199999999</v>
      </c>
      <c r="J433" s="141">
        <v>5</v>
      </c>
      <c r="K433" s="132">
        <f t="shared" si="348"/>
        <v>11461.446599999999</v>
      </c>
      <c r="L433" s="102">
        <f t="shared" si="330"/>
        <v>6898.7</v>
      </c>
      <c r="M433" s="250">
        <f t="shared" si="367"/>
        <v>1500.1719849625115</v>
      </c>
      <c r="N433" s="122">
        <f t="shared" si="353"/>
        <v>450.05159548875343</v>
      </c>
      <c r="O433" s="100">
        <f t="shared" si="345"/>
        <v>1950.223580451265</v>
      </c>
      <c r="P433" s="221">
        <f t="shared" si="331"/>
        <v>31.8</v>
      </c>
      <c r="Q433" s="117">
        <f t="shared" si="354"/>
        <v>477.05469121807869</v>
      </c>
      <c r="R433" s="130">
        <f t="shared" si="332"/>
        <v>2427.2782716693437</v>
      </c>
      <c r="S433" s="101">
        <f t="shared" si="355"/>
        <v>5.8888269683751604E-2</v>
      </c>
      <c r="U433" s="141">
        <f t="shared" si="333"/>
        <v>5</v>
      </c>
      <c r="V433" s="132">
        <f t="shared" si="334"/>
        <v>12136.391358346718</v>
      </c>
      <c r="W433" s="102">
        <f t="shared" si="335"/>
        <v>7500.8599248125574</v>
      </c>
      <c r="X433" s="250">
        <f t="shared" si="368"/>
        <v>1575.180584210636</v>
      </c>
      <c r="Y433" s="122">
        <f t="shared" si="357"/>
        <v>472.55417526319076</v>
      </c>
      <c r="Z433" s="100">
        <f t="shared" si="346"/>
        <v>2047.7347594738267</v>
      </c>
      <c r="AA433" s="221">
        <f t="shared" si="336"/>
        <v>31.8</v>
      </c>
      <c r="AB433" s="117">
        <f t="shared" si="358"/>
        <v>500.90742577898226</v>
      </c>
      <c r="AC433" s="130">
        <f t="shared" si="314"/>
        <v>2548.6421852528088</v>
      </c>
      <c r="AD433" s="101">
        <f t="shared" si="359"/>
        <v>4.9999999999999156E-2</v>
      </c>
      <c r="AF433" s="141">
        <f t="shared" si="337"/>
        <v>5</v>
      </c>
      <c r="AG433" s="132">
        <f t="shared" si="338"/>
        <v>12743.210926264044</v>
      </c>
      <c r="AH433" s="102">
        <f t="shared" si="339"/>
        <v>7875.9029210531799</v>
      </c>
      <c r="AI433" s="250">
        <f t="shared" si="369"/>
        <v>1653.939613421169</v>
      </c>
      <c r="AJ433" s="122">
        <f t="shared" si="361"/>
        <v>496.1818840263507</v>
      </c>
      <c r="AK433" s="100">
        <f t="shared" si="347"/>
        <v>2150.1214974475197</v>
      </c>
      <c r="AL433" s="192">
        <f t="shared" si="340"/>
        <v>31.8</v>
      </c>
      <c r="AM433" s="117">
        <f t="shared" si="362"/>
        <v>525.95279706793178</v>
      </c>
      <c r="AN433" s="130">
        <f t="shared" si="349"/>
        <v>2676.0742945154516</v>
      </c>
      <c r="AO433" s="101">
        <f t="shared" si="363"/>
        <v>5.0000000000000933E-2</v>
      </c>
      <c r="AQ433" s="141">
        <f t="shared" si="341"/>
        <v>5</v>
      </c>
      <c r="AR433" s="132">
        <f t="shared" si="342"/>
        <v>13380.371472577259</v>
      </c>
      <c r="AS433" s="102">
        <f t="shared" si="343"/>
        <v>8269.6980671058445</v>
      </c>
      <c r="AT433" s="100">
        <f t="shared" si="364"/>
        <v>383.78497451545172</v>
      </c>
      <c r="AU433" s="101">
        <f t="shared" si="365"/>
        <v>0.16742431732633634</v>
      </c>
      <c r="AW433" s="246">
        <f t="shared" si="344"/>
        <v>0.19873281445864377</v>
      </c>
    </row>
    <row r="434" spans="1:49" s="93" customFormat="1" ht="15" customHeight="1" x14ac:dyDescent="0.25">
      <c r="A434" s="95" t="s">
        <v>566</v>
      </c>
      <c r="B434" s="100">
        <f t="shared" si="366"/>
        <v>1352.6849999999999</v>
      </c>
      <c r="C434" s="100">
        <f t="shared" si="350"/>
        <v>405.80549999999999</v>
      </c>
      <c r="D434" s="100">
        <v>59.87</v>
      </c>
      <c r="E434" s="100">
        <f t="shared" si="328"/>
        <v>1818.3604999999998</v>
      </c>
      <c r="F434" s="216">
        <v>34.299999999999997</v>
      </c>
      <c r="G434" s="117">
        <f t="shared" si="351"/>
        <v>463.97095499999995</v>
      </c>
      <c r="H434" s="130">
        <f t="shared" si="329"/>
        <v>2282.3314549999996</v>
      </c>
      <c r="J434" s="141">
        <v>3</v>
      </c>
      <c r="K434" s="132">
        <f t="shared" si="348"/>
        <v>6846.9943649999987</v>
      </c>
      <c r="L434" s="102">
        <f t="shared" si="330"/>
        <v>4058.0549999999998</v>
      </c>
      <c r="M434" s="250">
        <f t="shared" si="367"/>
        <v>1471.2383450359766</v>
      </c>
      <c r="N434" s="122">
        <f t="shared" si="353"/>
        <v>441.37150351079299</v>
      </c>
      <c r="O434" s="100">
        <f t="shared" si="345"/>
        <v>1912.6098485467696</v>
      </c>
      <c r="P434" s="221">
        <f t="shared" si="331"/>
        <v>34.299999999999997</v>
      </c>
      <c r="Q434" s="117">
        <f t="shared" si="354"/>
        <v>504.63475234733994</v>
      </c>
      <c r="R434" s="130">
        <f t="shared" si="332"/>
        <v>2417.2446008941097</v>
      </c>
      <c r="S434" s="101">
        <f t="shared" si="355"/>
        <v>5.9111986385040671E-2</v>
      </c>
      <c r="U434" s="141">
        <f t="shared" si="333"/>
        <v>3</v>
      </c>
      <c r="V434" s="132">
        <f t="shared" si="334"/>
        <v>7251.733802682329</v>
      </c>
      <c r="W434" s="102">
        <f t="shared" si="335"/>
        <v>4413.7150351079299</v>
      </c>
      <c r="X434" s="250">
        <f t="shared" si="368"/>
        <v>1544.8002622877746</v>
      </c>
      <c r="Y434" s="122">
        <f t="shared" si="357"/>
        <v>463.44007868633236</v>
      </c>
      <c r="Z434" s="100">
        <f t="shared" si="346"/>
        <v>2008.2403409741069</v>
      </c>
      <c r="AA434" s="221">
        <f t="shared" si="336"/>
        <v>34.299999999999997</v>
      </c>
      <c r="AB434" s="117">
        <f t="shared" si="358"/>
        <v>529.8664899647066</v>
      </c>
      <c r="AC434" s="130">
        <f t="shared" si="314"/>
        <v>2538.1068309388133</v>
      </c>
      <c r="AD434" s="101">
        <f t="shared" si="359"/>
        <v>4.9999999999999156E-2</v>
      </c>
      <c r="AF434" s="141">
        <f t="shared" si="337"/>
        <v>3</v>
      </c>
      <c r="AG434" s="132">
        <f t="shared" si="338"/>
        <v>7614.3204928164396</v>
      </c>
      <c r="AH434" s="102">
        <f t="shared" si="339"/>
        <v>4634.4007868633234</v>
      </c>
      <c r="AI434" s="250">
        <f t="shared" si="369"/>
        <v>1622.0402754021643</v>
      </c>
      <c r="AJ434" s="122">
        <f t="shared" si="361"/>
        <v>486.61208262064929</v>
      </c>
      <c r="AK434" s="100">
        <f t="shared" si="347"/>
        <v>2108.6523580228136</v>
      </c>
      <c r="AL434" s="192">
        <f t="shared" si="340"/>
        <v>34.299999999999997</v>
      </c>
      <c r="AM434" s="117">
        <f t="shared" si="362"/>
        <v>556.35981446294227</v>
      </c>
      <c r="AN434" s="130">
        <f t="shared" si="349"/>
        <v>2665.0121724857559</v>
      </c>
      <c r="AO434" s="101">
        <f t="shared" si="363"/>
        <v>5.0000000000000711E-2</v>
      </c>
      <c r="AQ434" s="141">
        <f t="shared" si="341"/>
        <v>3</v>
      </c>
      <c r="AR434" s="132">
        <f t="shared" si="342"/>
        <v>7995.0365174572671</v>
      </c>
      <c r="AS434" s="102">
        <f t="shared" si="343"/>
        <v>4866.1208262064929</v>
      </c>
      <c r="AT434" s="100">
        <f t="shared" si="364"/>
        <v>382.6807174857563</v>
      </c>
      <c r="AU434" s="101">
        <f t="shared" si="365"/>
        <v>0.1676709649895074</v>
      </c>
      <c r="AW434" s="246">
        <f t="shared" si="344"/>
        <v>0.19912638596729049</v>
      </c>
    </row>
    <row r="435" spans="1:49" s="93" customFormat="1" ht="15" customHeight="1" x14ac:dyDescent="0.25">
      <c r="A435" s="95" t="s">
        <v>567</v>
      </c>
      <c r="B435" s="100">
        <f t="shared" si="366"/>
        <v>1326.17</v>
      </c>
      <c r="C435" s="100">
        <f t="shared" si="350"/>
        <v>397.851</v>
      </c>
      <c r="D435" s="100">
        <v>59.87</v>
      </c>
      <c r="E435" s="100">
        <f t="shared" si="328"/>
        <v>1783.8910000000001</v>
      </c>
      <c r="F435" s="216">
        <v>35</v>
      </c>
      <c r="G435" s="117">
        <f t="shared" si="351"/>
        <v>464.15949999999998</v>
      </c>
      <c r="H435" s="130">
        <f t="shared" si="329"/>
        <v>2248.0505000000003</v>
      </c>
      <c r="J435" s="141">
        <v>1</v>
      </c>
      <c r="K435" s="132">
        <f t="shared" si="348"/>
        <v>2248.0505000000003</v>
      </c>
      <c r="L435" s="102">
        <f t="shared" si="330"/>
        <v>1326.17</v>
      </c>
      <c r="M435" s="250">
        <f t="shared" si="367"/>
        <v>1442.8822015263827</v>
      </c>
      <c r="N435" s="122">
        <f t="shared" si="353"/>
        <v>432.86466045791479</v>
      </c>
      <c r="O435" s="100">
        <f t="shared" si="345"/>
        <v>1875.7468619842975</v>
      </c>
      <c r="P435" s="221">
        <f t="shared" si="331"/>
        <v>35</v>
      </c>
      <c r="Q435" s="117">
        <f t="shared" si="354"/>
        <v>505.00877053423392</v>
      </c>
      <c r="R435" s="130">
        <f t="shared" si="332"/>
        <v>2380.7556325185315</v>
      </c>
      <c r="S435" s="101">
        <f t="shared" si="355"/>
        <v>5.903120615774915E-2</v>
      </c>
      <c r="U435" s="141">
        <f t="shared" si="333"/>
        <v>1</v>
      </c>
      <c r="V435" s="132">
        <f t="shared" si="334"/>
        <v>2380.7556325185315</v>
      </c>
      <c r="W435" s="102">
        <f t="shared" si="335"/>
        <v>1442.8822015263827</v>
      </c>
      <c r="X435" s="250">
        <f t="shared" si="368"/>
        <v>1515.0263116027008</v>
      </c>
      <c r="Y435" s="122">
        <f t="shared" si="357"/>
        <v>454.50789348081025</v>
      </c>
      <c r="Z435" s="100">
        <f t="shared" si="346"/>
        <v>1969.5342050835111</v>
      </c>
      <c r="AA435" s="221">
        <f t="shared" si="336"/>
        <v>35</v>
      </c>
      <c r="AB435" s="117">
        <f t="shared" si="358"/>
        <v>530.2592090609453</v>
      </c>
      <c r="AC435" s="130">
        <f t="shared" si="314"/>
        <v>2499.7934141444566</v>
      </c>
      <c r="AD435" s="101">
        <f t="shared" si="359"/>
        <v>4.9999999999999378E-2</v>
      </c>
      <c r="AF435" s="141">
        <f t="shared" si="337"/>
        <v>1</v>
      </c>
      <c r="AG435" s="132">
        <f t="shared" si="338"/>
        <v>2499.7934141444566</v>
      </c>
      <c r="AH435" s="102">
        <f t="shared" si="339"/>
        <v>1515.0263116027008</v>
      </c>
      <c r="AI435" s="250">
        <f t="shared" si="369"/>
        <v>1590.7776271828373</v>
      </c>
      <c r="AJ435" s="122">
        <f t="shared" si="361"/>
        <v>477.23328815485115</v>
      </c>
      <c r="AK435" s="100">
        <f t="shared" si="347"/>
        <v>2068.0109153376884</v>
      </c>
      <c r="AL435" s="192">
        <f t="shared" si="340"/>
        <v>35</v>
      </c>
      <c r="AM435" s="117">
        <f t="shared" si="362"/>
        <v>556.77216951399305</v>
      </c>
      <c r="AN435" s="130">
        <f t="shared" si="349"/>
        <v>2624.7830848516815</v>
      </c>
      <c r="AO435" s="101">
        <f t="shared" si="363"/>
        <v>5.0000000000000711E-2</v>
      </c>
      <c r="AQ435" s="141">
        <f t="shared" si="341"/>
        <v>1</v>
      </c>
      <c r="AR435" s="132">
        <f t="shared" si="342"/>
        <v>2624.7830848516815</v>
      </c>
      <c r="AS435" s="102">
        <f t="shared" si="343"/>
        <v>1590.7776271828373</v>
      </c>
      <c r="AT435" s="100">
        <f t="shared" si="364"/>
        <v>376.73258485168117</v>
      </c>
      <c r="AU435" s="101">
        <f t="shared" si="365"/>
        <v>0.16758190478891866</v>
      </c>
      <c r="AW435" s="246">
        <f t="shared" si="344"/>
        <v>0.19952768286331102</v>
      </c>
    </row>
    <row r="436" spans="1:49" s="93" customFormat="1" ht="15" customHeight="1" x14ac:dyDescent="0.25">
      <c r="A436" s="95" t="s">
        <v>568</v>
      </c>
      <c r="B436" s="100">
        <f t="shared" si="366"/>
        <v>1300.1600000000001</v>
      </c>
      <c r="C436" s="100">
        <f t="shared" si="350"/>
        <v>390.048</v>
      </c>
      <c r="D436" s="100">
        <v>59.87</v>
      </c>
      <c r="E436" s="100">
        <f t="shared" si="328"/>
        <v>1750.078</v>
      </c>
      <c r="F436" s="216">
        <v>35</v>
      </c>
      <c r="G436" s="117">
        <f t="shared" si="351"/>
        <v>455.05599999999998</v>
      </c>
      <c r="H436" s="130">
        <f t="shared" si="329"/>
        <v>2205.134</v>
      </c>
      <c r="J436" s="141">
        <v>1</v>
      </c>
      <c r="K436" s="132">
        <f t="shared" si="348"/>
        <v>2205.134</v>
      </c>
      <c r="L436" s="102">
        <f t="shared" si="330"/>
        <v>1300.1600000000001</v>
      </c>
      <c r="M436" s="250">
        <f t="shared" si="367"/>
        <v>1415.066124110409</v>
      </c>
      <c r="N436" s="122">
        <f t="shared" si="353"/>
        <v>424.5198372331227</v>
      </c>
      <c r="O436" s="100">
        <f t="shared" si="345"/>
        <v>1839.5859613435316</v>
      </c>
      <c r="P436" s="221">
        <f t="shared" si="331"/>
        <v>35</v>
      </c>
      <c r="Q436" s="117">
        <f t="shared" si="354"/>
        <v>495.2731434386431</v>
      </c>
      <c r="R436" s="130">
        <f t="shared" si="332"/>
        <v>2334.8591047821747</v>
      </c>
      <c r="S436" s="101">
        <f t="shared" si="355"/>
        <v>5.8828671990987624E-2</v>
      </c>
      <c r="U436" s="141">
        <f t="shared" si="333"/>
        <v>1</v>
      </c>
      <c r="V436" s="132">
        <f t="shared" si="334"/>
        <v>2334.8591047821747</v>
      </c>
      <c r="W436" s="102">
        <f t="shared" si="335"/>
        <v>1415.066124110409</v>
      </c>
      <c r="X436" s="250">
        <f t="shared" si="368"/>
        <v>1485.8194303159285</v>
      </c>
      <c r="Y436" s="122">
        <f t="shared" si="357"/>
        <v>445.74582909477851</v>
      </c>
      <c r="Z436" s="100">
        <f t="shared" si="346"/>
        <v>1931.5652594107069</v>
      </c>
      <c r="AA436" s="221">
        <f t="shared" si="336"/>
        <v>35</v>
      </c>
      <c r="AB436" s="117">
        <f t="shared" si="358"/>
        <v>520.03680061057491</v>
      </c>
      <c r="AC436" s="130">
        <f t="shared" si="314"/>
        <v>2451.6020600212819</v>
      </c>
      <c r="AD436" s="101">
        <f t="shared" si="359"/>
        <v>4.9999999999999378E-2</v>
      </c>
      <c r="AF436" s="141">
        <f t="shared" si="337"/>
        <v>1</v>
      </c>
      <c r="AG436" s="132">
        <f t="shared" si="338"/>
        <v>2451.6020600212819</v>
      </c>
      <c r="AH436" s="102">
        <f t="shared" si="339"/>
        <v>1485.8194303159285</v>
      </c>
      <c r="AI436" s="250">
        <f t="shared" si="369"/>
        <v>1560.110401831726</v>
      </c>
      <c r="AJ436" s="122">
        <f t="shared" si="361"/>
        <v>468.03312054951778</v>
      </c>
      <c r="AK436" s="100">
        <f t="shared" si="347"/>
        <v>2028.1435223812437</v>
      </c>
      <c r="AL436" s="192">
        <f t="shared" si="340"/>
        <v>35</v>
      </c>
      <c r="AM436" s="117">
        <f t="shared" si="362"/>
        <v>546.03864064110405</v>
      </c>
      <c r="AN436" s="130">
        <f t="shared" si="349"/>
        <v>2574.1821630223476</v>
      </c>
      <c r="AO436" s="101">
        <f t="shared" si="363"/>
        <v>5.0000000000000711E-2</v>
      </c>
      <c r="AQ436" s="141">
        <f t="shared" si="341"/>
        <v>1</v>
      </c>
      <c r="AR436" s="132">
        <f t="shared" si="342"/>
        <v>2574.1821630223476</v>
      </c>
      <c r="AS436" s="102">
        <f t="shared" si="343"/>
        <v>1560.110401831726</v>
      </c>
      <c r="AT436" s="100">
        <f t="shared" si="364"/>
        <v>369.04816302234758</v>
      </c>
      <c r="AU436" s="101">
        <f t="shared" si="365"/>
        <v>0.16735861087006398</v>
      </c>
      <c r="AW436" s="246">
        <f t="shared" si="344"/>
        <v>0.19993723990257029</v>
      </c>
    </row>
    <row r="437" spans="1:49" s="93" customFormat="1" ht="15" customHeight="1" x14ac:dyDescent="0.25">
      <c r="A437" s="95" t="s">
        <v>569</v>
      </c>
      <c r="B437" s="100">
        <f t="shared" si="366"/>
        <v>1274.67</v>
      </c>
      <c r="C437" s="100">
        <f t="shared" ref="C437:C454" si="370">B437*C$4</f>
        <v>382.40100000000001</v>
      </c>
      <c r="D437" s="100">
        <v>59.87</v>
      </c>
      <c r="E437" s="100">
        <f t="shared" si="328"/>
        <v>1716.941</v>
      </c>
      <c r="F437" s="216">
        <v>30.3</v>
      </c>
      <c r="G437" s="117">
        <f t="shared" ref="G437:G454" si="371">B437*F437%</f>
        <v>386.22501</v>
      </c>
      <c r="H437" s="130">
        <f t="shared" si="329"/>
        <v>2103.1660099999999</v>
      </c>
      <c r="J437" s="141">
        <v>6</v>
      </c>
      <c r="K437" s="132">
        <f t="shared" si="348"/>
        <v>12618.996059999999</v>
      </c>
      <c r="L437" s="102">
        <f t="shared" si="330"/>
        <v>7648.02</v>
      </c>
      <c r="M437" s="250">
        <f t="shared" si="367"/>
        <v>1387.806154355193</v>
      </c>
      <c r="N437" s="122">
        <f t="shared" ref="N437:N454" si="372">M437*N$4</f>
        <v>416.3418463065579</v>
      </c>
      <c r="O437" s="100">
        <f t="shared" si="345"/>
        <v>1804.148000661751</v>
      </c>
      <c r="P437" s="221">
        <f t="shared" si="331"/>
        <v>30.3</v>
      </c>
      <c r="Q437" s="117">
        <f t="shared" ref="Q437:Q454" si="373">M437*P437%</f>
        <v>420.50526476962347</v>
      </c>
      <c r="R437" s="130">
        <f t="shared" si="332"/>
        <v>2224.6532654313746</v>
      </c>
      <c r="S437" s="101">
        <f t="shared" ref="S437:S453" si="374">R437/H437-1</f>
        <v>5.7763987651823445E-2</v>
      </c>
      <c r="U437" s="141">
        <f t="shared" si="333"/>
        <v>6</v>
      </c>
      <c r="V437" s="132">
        <f t="shared" si="334"/>
        <v>13347.919592588249</v>
      </c>
      <c r="W437" s="102">
        <f t="shared" si="335"/>
        <v>8326.8369261311582</v>
      </c>
      <c r="X437" s="250">
        <f t="shared" si="368"/>
        <v>1457.1964620729516</v>
      </c>
      <c r="Y437" s="122">
        <f t="shared" ref="Y437:Y454" si="375">X437*Y$4</f>
        <v>437.15893862188545</v>
      </c>
      <c r="Z437" s="100">
        <f t="shared" si="346"/>
        <v>1894.355400694837</v>
      </c>
      <c r="AA437" s="221">
        <f t="shared" si="336"/>
        <v>30.3</v>
      </c>
      <c r="AB437" s="117">
        <f t="shared" ref="AB437:AB454" si="376">X437*AA437%</f>
        <v>441.53052800810434</v>
      </c>
      <c r="AC437" s="130">
        <f t="shared" si="314"/>
        <v>2335.8859287029413</v>
      </c>
      <c r="AD437" s="101">
        <f t="shared" ref="AD437:AD454" si="377">AC437/R437-1</f>
        <v>4.9999999999999156E-2</v>
      </c>
      <c r="AF437" s="141">
        <f t="shared" si="337"/>
        <v>6</v>
      </c>
      <c r="AG437" s="132">
        <f t="shared" si="338"/>
        <v>14015.315572217649</v>
      </c>
      <c r="AH437" s="102">
        <f t="shared" si="339"/>
        <v>8743.17877243771</v>
      </c>
      <c r="AI437" s="250">
        <f>AI412/2</f>
        <v>1530.0562851766003</v>
      </c>
      <c r="AJ437" s="122">
        <f t="shared" ref="AJ437:AJ454" si="378">AI437*AJ$4</f>
        <v>459.01688555298011</v>
      </c>
      <c r="AK437" s="100">
        <f t="shared" si="347"/>
        <v>1989.0731707295804</v>
      </c>
      <c r="AL437" s="192">
        <f t="shared" si="340"/>
        <v>30.3</v>
      </c>
      <c r="AM437" s="117">
        <f t="shared" ref="AM437:AM454" si="379">AI437*AL437%</f>
        <v>463.6070544085099</v>
      </c>
      <c r="AN437" s="130">
        <f t="shared" si="349"/>
        <v>2452.6802251380905</v>
      </c>
      <c r="AO437" s="101">
        <f t="shared" ref="AO437:AO454" si="380">AN437/AC437-1</f>
        <v>5.0000000000000933E-2</v>
      </c>
      <c r="AQ437" s="141">
        <f t="shared" si="341"/>
        <v>6</v>
      </c>
      <c r="AR437" s="132">
        <f t="shared" si="342"/>
        <v>14716.081350828543</v>
      </c>
      <c r="AS437" s="102">
        <f t="shared" si="343"/>
        <v>9180.3377110596011</v>
      </c>
      <c r="AT437" s="100">
        <f t="shared" ref="AT437:AT454" si="381">AN437-H437</f>
        <v>349.51421513809055</v>
      </c>
      <c r="AU437" s="101">
        <f t="shared" ref="AU437:AU454" si="382">AN437/H437-1</f>
        <v>0.16618479638613537</v>
      </c>
      <c r="AW437" s="246">
        <f t="shared" si="344"/>
        <v>0.20035482530898219</v>
      </c>
    </row>
    <row r="438" spans="1:49" s="93" customFormat="1" ht="15" customHeight="1" x14ac:dyDescent="0.25">
      <c r="A438" s="95" t="s">
        <v>570</v>
      </c>
      <c r="B438" s="100">
        <f t="shared" si="366"/>
        <v>1249.675</v>
      </c>
      <c r="C438" s="100">
        <f t="shared" si="370"/>
        <v>374.90249999999997</v>
      </c>
      <c r="D438" s="100">
        <v>59.87</v>
      </c>
      <c r="E438" s="100">
        <f t="shared" si="328"/>
        <v>1684.4474999999998</v>
      </c>
      <c r="F438" s="216">
        <v>31.2</v>
      </c>
      <c r="G438" s="117">
        <f t="shared" si="371"/>
        <v>389.89859999999999</v>
      </c>
      <c r="H438" s="130">
        <f t="shared" si="329"/>
        <v>2074.3460999999998</v>
      </c>
      <c r="J438" s="141">
        <v>5</v>
      </c>
      <c r="K438" s="132">
        <f t="shared" si="348"/>
        <v>10371.730499999998</v>
      </c>
      <c r="L438" s="102">
        <f t="shared" si="330"/>
        <v>6248.375</v>
      </c>
      <c r="M438" s="250">
        <f t="shared" si="367"/>
        <v>1361.0755563155055</v>
      </c>
      <c r="N438" s="122">
        <f t="shared" si="372"/>
        <v>408.32266689465166</v>
      </c>
      <c r="O438" s="100">
        <f t="shared" si="345"/>
        <v>1769.3982232101571</v>
      </c>
      <c r="P438" s="221">
        <f t="shared" si="331"/>
        <v>31.2</v>
      </c>
      <c r="Q438" s="117">
        <f t="shared" si="373"/>
        <v>424.65557357043775</v>
      </c>
      <c r="R438" s="130">
        <f t="shared" si="332"/>
        <v>2194.0537967805949</v>
      </c>
      <c r="S438" s="101">
        <f t="shared" si="374"/>
        <v>5.7708642150215539E-2</v>
      </c>
      <c r="U438" s="141">
        <f t="shared" si="333"/>
        <v>5</v>
      </c>
      <c r="V438" s="132">
        <f t="shared" si="334"/>
        <v>10970.268983902974</v>
      </c>
      <c r="W438" s="102">
        <f t="shared" si="335"/>
        <v>6805.3777815775275</v>
      </c>
      <c r="X438" s="250">
        <f t="shared" si="368"/>
        <v>1429.1293341312801</v>
      </c>
      <c r="Y438" s="122">
        <f t="shared" si="375"/>
        <v>428.73880023938403</v>
      </c>
      <c r="Z438" s="100">
        <f t="shared" si="346"/>
        <v>1857.8681343706642</v>
      </c>
      <c r="AA438" s="221">
        <f t="shared" si="336"/>
        <v>31.2</v>
      </c>
      <c r="AB438" s="117">
        <f t="shared" si="376"/>
        <v>445.88835224895939</v>
      </c>
      <c r="AC438" s="130">
        <f t="shared" si="314"/>
        <v>2303.7564866196235</v>
      </c>
      <c r="AD438" s="101">
        <f t="shared" si="377"/>
        <v>4.9999999999999378E-2</v>
      </c>
      <c r="AF438" s="141">
        <f t="shared" si="337"/>
        <v>5</v>
      </c>
      <c r="AG438" s="132">
        <f t="shared" si="338"/>
        <v>11518.782433098117</v>
      </c>
      <c r="AH438" s="102">
        <f t="shared" si="339"/>
        <v>7145.6466706564006</v>
      </c>
      <c r="AI438" s="250">
        <f t="shared" si="369"/>
        <v>1500.585800837845</v>
      </c>
      <c r="AJ438" s="122">
        <f t="shared" si="378"/>
        <v>450.17574025135349</v>
      </c>
      <c r="AK438" s="100">
        <f t="shared" si="347"/>
        <v>1950.7615410891985</v>
      </c>
      <c r="AL438" s="192">
        <f t="shared" si="340"/>
        <v>31.2</v>
      </c>
      <c r="AM438" s="117">
        <f t="shared" si="379"/>
        <v>468.18276986140762</v>
      </c>
      <c r="AN438" s="130">
        <f t="shared" si="349"/>
        <v>2418.944310950606</v>
      </c>
      <c r="AO438" s="101">
        <f t="shared" si="380"/>
        <v>5.0000000000000488E-2</v>
      </c>
      <c r="AQ438" s="141">
        <f t="shared" si="341"/>
        <v>5</v>
      </c>
      <c r="AR438" s="132">
        <f t="shared" si="342"/>
        <v>12094.72155475303</v>
      </c>
      <c r="AS438" s="102">
        <f t="shared" si="343"/>
        <v>7502.9290041892255</v>
      </c>
      <c r="AT438" s="100">
        <f t="shared" si="381"/>
        <v>344.59821095060624</v>
      </c>
      <c r="AU438" s="101">
        <f t="shared" si="382"/>
        <v>0.16612377797061262</v>
      </c>
      <c r="AW438" s="246">
        <f t="shared" si="344"/>
        <v>0.20078084368963545</v>
      </c>
    </row>
    <row r="439" spans="1:49" s="93" customFormat="1" ht="15" customHeight="1" x14ac:dyDescent="0.25">
      <c r="A439" s="95" t="s">
        <v>571</v>
      </c>
      <c r="B439" s="100">
        <f t="shared" si="366"/>
        <v>1225.17</v>
      </c>
      <c r="C439" s="100">
        <f t="shared" si="370"/>
        <v>367.55099999999999</v>
      </c>
      <c r="D439" s="100">
        <v>59.87</v>
      </c>
      <c r="E439" s="100">
        <f t="shared" si="328"/>
        <v>1652.5909999999999</v>
      </c>
      <c r="F439" s="216">
        <v>35</v>
      </c>
      <c r="G439" s="117">
        <f t="shared" si="371"/>
        <v>428.80950000000001</v>
      </c>
      <c r="H439" s="130">
        <f t="shared" si="329"/>
        <v>2081.4004999999997</v>
      </c>
      <c r="J439" s="141">
        <v>4</v>
      </c>
      <c r="K439" s="132">
        <f t="shared" si="348"/>
        <v>8325.601999999999</v>
      </c>
      <c r="L439" s="102">
        <f t="shared" si="330"/>
        <v>4900.68</v>
      </c>
      <c r="M439" s="250">
        <f t="shared" si="367"/>
        <v>1334.8689828023018</v>
      </c>
      <c r="N439" s="122">
        <f t="shared" si="372"/>
        <v>400.46069484069056</v>
      </c>
      <c r="O439" s="100">
        <f t="shared" si="345"/>
        <v>1735.3296776429925</v>
      </c>
      <c r="P439" s="221">
        <f t="shared" si="331"/>
        <v>35</v>
      </c>
      <c r="Q439" s="117">
        <f t="shared" si="373"/>
        <v>467.20414398080561</v>
      </c>
      <c r="R439" s="130">
        <f t="shared" si="332"/>
        <v>2202.5338216237978</v>
      </c>
      <c r="S439" s="101">
        <f t="shared" si="374"/>
        <v>5.81979881449044E-2</v>
      </c>
      <c r="U439" s="141">
        <f t="shared" si="333"/>
        <v>4</v>
      </c>
      <c r="V439" s="132">
        <f t="shared" si="334"/>
        <v>8810.1352864951914</v>
      </c>
      <c r="W439" s="102">
        <f t="shared" si="335"/>
        <v>5339.4759312092074</v>
      </c>
      <c r="X439" s="250">
        <f t="shared" si="368"/>
        <v>1401.6124319424159</v>
      </c>
      <c r="Y439" s="122">
        <f t="shared" si="375"/>
        <v>420.48372958272478</v>
      </c>
      <c r="Z439" s="100">
        <f t="shared" si="346"/>
        <v>1822.0961615251408</v>
      </c>
      <c r="AA439" s="221">
        <f t="shared" si="336"/>
        <v>35</v>
      </c>
      <c r="AB439" s="117">
        <f t="shared" si="376"/>
        <v>490.56435117984552</v>
      </c>
      <c r="AC439" s="130">
        <f t="shared" ref="AC439:AC454" si="383">Z439+AB439</f>
        <v>2312.6605127049861</v>
      </c>
      <c r="AD439" s="101">
        <f t="shared" si="377"/>
        <v>4.9999999999999156E-2</v>
      </c>
      <c r="AF439" s="141">
        <f t="shared" si="337"/>
        <v>4</v>
      </c>
      <c r="AG439" s="132">
        <f t="shared" si="338"/>
        <v>9250.6420508199444</v>
      </c>
      <c r="AH439" s="102">
        <f t="shared" si="339"/>
        <v>5606.4497277696637</v>
      </c>
      <c r="AI439" s="250">
        <f t="shared" si="369"/>
        <v>1471.6930535395377</v>
      </c>
      <c r="AJ439" s="122">
        <f t="shared" si="378"/>
        <v>441.50791606186129</v>
      </c>
      <c r="AK439" s="100">
        <f t="shared" si="347"/>
        <v>1913.200969601399</v>
      </c>
      <c r="AL439" s="192">
        <f t="shared" si="340"/>
        <v>35</v>
      </c>
      <c r="AM439" s="117">
        <f t="shared" si="379"/>
        <v>515.09256873883817</v>
      </c>
      <c r="AN439" s="130">
        <f t="shared" si="349"/>
        <v>2428.2935383402373</v>
      </c>
      <c r="AO439" s="101">
        <f t="shared" si="380"/>
        <v>5.0000000000000933E-2</v>
      </c>
      <c r="AQ439" s="141">
        <f t="shared" si="341"/>
        <v>4</v>
      </c>
      <c r="AR439" s="132">
        <f t="shared" si="342"/>
        <v>9713.1741533609493</v>
      </c>
      <c r="AS439" s="102">
        <f t="shared" si="343"/>
        <v>5886.7722141581507</v>
      </c>
      <c r="AT439" s="100">
        <f t="shared" si="381"/>
        <v>346.89303834023758</v>
      </c>
      <c r="AU439" s="101">
        <f t="shared" si="382"/>
        <v>0.1666632819297571</v>
      </c>
      <c r="AW439" s="246">
        <f t="shared" si="344"/>
        <v>0.20121538524411919</v>
      </c>
    </row>
    <row r="440" spans="1:49" s="93" customFormat="1" ht="15" customHeight="1" x14ac:dyDescent="0.25">
      <c r="A440" s="95" t="s">
        <v>572</v>
      </c>
      <c r="B440" s="100">
        <f t="shared" si="366"/>
        <v>1201.1500000000001</v>
      </c>
      <c r="C440" s="100">
        <f t="shared" si="370"/>
        <v>360.34500000000003</v>
      </c>
      <c r="D440" s="100">
        <v>59.87</v>
      </c>
      <c r="E440" s="100">
        <f t="shared" si="328"/>
        <v>1621.365</v>
      </c>
      <c r="F440" s="216">
        <v>24.3</v>
      </c>
      <c r="G440" s="117">
        <f t="shared" si="371"/>
        <v>291.87945000000002</v>
      </c>
      <c r="H440" s="130">
        <f t="shared" si="329"/>
        <v>1913.2444500000001</v>
      </c>
      <c r="J440" s="141">
        <v>12</v>
      </c>
      <c r="K440" s="132">
        <f t="shared" si="348"/>
        <v>22958.933400000002</v>
      </c>
      <c r="L440" s="102">
        <f t="shared" si="330"/>
        <v>14413.800000000001</v>
      </c>
      <c r="M440" s="250">
        <f t="shared" si="367"/>
        <v>1309.1810866265353</v>
      </c>
      <c r="N440" s="122">
        <f t="shared" si="372"/>
        <v>392.75432598796056</v>
      </c>
      <c r="O440" s="100">
        <f t="shared" si="345"/>
        <v>1701.9354126144958</v>
      </c>
      <c r="P440" s="221">
        <f t="shared" si="331"/>
        <v>24.3</v>
      </c>
      <c r="Q440" s="117">
        <f t="shared" si="373"/>
        <v>318.13100405024807</v>
      </c>
      <c r="R440" s="130">
        <f t="shared" si="332"/>
        <v>2020.0664166647439</v>
      </c>
      <c r="S440" s="101">
        <f t="shared" si="374"/>
        <v>5.5832889866605173E-2</v>
      </c>
      <c r="U440" s="141">
        <f t="shared" si="333"/>
        <v>12</v>
      </c>
      <c r="V440" s="132">
        <f t="shared" si="334"/>
        <v>24240.796999976927</v>
      </c>
      <c r="W440" s="102">
        <f t="shared" si="335"/>
        <v>15710.173039518424</v>
      </c>
      <c r="X440" s="250">
        <f t="shared" si="368"/>
        <v>1374.6401409578611</v>
      </c>
      <c r="Y440" s="122">
        <f t="shared" si="375"/>
        <v>412.39204228735832</v>
      </c>
      <c r="Z440" s="100">
        <f t="shared" si="346"/>
        <v>1787.0321832452196</v>
      </c>
      <c r="AA440" s="221">
        <f t="shared" si="336"/>
        <v>24.3</v>
      </c>
      <c r="AB440" s="117">
        <f t="shared" si="376"/>
        <v>334.03755425276023</v>
      </c>
      <c r="AC440" s="130">
        <f t="shared" si="383"/>
        <v>2121.06973749798</v>
      </c>
      <c r="AD440" s="101">
        <f t="shared" si="377"/>
        <v>4.9999999999999378E-2</v>
      </c>
      <c r="AF440" s="141">
        <f t="shared" si="337"/>
        <v>12</v>
      </c>
      <c r="AG440" s="132">
        <f t="shared" si="338"/>
        <v>25452.83684997576</v>
      </c>
      <c r="AH440" s="102">
        <f t="shared" si="339"/>
        <v>16495.681691494334</v>
      </c>
      <c r="AI440" s="250">
        <f t="shared" si="369"/>
        <v>1443.3721480057552</v>
      </c>
      <c r="AJ440" s="122">
        <f t="shared" si="378"/>
        <v>433.01164440172653</v>
      </c>
      <c r="AK440" s="100">
        <f t="shared" si="347"/>
        <v>1876.3837924074817</v>
      </c>
      <c r="AL440" s="192">
        <f t="shared" si="340"/>
        <v>24.3</v>
      </c>
      <c r="AM440" s="117">
        <f t="shared" si="379"/>
        <v>350.73943196539852</v>
      </c>
      <c r="AN440" s="130">
        <f t="shared" si="349"/>
        <v>2227.12322437288</v>
      </c>
      <c r="AO440" s="101">
        <f t="shared" si="380"/>
        <v>5.0000000000000488E-2</v>
      </c>
      <c r="AQ440" s="141">
        <f t="shared" si="341"/>
        <v>12</v>
      </c>
      <c r="AR440" s="132">
        <f t="shared" si="342"/>
        <v>26725.47869247456</v>
      </c>
      <c r="AS440" s="102">
        <f t="shared" si="343"/>
        <v>17320.465776069061</v>
      </c>
      <c r="AT440" s="100">
        <f t="shared" si="381"/>
        <v>313.87877437287989</v>
      </c>
      <c r="AU440" s="101">
        <f t="shared" si="382"/>
        <v>0.16405576107793229</v>
      </c>
      <c r="AW440" s="246">
        <f t="shared" si="344"/>
        <v>0.20165853390979893</v>
      </c>
    </row>
    <row r="441" spans="1:49" s="93" customFormat="1" ht="15" customHeight="1" x14ac:dyDescent="0.25">
      <c r="A441" s="95" t="s">
        <v>573</v>
      </c>
      <c r="B441" s="100">
        <f t="shared" si="366"/>
        <v>1177.595</v>
      </c>
      <c r="C441" s="100">
        <f t="shared" si="370"/>
        <v>353.27850000000001</v>
      </c>
      <c r="D441" s="100">
        <v>59.87</v>
      </c>
      <c r="E441" s="100">
        <f t="shared" si="328"/>
        <v>1590.7435</v>
      </c>
      <c r="F441" s="216">
        <v>26.2</v>
      </c>
      <c r="G441" s="117">
        <f t="shared" si="371"/>
        <v>308.52989000000002</v>
      </c>
      <c r="H441" s="130">
        <f t="shared" si="329"/>
        <v>1899.2733900000001</v>
      </c>
      <c r="J441" s="141">
        <v>5</v>
      </c>
      <c r="K441" s="132">
        <f t="shared" si="348"/>
        <v>9496.3669499999996</v>
      </c>
      <c r="L441" s="102">
        <f t="shared" si="330"/>
        <v>5887.9750000000004</v>
      </c>
      <c r="M441" s="250">
        <f t="shared" si="367"/>
        <v>1283.9904790320231</v>
      </c>
      <c r="N441" s="122">
        <f t="shared" si="372"/>
        <v>385.19714370960691</v>
      </c>
      <c r="O441" s="100">
        <f t="shared" si="345"/>
        <v>1669.1876227416301</v>
      </c>
      <c r="P441" s="221">
        <f t="shared" si="331"/>
        <v>26.2</v>
      </c>
      <c r="Q441" s="117">
        <f t="shared" si="373"/>
        <v>336.40550550639006</v>
      </c>
      <c r="R441" s="130">
        <f t="shared" si="332"/>
        <v>2005.5931282480201</v>
      </c>
      <c r="S441" s="101">
        <f t="shared" si="374"/>
        <v>5.5979164878427579E-2</v>
      </c>
      <c r="U441" s="141">
        <f t="shared" si="333"/>
        <v>5</v>
      </c>
      <c r="V441" s="132">
        <f t="shared" si="334"/>
        <v>10027.9656412401</v>
      </c>
      <c r="W441" s="102">
        <f t="shared" si="335"/>
        <v>6419.9523951601159</v>
      </c>
      <c r="X441" s="250">
        <f t="shared" si="368"/>
        <v>1348.1900029836233</v>
      </c>
      <c r="Y441" s="122">
        <f t="shared" si="375"/>
        <v>404.45700089508699</v>
      </c>
      <c r="Z441" s="100">
        <f t="shared" si="346"/>
        <v>1752.6470038787104</v>
      </c>
      <c r="AA441" s="221">
        <f t="shared" si="336"/>
        <v>26.2</v>
      </c>
      <c r="AB441" s="117">
        <f t="shared" si="376"/>
        <v>353.22578078170932</v>
      </c>
      <c r="AC441" s="130">
        <f t="shared" si="383"/>
        <v>2105.8727846604197</v>
      </c>
      <c r="AD441" s="101">
        <f t="shared" si="377"/>
        <v>4.9999999999999378E-2</v>
      </c>
      <c r="AF441" s="141">
        <f t="shared" si="337"/>
        <v>5</v>
      </c>
      <c r="AG441" s="132">
        <f t="shared" si="338"/>
        <v>10529.363923302099</v>
      </c>
      <c r="AH441" s="102">
        <f t="shared" si="339"/>
        <v>6740.9500149181167</v>
      </c>
      <c r="AI441" s="250">
        <f t="shared" si="369"/>
        <v>1415.5995031328057</v>
      </c>
      <c r="AJ441" s="122">
        <f t="shared" si="378"/>
        <v>424.67985093984169</v>
      </c>
      <c r="AK441" s="100">
        <f t="shared" si="347"/>
        <v>1840.2793540726475</v>
      </c>
      <c r="AL441" s="192">
        <f t="shared" si="340"/>
        <v>26.2</v>
      </c>
      <c r="AM441" s="117">
        <f t="shared" si="379"/>
        <v>370.88706982079509</v>
      </c>
      <c r="AN441" s="130">
        <f t="shared" si="349"/>
        <v>2211.1664238934427</v>
      </c>
      <c r="AO441" s="101">
        <f t="shared" si="380"/>
        <v>5.0000000000000933E-2</v>
      </c>
      <c r="AQ441" s="141">
        <f t="shared" si="341"/>
        <v>5</v>
      </c>
      <c r="AR441" s="132">
        <f t="shared" si="342"/>
        <v>11055.832119467213</v>
      </c>
      <c r="AS441" s="102">
        <f t="shared" si="343"/>
        <v>7077.9975156640285</v>
      </c>
      <c r="AT441" s="100">
        <f t="shared" si="381"/>
        <v>311.89303389344263</v>
      </c>
      <c r="AU441" s="101">
        <f t="shared" si="382"/>
        <v>0.1642170292784666</v>
      </c>
      <c r="AW441" s="246">
        <f t="shared" si="344"/>
        <v>0.20211066039920822</v>
      </c>
    </row>
    <row r="442" spans="1:49" s="93" customFormat="1" ht="15" customHeight="1" x14ac:dyDescent="0.25">
      <c r="A442" s="95" t="s">
        <v>574</v>
      </c>
      <c r="B442" s="100">
        <f t="shared" si="366"/>
        <v>1154.51</v>
      </c>
      <c r="C442" s="100">
        <f t="shared" si="370"/>
        <v>346.35300000000001</v>
      </c>
      <c r="D442" s="100">
        <v>59.87</v>
      </c>
      <c r="E442" s="100">
        <f t="shared" si="328"/>
        <v>1560.7329999999999</v>
      </c>
      <c r="F442" s="216">
        <v>24.8</v>
      </c>
      <c r="G442" s="117">
        <f t="shared" si="371"/>
        <v>286.31848000000002</v>
      </c>
      <c r="H442" s="130">
        <f t="shared" si="329"/>
        <v>1847.0514800000001</v>
      </c>
      <c r="J442" s="141">
        <v>5</v>
      </c>
      <c r="K442" s="132">
        <f t="shared" si="348"/>
        <v>9235.2574000000004</v>
      </c>
      <c r="L442" s="102">
        <f t="shared" si="330"/>
        <v>5772.55</v>
      </c>
      <c r="M442" s="250">
        <f t="shared" si="367"/>
        <v>1259.3025072078112</v>
      </c>
      <c r="N442" s="122">
        <f t="shared" si="372"/>
        <v>377.79075216234338</v>
      </c>
      <c r="O442" s="100">
        <f t="shared" si="345"/>
        <v>1637.0932593701546</v>
      </c>
      <c r="P442" s="221">
        <f t="shared" si="331"/>
        <v>24.8</v>
      </c>
      <c r="Q442" s="117">
        <f t="shared" si="373"/>
        <v>312.30702178753717</v>
      </c>
      <c r="R442" s="130">
        <f t="shared" si="332"/>
        <v>1949.4002811576918</v>
      </c>
      <c r="S442" s="101">
        <f t="shared" si="374"/>
        <v>5.54119916341973E-2</v>
      </c>
      <c r="U442" s="141">
        <f t="shared" si="333"/>
        <v>5</v>
      </c>
      <c r="V442" s="132">
        <f t="shared" si="334"/>
        <v>9747.0014057884582</v>
      </c>
      <c r="W442" s="102">
        <f t="shared" si="335"/>
        <v>6296.5125360390557</v>
      </c>
      <c r="X442" s="250">
        <f t="shared" si="368"/>
        <v>1322.2676325682007</v>
      </c>
      <c r="Y442" s="122">
        <f t="shared" si="375"/>
        <v>396.68028977046021</v>
      </c>
      <c r="Z442" s="100">
        <f t="shared" si="346"/>
        <v>1718.9479223386609</v>
      </c>
      <c r="AA442" s="221">
        <f t="shared" si="336"/>
        <v>24.8</v>
      </c>
      <c r="AB442" s="117">
        <f t="shared" si="376"/>
        <v>327.92237287691376</v>
      </c>
      <c r="AC442" s="130">
        <f t="shared" si="383"/>
        <v>2046.8702952155745</v>
      </c>
      <c r="AD442" s="101">
        <f t="shared" si="377"/>
        <v>4.9999999999999156E-2</v>
      </c>
      <c r="AF442" s="141">
        <f t="shared" si="337"/>
        <v>5</v>
      </c>
      <c r="AG442" s="132">
        <f t="shared" si="338"/>
        <v>10234.351476077873</v>
      </c>
      <c r="AH442" s="102">
        <f t="shared" si="339"/>
        <v>6611.3381628410034</v>
      </c>
      <c r="AI442" s="250">
        <f t="shared" si="369"/>
        <v>1388.3810141966119</v>
      </c>
      <c r="AJ442" s="122">
        <f t="shared" si="378"/>
        <v>416.51430425898354</v>
      </c>
      <c r="AK442" s="100">
        <f t="shared" si="347"/>
        <v>1804.8953184555953</v>
      </c>
      <c r="AL442" s="192">
        <f t="shared" si="340"/>
        <v>24.8</v>
      </c>
      <c r="AM442" s="117">
        <f t="shared" si="379"/>
        <v>344.31849152075972</v>
      </c>
      <c r="AN442" s="130">
        <f t="shared" si="349"/>
        <v>2149.2138099763552</v>
      </c>
      <c r="AO442" s="101">
        <f t="shared" si="380"/>
        <v>5.0000000000000933E-2</v>
      </c>
      <c r="AQ442" s="141">
        <f t="shared" si="341"/>
        <v>5</v>
      </c>
      <c r="AR442" s="132">
        <f t="shared" si="342"/>
        <v>10746.069049881775</v>
      </c>
      <c r="AS442" s="102">
        <f t="shared" si="343"/>
        <v>6941.905070983059</v>
      </c>
      <c r="AT442" s="100">
        <f t="shared" si="381"/>
        <v>302.16232997635507</v>
      </c>
      <c r="AU442" s="101">
        <f t="shared" si="382"/>
        <v>0.16359172077670237</v>
      </c>
      <c r="AW442" s="246">
        <f t="shared" si="344"/>
        <v>0.2025716660718504</v>
      </c>
    </row>
    <row r="443" spans="1:49" s="93" customFormat="1" ht="15" customHeight="1" x14ac:dyDescent="0.25">
      <c r="A443" s="95" t="s">
        <v>575</v>
      </c>
      <c r="B443" s="100">
        <f t="shared" si="366"/>
        <v>1131.875</v>
      </c>
      <c r="C443" s="100">
        <f t="shared" si="370"/>
        <v>339.5625</v>
      </c>
      <c r="D443" s="100">
        <v>59.87</v>
      </c>
      <c r="E443" s="100">
        <f t="shared" si="328"/>
        <v>1531.3074999999999</v>
      </c>
      <c r="F443" s="216">
        <v>35</v>
      </c>
      <c r="G443" s="117">
        <f t="shared" si="371"/>
        <v>396.15625</v>
      </c>
      <c r="H443" s="130">
        <f t="shared" si="329"/>
        <v>1927.4637499999999</v>
      </c>
      <c r="J443" s="141">
        <v>4</v>
      </c>
      <c r="K443" s="132">
        <f t="shared" si="348"/>
        <v>7709.8549999999996</v>
      </c>
      <c r="L443" s="102">
        <f t="shared" si="330"/>
        <v>4527.5</v>
      </c>
      <c r="M443" s="250">
        <f t="shared" si="367"/>
        <v>1235.0957823977162</v>
      </c>
      <c r="N443" s="122">
        <f t="shared" si="372"/>
        <v>370.52873471931485</v>
      </c>
      <c r="O443" s="100">
        <f t="shared" si="345"/>
        <v>1605.624517117031</v>
      </c>
      <c r="P443" s="221">
        <f t="shared" si="331"/>
        <v>35</v>
      </c>
      <c r="Q443" s="117">
        <f t="shared" si="373"/>
        <v>432.28352383920065</v>
      </c>
      <c r="R443" s="130">
        <f t="shared" si="332"/>
        <v>2037.9080409562316</v>
      </c>
      <c r="S443" s="101">
        <f t="shared" si="374"/>
        <v>5.7300320670742533E-2</v>
      </c>
      <c r="U443" s="141">
        <f t="shared" si="333"/>
        <v>4</v>
      </c>
      <c r="V443" s="132">
        <f t="shared" si="334"/>
        <v>8151.6321638249265</v>
      </c>
      <c r="W443" s="102">
        <f t="shared" si="335"/>
        <v>4940.3831295908649</v>
      </c>
      <c r="X443" s="250">
        <f t="shared" si="368"/>
        <v>1296.8505715176013</v>
      </c>
      <c r="Y443" s="122">
        <f t="shared" si="375"/>
        <v>389.0551714552804</v>
      </c>
      <c r="Z443" s="100">
        <f t="shared" si="346"/>
        <v>1685.9057429728819</v>
      </c>
      <c r="AA443" s="221">
        <f t="shared" si="336"/>
        <v>35</v>
      </c>
      <c r="AB443" s="117">
        <f t="shared" si="376"/>
        <v>453.89770003116041</v>
      </c>
      <c r="AC443" s="130">
        <f t="shared" si="383"/>
        <v>2139.8034430040425</v>
      </c>
      <c r="AD443" s="101">
        <f t="shared" si="377"/>
        <v>4.99999999999996E-2</v>
      </c>
      <c r="AF443" s="141">
        <f t="shared" si="337"/>
        <v>4</v>
      </c>
      <c r="AG443" s="132">
        <f t="shared" si="338"/>
        <v>8559.21377201617</v>
      </c>
      <c r="AH443" s="102">
        <f t="shared" si="339"/>
        <v>5187.4022860704054</v>
      </c>
      <c r="AI443" s="250">
        <f t="shared" si="369"/>
        <v>1361.6931000934824</v>
      </c>
      <c r="AJ443" s="122">
        <f t="shared" si="378"/>
        <v>408.50793002804471</v>
      </c>
      <c r="AK443" s="100">
        <f t="shared" si="347"/>
        <v>1770.2010301215271</v>
      </c>
      <c r="AL443" s="192">
        <f t="shared" si="340"/>
        <v>35</v>
      </c>
      <c r="AM443" s="117">
        <f t="shared" si="379"/>
        <v>476.59258503271877</v>
      </c>
      <c r="AN443" s="130">
        <f t="shared" si="349"/>
        <v>2246.7936151542458</v>
      </c>
      <c r="AO443" s="101">
        <f t="shared" si="380"/>
        <v>5.0000000000000488E-2</v>
      </c>
      <c r="AQ443" s="141">
        <f t="shared" si="341"/>
        <v>4</v>
      </c>
      <c r="AR443" s="132">
        <f t="shared" si="342"/>
        <v>8987.1744606169832</v>
      </c>
      <c r="AS443" s="102">
        <f t="shared" si="343"/>
        <v>5446.7724003739295</v>
      </c>
      <c r="AT443" s="100">
        <f t="shared" si="381"/>
        <v>319.32986515424591</v>
      </c>
      <c r="AU443" s="101">
        <f t="shared" si="382"/>
        <v>0.16567360353949367</v>
      </c>
      <c r="AW443" s="246">
        <f t="shared" si="344"/>
        <v>0.20304194376011697</v>
      </c>
    </row>
    <row r="444" spans="1:49" s="93" customFormat="1" ht="15" customHeight="1" x14ac:dyDescent="0.25">
      <c r="A444" s="95" t="s">
        <v>576</v>
      </c>
      <c r="B444" s="100">
        <f t="shared" si="366"/>
        <v>1109.68</v>
      </c>
      <c r="C444" s="100">
        <f t="shared" si="370"/>
        <v>332.904</v>
      </c>
      <c r="D444" s="100">
        <v>59.87</v>
      </c>
      <c r="E444" s="100">
        <f t="shared" si="328"/>
        <v>1502.454</v>
      </c>
      <c r="F444" s="216">
        <v>31.8</v>
      </c>
      <c r="G444" s="117">
        <f t="shared" si="371"/>
        <v>352.87824000000001</v>
      </c>
      <c r="H444" s="130">
        <f t="shared" si="329"/>
        <v>1855.33224</v>
      </c>
      <c r="J444" s="141">
        <v>5</v>
      </c>
      <c r="K444" s="132">
        <f t="shared" si="348"/>
        <v>9276.6612000000005</v>
      </c>
      <c r="L444" s="102">
        <f t="shared" si="330"/>
        <v>5548.4000000000005</v>
      </c>
      <c r="M444" s="250">
        <f t="shared" si="367"/>
        <v>1211.3596102236472</v>
      </c>
      <c r="N444" s="122">
        <f t="shared" si="372"/>
        <v>363.40788306709413</v>
      </c>
      <c r="O444" s="100">
        <f t="shared" si="345"/>
        <v>1574.7674932907414</v>
      </c>
      <c r="P444" s="221">
        <f t="shared" si="331"/>
        <v>31.8</v>
      </c>
      <c r="Q444" s="117">
        <f t="shared" si="373"/>
        <v>385.2123560511198</v>
      </c>
      <c r="R444" s="130">
        <f t="shared" si="332"/>
        <v>1959.9798493418612</v>
      </c>
      <c r="S444" s="101">
        <f t="shared" si="374"/>
        <v>5.640370338299161E-2</v>
      </c>
      <c r="U444" s="141">
        <f t="shared" si="333"/>
        <v>5</v>
      </c>
      <c r="V444" s="132">
        <f t="shared" si="334"/>
        <v>9799.8992467093049</v>
      </c>
      <c r="W444" s="102">
        <f t="shared" si="335"/>
        <v>6056.7980511182359</v>
      </c>
      <c r="X444" s="250">
        <f t="shared" si="368"/>
        <v>1271.9275907348288</v>
      </c>
      <c r="Y444" s="122">
        <f t="shared" si="375"/>
        <v>381.57827722044863</v>
      </c>
      <c r="Z444" s="100">
        <f t="shared" si="346"/>
        <v>1653.5058679552774</v>
      </c>
      <c r="AA444" s="221">
        <f t="shared" si="336"/>
        <v>31.8</v>
      </c>
      <c r="AB444" s="117">
        <f t="shared" si="376"/>
        <v>404.47297385367557</v>
      </c>
      <c r="AC444" s="130">
        <f t="shared" si="383"/>
        <v>2057.9788418089529</v>
      </c>
      <c r="AD444" s="101">
        <f t="shared" si="377"/>
        <v>4.9999999999999378E-2</v>
      </c>
      <c r="AF444" s="141">
        <f t="shared" si="337"/>
        <v>5</v>
      </c>
      <c r="AG444" s="132">
        <f t="shared" si="338"/>
        <v>10289.894209044764</v>
      </c>
      <c r="AH444" s="102">
        <f t="shared" si="339"/>
        <v>6359.6379536741442</v>
      </c>
      <c r="AI444" s="250">
        <f t="shared" si="369"/>
        <v>1335.5239702715712</v>
      </c>
      <c r="AJ444" s="122">
        <f t="shared" si="378"/>
        <v>400.65719108147135</v>
      </c>
      <c r="AK444" s="100">
        <f t="shared" si="347"/>
        <v>1736.1811613530426</v>
      </c>
      <c r="AL444" s="192">
        <f t="shared" si="340"/>
        <v>31.8</v>
      </c>
      <c r="AM444" s="117">
        <f t="shared" si="379"/>
        <v>424.69662254635966</v>
      </c>
      <c r="AN444" s="130">
        <f t="shared" si="349"/>
        <v>2160.8777838994024</v>
      </c>
      <c r="AO444" s="101">
        <f t="shared" si="380"/>
        <v>5.0000000000000933E-2</v>
      </c>
      <c r="AQ444" s="141">
        <f t="shared" si="341"/>
        <v>5</v>
      </c>
      <c r="AR444" s="132">
        <f t="shared" si="342"/>
        <v>10804.388919497012</v>
      </c>
      <c r="AS444" s="102">
        <f t="shared" si="343"/>
        <v>6677.6198513578565</v>
      </c>
      <c r="AT444" s="100">
        <f t="shared" si="381"/>
        <v>305.54554389940245</v>
      </c>
      <c r="AU444" s="101">
        <f t="shared" si="382"/>
        <v>0.16468508297974838</v>
      </c>
      <c r="AW444" s="246">
        <f t="shared" si="344"/>
        <v>0.2035217092058712</v>
      </c>
    </row>
    <row r="445" spans="1:49" s="93" customFormat="1" ht="15" customHeight="1" x14ac:dyDescent="0.25">
      <c r="A445" s="95" t="s">
        <v>577</v>
      </c>
      <c r="B445" s="100">
        <f t="shared" si="366"/>
        <v>1087.915</v>
      </c>
      <c r="C445" s="100">
        <f t="shared" si="370"/>
        <v>326.37449999999995</v>
      </c>
      <c r="D445" s="100">
        <v>59.87</v>
      </c>
      <c r="E445" s="100">
        <f t="shared" si="328"/>
        <v>1474.1594999999998</v>
      </c>
      <c r="F445" s="216">
        <v>22</v>
      </c>
      <c r="G445" s="117">
        <f t="shared" si="371"/>
        <v>239.34129999999999</v>
      </c>
      <c r="H445" s="130">
        <f t="shared" si="329"/>
        <v>1713.5007999999998</v>
      </c>
      <c r="J445" s="141">
        <v>2</v>
      </c>
      <c r="K445" s="132">
        <f t="shared" si="348"/>
        <v>3427.0015999999996</v>
      </c>
      <c r="L445" s="102">
        <f t="shared" si="330"/>
        <v>2175.83</v>
      </c>
      <c r="M445" s="250">
        <f t="shared" si="367"/>
        <v>1188.0832963075122</v>
      </c>
      <c r="N445" s="122">
        <f t="shared" si="372"/>
        <v>356.42498889225368</v>
      </c>
      <c r="O445" s="100">
        <f t="shared" si="345"/>
        <v>1544.5082851997659</v>
      </c>
      <c r="P445" s="221">
        <f t="shared" si="331"/>
        <v>22</v>
      </c>
      <c r="Q445" s="117">
        <f t="shared" si="373"/>
        <v>261.37832518765271</v>
      </c>
      <c r="R445" s="130">
        <f t="shared" si="332"/>
        <v>1805.8866103874186</v>
      </c>
      <c r="S445" s="101">
        <f t="shared" si="374"/>
        <v>5.3916409252577457E-2</v>
      </c>
      <c r="U445" s="141">
        <f t="shared" si="333"/>
        <v>2</v>
      </c>
      <c r="V445" s="132">
        <f t="shared" si="334"/>
        <v>3611.7732207748372</v>
      </c>
      <c r="W445" s="102">
        <f t="shared" si="335"/>
        <v>2376.1665926150245</v>
      </c>
      <c r="X445" s="250">
        <f t="shared" si="368"/>
        <v>1247.487461122887</v>
      </c>
      <c r="Y445" s="122">
        <f t="shared" si="375"/>
        <v>374.2462383368661</v>
      </c>
      <c r="Z445" s="100">
        <f t="shared" si="346"/>
        <v>1621.7336994597531</v>
      </c>
      <c r="AA445" s="221">
        <f t="shared" si="336"/>
        <v>22</v>
      </c>
      <c r="AB445" s="117">
        <f t="shared" si="376"/>
        <v>274.44724144703514</v>
      </c>
      <c r="AC445" s="130">
        <f t="shared" si="383"/>
        <v>1896.1809409067882</v>
      </c>
      <c r="AD445" s="101">
        <f t="shared" si="377"/>
        <v>4.9999999999999378E-2</v>
      </c>
      <c r="AF445" s="141">
        <f t="shared" si="337"/>
        <v>2</v>
      </c>
      <c r="AG445" s="132">
        <f t="shared" si="338"/>
        <v>3792.3618818135765</v>
      </c>
      <c r="AH445" s="102">
        <f t="shared" si="339"/>
        <v>2494.974922245774</v>
      </c>
      <c r="AI445" s="250">
        <f t="shared" si="369"/>
        <v>1309.8618341790325</v>
      </c>
      <c r="AJ445" s="122">
        <f t="shared" si="378"/>
        <v>392.95855025370975</v>
      </c>
      <c r="AK445" s="100">
        <f t="shared" si="347"/>
        <v>1702.8203844327422</v>
      </c>
      <c r="AL445" s="192">
        <f t="shared" si="340"/>
        <v>22</v>
      </c>
      <c r="AM445" s="117">
        <f t="shared" si="379"/>
        <v>288.16960351938712</v>
      </c>
      <c r="AN445" s="130">
        <f t="shared" si="349"/>
        <v>1990.9899879521295</v>
      </c>
      <c r="AO445" s="101">
        <f t="shared" si="380"/>
        <v>5.0000000000000933E-2</v>
      </c>
      <c r="AQ445" s="141">
        <f t="shared" si="341"/>
        <v>2</v>
      </c>
      <c r="AR445" s="132">
        <f t="shared" si="342"/>
        <v>3981.9799759042589</v>
      </c>
      <c r="AS445" s="102">
        <f t="shared" si="343"/>
        <v>2619.723668358065</v>
      </c>
      <c r="AT445" s="100">
        <f t="shared" si="381"/>
        <v>277.48918795212967</v>
      </c>
      <c r="AU445" s="101">
        <f t="shared" si="382"/>
        <v>0.16194284120096691</v>
      </c>
      <c r="AW445" s="246">
        <f t="shared" si="344"/>
        <v>0.20401119037703541</v>
      </c>
    </row>
    <row r="446" spans="1:49" s="93" customFormat="1" ht="15" customHeight="1" x14ac:dyDescent="0.25">
      <c r="A446" s="95" t="s">
        <v>578</v>
      </c>
      <c r="B446" s="100">
        <f t="shared" si="366"/>
        <v>1066.585</v>
      </c>
      <c r="C446" s="100">
        <f t="shared" si="370"/>
        <v>319.97550000000001</v>
      </c>
      <c r="D446" s="100">
        <v>59.87</v>
      </c>
      <c r="E446" s="100">
        <f t="shared" si="328"/>
        <v>1446.4304999999999</v>
      </c>
      <c r="F446" s="216">
        <v>30.6</v>
      </c>
      <c r="G446" s="117">
        <f t="shared" si="371"/>
        <v>326.37501000000003</v>
      </c>
      <c r="H446" s="130">
        <f t="shared" si="329"/>
        <v>1772.8055099999999</v>
      </c>
      <c r="J446" s="141">
        <v>5</v>
      </c>
      <c r="K446" s="132">
        <f t="shared" si="348"/>
        <v>8864.0275499999989</v>
      </c>
      <c r="L446" s="102">
        <f t="shared" si="330"/>
        <v>5332.9250000000002</v>
      </c>
      <c r="M446" s="250">
        <f t="shared" si="367"/>
        <v>1165.2721878383575</v>
      </c>
      <c r="N446" s="122">
        <f t="shared" si="372"/>
        <v>349.58165635150721</v>
      </c>
      <c r="O446" s="100">
        <f t="shared" si="345"/>
        <v>1514.8538441898647</v>
      </c>
      <c r="P446" s="221">
        <f t="shared" si="331"/>
        <v>30.6</v>
      </c>
      <c r="Q446" s="117">
        <f t="shared" si="373"/>
        <v>356.57328947853739</v>
      </c>
      <c r="R446" s="130">
        <f t="shared" si="332"/>
        <v>1871.4271336684021</v>
      </c>
      <c r="S446" s="101">
        <f t="shared" si="374"/>
        <v>5.5630255610161106E-2</v>
      </c>
      <c r="U446" s="141">
        <f t="shared" si="333"/>
        <v>5</v>
      </c>
      <c r="V446" s="132">
        <f t="shared" si="334"/>
        <v>9357.1356683420108</v>
      </c>
      <c r="W446" s="102">
        <f t="shared" si="335"/>
        <v>5826.3609391917871</v>
      </c>
      <c r="X446" s="250">
        <f t="shared" si="368"/>
        <v>1223.5357972302745</v>
      </c>
      <c r="Y446" s="122">
        <f t="shared" si="375"/>
        <v>367.06073916908235</v>
      </c>
      <c r="Z446" s="100">
        <f t="shared" si="346"/>
        <v>1590.5965363993569</v>
      </c>
      <c r="AA446" s="221">
        <f t="shared" si="336"/>
        <v>30.6</v>
      </c>
      <c r="AB446" s="117">
        <f t="shared" si="376"/>
        <v>374.401953952464</v>
      </c>
      <c r="AC446" s="130">
        <f t="shared" si="383"/>
        <v>1964.9984903518209</v>
      </c>
      <c r="AD446" s="101">
        <f t="shared" si="377"/>
        <v>4.9999999999999378E-2</v>
      </c>
      <c r="AF446" s="141">
        <f t="shared" si="337"/>
        <v>5</v>
      </c>
      <c r="AG446" s="132">
        <f t="shared" si="338"/>
        <v>9824.9924517591044</v>
      </c>
      <c r="AH446" s="102">
        <f t="shared" si="339"/>
        <v>6117.6789861513726</v>
      </c>
      <c r="AI446" s="250">
        <f t="shared" si="369"/>
        <v>1284.7125870917891</v>
      </c>
      <c r="AJ446" s="122">
        <f t="shared" si="378"/>
        <v>385.41377612753672</v>
      </c>
      <c r="AK446" s="100">
        <f t="shared" si="347"/>
        <v>1670.1263632193259</v>
      </c>
      <c r="AL446" s="192">
        <f t="shared" si="340"/>
        <v>30.6</v>
      </c>
      <c r="AM446" s="117">
        <f t="shared" si="379"/>
        <v>393.12205165008749</v>
      </c>
      <c r="AN446" s="130">
        <f t="shared" si="349"/>
        <v>2063.2484148694134</v>
      </c>
      <c r="AO446" s="101">
        <f t="shared" si="380"/>
        <v>5.0000000000000711E-2</v>
      </c>
      <c r="AQ446" s="141">
        <f t="shared" si="341"/>
        <v>5</v>
      </c>
      <c r="AR446" s="132">
        <f t="shared" si="342"/>
        <v>10316.242074347067</v>
      </c>
      <c r="AS446" s="102">
        <f t="shared" si="343"/>
        <v>6423.5629354589455</v>
      </c>
      <c r="AT446" s="100">
        <f t="shared" si="381"/>
        <v>290.4429048694135</v>
      </c>
      <c r="AU446" s="101">
        <f t="shared" si="382"/>
        <v>0.1638323568102027</v>
      </c>
      <c r="AW446" s="246">
        <f t="shared" si="344"/>
        <v>0.20451027071615391</v>
      </c>
    </row>
    <row r="447" spans="1:49" s="93" customFormat="1" ht="15" customHeight="1" x14ac:dyDescent="0.25">
      <c r="A447" s="95" t="s">
        <v>579</v>
      </c>
      <c r="B447" s="100">
        <f t="shared" si="366"/>
        <v>1045.67</v>
      </c>
      <c r="C447" s="100">
        <f t="shared" si="370"/>
        <v>313.70100000000002</v>
      </c>
      <c r="D447" s="100">
        <v>59.87</v>
      </c>
      <c r="E447" s="100">
        <f t="shared" si="328"/>
        <v>1419.241</v>
      </c>
      <c r="F447" s="216">
        <v>35</v>
      </c>
      <c r="G447" s="117">
        <f t="shared" si="371"/>
        <v>365.98450000000003</v>
      </c>
      <c r="H447" s="130">
        <f t="shared" si="329"/>
        <v>1785.2255</v>
      </c>
      <c r="J447" s="141">
        <v>1</v>
      </c>
      <c r="K447" s="132">
        <f t="shared" si="348"/>
        <v>1785.2255</v>
      </c>
      <c r="L447" s="102">
        <f t="shared" si="330"/>
        <v>1045.67</v>
      </c>
      <c r="M447" s="250">
        <f t="shared" si="367"/>
        <v>1142.9048960599996</v>
      </c>
      <c r="N447" s="122">
        <f t="shared" si="372"/>
        <v>342.87146881799987</v>
      </c>
      <c r="O447" s="100">
        <f t="shared" si="345"/>
        <v>1485.7763648779994</v>
      </c>
      <c r="P447" s="221">
        <f t="shared" si="331"/>
        <v>35</v>
      </c>
      <c r="Q447" s="117">
        <f t="shared" si="373"/>
        <v>400.01671362099984</v>
      </c>
      <c r="R447" s="130">
        <f t="shared" si="332"/>
        <v>1885.7930784989992</v>
      </c>
      <c r="S447" s="101">
        <f t="shared" si="374"/>
        <v>5.6333263500324859E-2</v>
      </c>
      <c r="U447" s="141">
        <f t="shared" si="333"/>
        <v>1</v>
      </c>
      <c r="V447" s="132">
        <f t="shared" si="334"/>
        <v>1885.7930784989992</v>
      </c>
      <c r="W447" s="102">
        <f t="shared" si="335"/>
        <v>1142.9048960599996</v>
      </c>
      <c r="X447" s="250">
        <f t="shared" si="368"/>
        <v>1200.0501408629989</v>
      </c>
      <c r="Y447" s="122">
        <f t="shared" si="375"/>
        <v>360.01504225889965</v>
      </c>
      <c r="Z447" s="100">
        <f t="shared" si="346"/>
        <v>1560.0651831218986</v>
      </c>
      <c r="AA447" s="221">
        <f t="shared" si="336"/>
        <v>35</v>
      </c>
      <c r="AB447" s="117">
        <f t="shared" si="376"/>
        <v>420.01754930204959</v>
      </c>
      <c r="AC447" s="130">
        <f t="shared" si="383"/>
        <v>1980.0827324239481</v>
      </c>
      <c r="AD447" s="101">
        <f t="shared" si="377"/>
        <v>4.9999999999999378E-2</v>
      </c>
      <c r="AF447" s="141">
        <f t="shared" si="337"/>
        <v>1</v>
      </c>
      <c r="AG447" s="132">
        <f t="shared" si="338"/>
        <v>1980.0827324239481</v>
      </c>
      <c r="AH447" s="102">
        <f t="shared" si="339"/>
        <v>1200.0501408629989</v>
      </c>
      <c r="AI447" s="250">
        <f t="shared" si="369"/>
        <v>1260.0526479061496</v>
      </c>
      <c r="AJ447" s="122">
        <f t="shared" si="378"/>
        <v>378.01579437184483</v>
      </c>
      <c r="AK447" s="100">
        <f t="shared" si="347"/>
        <v>1638.0684422779943</v>
      </c>
      <c r="AL447" s="192">
        <f t="shared" si="340"/>
        <v>35</v>
      </c>
      <c r="AM447" s="117">
        <f t="shared" si="379"/>
        <v>441.01842676715233</v>
      </c>
      <c r="AN447" s="130">
        <f t="shared" si="349"/>
        <v>2079.0868690451466</v>
      </c>
      <c r="AO447" s="101">
        <f t="shared" si="380"/>
        <v>5.0000000000000488E-2</v>
      </c>
      <c r="AQ447" s="141">
        <f t="shared" si="341"/>
        <v>1</v>
      </c>
      <c r="AR447" s="132">
        <f t="shared" si="342"/>
        <v>2079.0868690451466</v>
      </c>
      <c r="AS447" s="102">
        <f t="shared" si="343"/>
        <v>1260.0526479061496</v>
      </c>
      <c r="AT447" s="100">
        <f>AN447-H447</f>
        <v>293.8613690451466</v>
      </c>
      <c r="AU447" s="101">
        <f t="shared" si="382"/>
        <v>0.16460742300910813</v>
      </c>
      <c r="AW447" s="246">
        <f t="shared" si="344"/>
        <v>0.20501941138805702</v>
      </c>
    </row>
    <row r="448" spans="1:49" s="93" customFormat="1" ht="15" customHeight="1" x14ac:dyDescent="0.25">
      <c r="A448" s="95" t="s">
        <v>580</v>
      </c>
      <c r="B448" s="100">
        <f t="shared" si="366"/>
        <v>1025.165</v>
      </c>
      <c r="C448" s="100">
        <f t="shared" si="370"/>
        <v>307.54949999999997</v>
      </c>
      <c r="D448" s="100">
        <v>59.87</v>
      </c>
      <c r="E448" s="100">
        <f t="shared" si="328"/>
        <v>1392.5844999999999</v>
      </c>
      <c r="F448" s="216">
        <v>16.7</v>
      </c>
      <c r="G448" s="117">
        <f t="shared" si="371"/>
        <v>171.20255499999996</v>
      </c>
      <c r="H448" s="130">
        <f t="shared" si="329"/>
        <v>1563.7870549999998</v>
      </c>
      <c r="J448" s="141">
        <v>3</v>
      </c>
      <c r="K448" s="132">
        <f t="shared" si="348"/>
        <v>4691.3611649999993</v>
      </c>
      <c r="L448" s="102">
        <f t="shared" si="330"/>
        <v>3075.4949999999999</v>
      </c>
      <c r="M448" s="250">
        <f t="shared" si="367"/>
        <v>1120.9760737833928</v>
      </c>
      <c r="N448" s="122">
        <f t="shared" si="372"/>
        <v>336.29282213501784</v>
      </c>
      <c r="O448" s="100">
        <f t="shared" si="345"/>
        <v>1457.2688959184106</v>
      </c>
      <c r="P448" s="221">
        <f t="shared" si="331"/>
        <v>16.7</v>
      </c>
      <c r="Q448" s="117">
        <f t="shared" si="373"/>
        <v>187.2030043218266</v>
      </c>
      <c r="R448" s="130">
        <f t="shared" si="332"/>
        <v>1644.4719002402371</v>
      </c>
      <c r="S448" s="101">
        <f t="shared" si="374"/>
        <v>5.1595800708452266E-2</v>
      </c>
      <c r="U448" s="141">
        <f t="shared" si="333"/>
        <v>3</v>
      </c>
      <c r="V448" s="132">
        <f t="shared" si="334"/>
        <v>4933.4157007207114</v>
      </c>
      <c r="W448" s="102">
        <f t="shared" si="335"/>
        <v>3362.9282213501783</v>
      </c>
      <c r="X448" s="250">
        <f t="shared" si="368"/>
        <v>1177.0248774725617</v>
      </c>
      <c r="Y448" s="122">
        <f t="shared" si="375"/>
        <v>353.10746324176847</v>
      </c>
      <c r="Z448" s="100">
        <f t="shared" si="346"/>
        <v>1530.1323407143302</v>
      </c>
      <c r="AA448" s="221">
        <f t="shared" si="336"/>
        <v>16.7</v>
      </c>
      <c r="AB448" s="117">
        <f t="shared" si="376"/>
        <v>196.56315453791777</v>
      </c>
      <c r="AC448" s="130">
        <f t="shared" si="383"/>
        <v>1726.6954952522481</v>
      </c>
      <c r="AD448" s="101">
        <f t="shared" si="377"/>
        <v>4.9999999999999378E-2</v>
      </c>
      <c r="AF448" s="141">
        <f t="shared" si="337"/>
        <v>3</v>
      </c>
      <c r="AG448" s="132">
        <f t="shared" si="338"/>
        <v>5180.086485756744</v>
      </c>
      <c r="AH448" s="102">
        <f t="shared" si="339"/>
        <v>3531.0746324176853</v>
      </c>
      <c r="AI448" s="250">
        <f t="shared" si="369"/>
        <v>1235.8761213461908</v>
      </c>
      <c r="AJ448" s="122">
        <f t="shared" si="378"/>
        <v>370.76283640385719</v>
      </c>
      <c r="AK448" s="100">
        <f t="shared" si="347"/>
        <v>1606.6389577500479</v>
      </c>
      <c r="AL448" s="192">
        <f t="shared" si="340"/>
        <v>16.7</v>
      </c>
      <c r="AM448" s="117">
        <f t="shared" si="379"/>
        <v>206.39131226481382</v>
      </c>
      <c r="AN448" s="130">
        <f t="shared" si="349"/>
        <v>1813.0302700148618</v>
      </c>
      <c r="AO448" s="101">
        <f t="shared" si="380"/>
        <v>5.0000000000000711E-2</v>
      </c>
      <c r="AQ448" s="141">
        <f t="shared" si="341"/>
        <v>3</v>
      </c>
      <c r="AR448" s="132">
        <f t="shared" si="342"/>
        <v>5439.0908100445849</v>
      </c>
      <c r="AS448" s="102">
        <f t="shared" si="343"/>
        <v>3707.6283640385723</v>
      </c>
      <c r="AT448" s="100">
        <f t="shared" si="381"/>
        <v>249.24321501486202</v>
      </c>
      <c r="AU448" s="101">
        <f t="shared" si="382"/>
        <v>0.15938437028106867</v>
      </c>
      <c r="AW448" s="246">
        <f t="shared" si="344"/>
        <v>0.20553873897976493</v>
      </c>
    </row>
    <row r="449" spans="1:49" s="93" customFormat="1" ht="15" customHeight="1" x14ac:dyDescent="0.25">
      <c r="A449" s="95" t="s">
        <v>581</v>
      </c>
      <c r="B449" s="100">
        <f t="shared" si="366"/>
        <v>1005.06</v>
      </c>
      <c r="C449" s="100">
        <f t="shared" si="370"/>
        <v>301.51799999999997</v>
      </c>
      <c r="D449" s="100">
        <v>59.87</v>
      </c>
      <c r="E449" s="100">
        <f t="shared" si="328"/>
        <v>1366.4479999999999</v>
      </c>
      <c r="F449" s="216">
        <v>5</v>
      </c>
      <c r="G449" s="117">
        <f t="shared" si="371"/>
        <v>50.253</v>
      </c>
      <c r="H449" s="130">
        <f t="shared" si="329"/>
        <v>1416.7009999999998</v>
      </c>
      <c r="J449" s="141">
        <v>1</v>
      </c>
      <c r="K449" s="132">
        <f t="shared" si="348"/>
        <v>1416.7009999999998</v>
      </c>
      <c r="L449" s="102">
        <f t="shared" si="330"/>
        <v>1005.06</v>
      </c>
      <c r="M449" s="250">
        <f t="shared" si="367"/>
        <v>1099.4750266304459</v>
      </c>
      <c r="N449" s="122">
        <f t="shared" si="372"/>
        <v>329.84250798913376</v>
      </c>
      <c r="O449" s="100">
        <f t="shared" si="345"/>
        <v>1429.3175346195796</v>
      </c>
      <c r="P449" s="221">
        <f t="shared" si="331"/>
        <v>5</v>
      </c>
      <c r="Q449" s="117">
        <f t="shared" si="373"/>
        <v>54.973751331522294</v>
      </c>
      <c r="R449" s="130">
        <f t="shared" si="332"/>
        <v>1484.2912859511021</v>
      </c>
      <c r="S449" s="101">
        <f t="shared" si="374"/>
        <v>4.7709633826122921E-2</v>
      </c>
      <c r="U449" s="141">
        <f t="shared" si="333"/>
        <v>1</v>
      </c>
      <c r="V449" s="132">
        <f t="shared" si="334"/>
        <v>1484.2912859511021</v>
      </c>
      <c r="W449" s="102">
        <f t="shared" si="335"/>
        <v>1099.4750266304459</v>
      </c>
      <c r="X449" s="250">
        <f t="shared" si="368"/>
        <v>1154.4487779619674</v>
      </c>
      <c r="Y449" s="122">
        <f t="shared" si="375"/>
        <v>346.33463338859019</v>
      </c>
      <c r="Z449" s="100">
        <f t="shared" si="346"/>
        <v>1500.7834113505576</v>
      </c>
      <c r="AA449" s="221">
        <f t="shared" si="336"/>
        <v>5</v>
      </c>
      <c r="AB449" s="117">
        <f t="shared" si="376"/>
        <v>57.722438898098375</v>
      </c>
      <c r="AC449" s="130">
        <f t="shared" si="383"/>
        <v>1558.5058502486559</v>
      </c>
      <c r="AD449" s="101">
        <f t="shared" si="377"/>
        <v>4.9999999999999156E-2</v>
      </c>
      <c r="AF449" s="141">
        <f t="shared" si="337"/>
        <v>1</v>
      </c>
      <c r="AG449" s="132">
        <f t="shared" si="338"/>
        <v>1558.5058502486559</v>
      </c>
      <c r="AH449" s="102">
        <f t="shared" si="339"/>
        <v>1154.4487779619674</v>
      </c>
      <c r="AI449" s="250">
        <f t="shared" si="369"/>
        <v>1212.1712168600666</v>
      </c>
      <c r="AJ449" s="122">
        <f t="shared" si="378"/>
        <v>363.65136505801996</v>
      </c>
      <c r="AK449" s="100">
        <f t="shared" si="347"/>
        <v>1575.8225819180866</v>
      </c>
      <c r="AL449" s="192">
        <f t="shared" si="340"/>
        <v>5</v>
      </c>
      <c r="AM449" s="117">
        <f t="shared" si="379"/>
        <v>60.608560843003332</v>
      </c>
      <c r="AN449" s="130">
        <f t="shared" si="349"/>
        <v>1636.4311427610899</v>
      </c>
      <c r="AO449" s="101">
        <f t="shared" si="380"/>
        <v>5.0000000000000711E-2</v>
      </c>
      <c r="AQ449" s="141">
        <f t="shared" si="341"/>
        <v>1</v>
      </c>
      <c r="AR449" s="132">
        <f t="shared" si="342"/>
        <v>1636.4311427610899</v>
      </c>
      <c r="AS449" s="102">
        <f t="shared" si="343"/>
        <v>1212.1712168600666</v>
      </c>
      <c r="AT449" s="100">
        <f t="shared" si="381"/>
        <v>219.73014276109006</v>
      </c>
      <c r="AU449" s="101">
        <f t="shared" si="382"/>
        <v>0.1550998712933005</v>
      </c>
      <c r="AW449" s="246">
        <f t="shared" si="344"/>
        <v>0.20606851019846251</v>
      </c>
    </row>
    <row r="450" spans="1:49" s="93" customFormat="1" ht="15" customHeight="1" x14ac:dyDescent="0.25">
      <c r="A450" s="95" t="s">
        <v>582</v>
      </c>
      <c r="B450" s="100">
        <f t="shared" si="366"/>
        <v>985.36500000000001</v>
      </c>
      <c r="C450" s="100">
        <f t="shared" si="370"/>
        <v>295.60949999999997</v>
      </c>
      <c r="D450" s="100">
        <v>59.87</v>
      </c>
      <c r="E450" s="100">
        <f t="shared" si="328"/>
        <v>1340.8444999999999</v>
      </c>
      <c r="F450" s="216">
        <v>5</v>
      </c>
      <c r="G450" s="117">
        <f t="shared" si="371"/>
        <v>49.268250000000002</v>
      </c>
      <c r="H450" s="130">
        <f t="shared" si="329"/>
        <v>1390.11275</v>
      </c>
      <c r="J450" s="141">
        <v>1</v>
      </c>
      <c r="K450" s="132">
        <f t="shared" si="348"/>
        <v>1390.11275</v>
      </c>
      <c r="L450" s="102">
        <f t="shared" si="330"/>
        <v>985.36500000000001</v>
      </c>
      <c r="M450" s="250">
        <f t="shared" si="367"/>
        <v>1078.41244897925</v>
      </c>
      <c r="N450" s="122">
        <f t="shared" si="372"/>
        <v>323.523734693775</v>
      </c>
      <c r="O450" s="100">
        <f t="shared" si="345"/>
        <v>1401.936183673025</v>
      </c>
      <c r="P450" s="221">
        <f t="shared" si="331"/>
        <v>5</v>
      </c>
      <c r="Q450" s="117">
        <f t="shared" si="373"/>
        <v>53.920622448962504</v>
      </c>
      <c r="R450" s="130">
        <f t="shared" si="332"/>
        <v>1455.8568061219876</v>
      </c>
      <c r="S450" s="101">
        <f t="shared" si="374"/>
        <v>4.7294045840517329E-2</v>
      </c>
      <c r="U450" s="141">
        <f t="shared" si="333"/>
        <v>1</v>
      </c>
      <c r="V450" s="132">
        <f t="shared" si="334"/>
        <v>1455.8568061219876</v>
      </c>
      <c r="W450" s="102">
        <f t="shared" si="335"/>
        <v>1078.41244897925</v>
      </c>
      <c r="X450" s="250">
        <f t="shared" si="368"/>
        <v>1132.333071428212</v>
      </c>
      <c r="Y450" s="122">
        <f t="shared" si="375"/>
        <v>339.6999214284636</v>
      </c>
      <c r="Z450" s="100">
        <f t="shared" si="346"/>
        <v>1472.0329928566755</v>
      </c>
      <c r="AA450" s="221">
        <f t="shared" si="336"/>
        <v>5</v>
      </c>
      <c r="AB450" s="117">
        <f t="shared" si="376"/>
        <v>56.616653571410602</v>
      </c>
      <c r="AC450" s="130">
        <f t="shared" si="383"/>
        <v>1528.649646428086</v>
      </c>
      <c r="AD450" s="101">
        <f t="shared" si="377"/>
        <v>4.9999999999999378E-2</v>
      </c>
      <c r="AF450" s="141">
        <f t="shared" si="337"/>
        <v>1</v>
      </c>
      <c r="AG450" s="132">
        <f t="shared" si="338"/>
        <v>1528.649646428086</v>
      </c>
      <c r="AH450" s="102">
        <f t="shared" si="339"/>
        <v>1132.333071428212</v>
      </c>
      <c r="AI450" s="250">
        <f t="shared" si="369"/>
        <v>1188.9497249996232</v>
      </c>
      <c r="AJ450" s="122">
        <f t="shared" si="378"/>
        <v>356.68491749988692</v>
      </c>
      <c r="AK450" s="100">
        <f t="shared" si="347"/>
        <v>1545.6346424995102</v>
      </c>
      <c r="AL450" s="192">
        <f t="shared" si="340"/>
        <v>5</v>
      </c>
      <c r="AM450" s="117">
        <f t="shared" si="379"/>
        <v>59.447486249981161</v>
      </c>
      <c r="AN450" s="130">
        <f t="shared" si="349"/>
        <v>1605.0821287494914</v>
      </c>
      <c r="AO450" s="101">
        <f t="shared" si="380"/>
        <v>5.0000000000000711E-2</v>
      </c>
      <c r="AQ450" s="141">
        <f t="shared" si="341"/>
        <v>1</v>
      </c>
      <c r="AR450" s="132">
        <f t="shared" si="342"/>
        <v>1605.0821287494914</v>
      </c>
      <c r="AS450" s="102">
        <f t="shared" si="343"/>
        <v>1188.9497249996232</v>
      </c>
      <c r="AT450" s="100">
        <f t="shared" si="381"/>
        <v>214.9693787494914</v>
      </c>
      <c r="AU450" s="101">
        <f t="shared" si="382"/>
        <v>0.15464168553917035</v>
      </c>
      <c r="AW450" s="246">
        <f t="shared" si="344"/>
        <v>0.20660843951187946</v>
      </c>
    </row>
    <row r="451" spans="1:49" s="93" customFormat="1" ht="15" customHeight="1" x14ac:dyDescent="0.25">
      <c r="A451" s="95" t="s">
        <v>583</v>
      </c>
      <c r="B451" s="100">
        <f t="shared" si="366"/>
        <v>966.04</v>
      </c>
      <c r="C451" s="100">
        <f t="shared" si="370"/>
        <v>289.81199999999995</v>
      </c>
      <c r="D451" s="100">
        <v>59.87</v>
      </c>
      <c r="E451" s="100">
        <f t="shared" si="328"/>
        <v>1315.7219999999998</v>
      </c>
      <c r="F451" s="216"/>
      <c r="G451" s="117">
        <f t="shared" si="371"/>
        <v>0</v>
      </c>
      <c r="H451" s="130">
        <f t="shared" si="329"/>
        <v>1315.7219999999998</v>
      </c>
      <c r="J451" s="141"/>
      <c r="K451" s="132">
        <f t="shared" si="348"/>
        <v>0</v>
      </c>
      <c r="L451" s="102">
        <f t="shared" si="330"/>
        <v>0</v>
      </c>
      <c r="M451" s="250">
        <f t="shared" si="367"/>
        <v>1057.7455633174393</v>
      </c>
      <c r="N451" s="122">
        <f t="shared" si="372"/>
        <v>317.3236689952318</v>
      </c>
      <c r="O451" s="100">
        <f t="shared" si="345"/>
        <v>1375.0692323126711</v>
      </c>
      <c r="P451" s="221">
        <f t="shared" si="331"/>
        <v>0</v>
      </c>
      <c r="Q451" s="117">
        <f t="shared" si="373"/>
        <v>0</v>
      </c>
      <c r="R451" s="130">
        <f t="shared" si="332"/>
        <v>1375.0692323126711</v>
      </c>
      <c r="S451" s="101">
        <f t="shared" si="374"/>
        <v>4.5106209604058867E-2</v>
      </c>
      <c r="U451" s="141">
        <f t="shared" si="333"/>
        <v>0</v>
      </c>
      <c r="V451" s="132">
        <f t="shared" si="334"/>
        <v>0</v>
      </c>
      <c r="W451" s="102">
        <f t="shared" si="335"/>
        <v>0</v>
      </c>
      <c r="X451" s="250">
        <f t="shared" si="368"/>
        <v>1110.6328414833106</v>
      </c>
      <c r="Y451" s="122">
        <f t="shared" si="375"/>
        <v>333.18985244499316</v>
      </c>
      <c r="Z451" s="100">
        <f t="shared" si="346"/>
        <v>1443.8226939283038</v>
      </c>
      <c r="AA451" s="221">
        <f t="shared" si="336"/>
        <v>0</v>
      </c>
      <c r="AB451" s="117">
        <f t="shared" si="376"/>
        <v>0</v>
      </c>
      <c r="AC451" s="130">
        <f t="shared" si="383"/>
        <v>1443.8226939283038</v>
      </c>
      <c r="AD451" s="101">
        <f t="shared" si="377"/>
        <v>4.9999999999999378E-2</v>
      </c>
      <c r="AF451" s="141">
        <f t="shared" si="337"/>
        <v>0</v>
      </c>
      <c r="AG451" s="132">
        <f t="shared" si="338"/>
        <v>0</v>
      </c>
      <c r="AH451" s="102">
        <f t="shared" si="339"/>
        <v>0</v>
      </c>
      <c r="AI451" s="250">
        <f t="shared" si="369"/>
        <v>1166.1644835574771</v>
      </c>
      <c r="AJ451" s="122">
        <f t="shared" si="378"/>
        <v>349.84934506724312</v>
      </c>
      <c r="AK451" s="100">
        <f t="shared" si="347"/>
        <v>1516.0138286247202</v>
      </c>
      <c r="AL451" s="192">
        <f t="shared" si="340"/>
        <v>0</v>
      </c>
      <c r="AM451" s="117">
        <f t="shared" si="379"/>
        <v>0</v>
      </c>
      <c r="AN451" s="130">
        <f t="shared" si="349"/>
        <v>1516.0138286247202</v>
      </c>
      <c r="AO451" s="101">
        <f t="shared" si="380"/>
        <v>5.0000000000000933E-2</v>
      </c>
      <c r="AQ451" s="141">
        <f t="shared" si="341"/>
        <v>0</v>
      </c>
      <c r="AR451" s="132">
        <f t="shared" si="342"/>
        <v>0</v>
      </c>
      <c r="AS451" s="102">
        <f t="shared" si="343"/>
        <v>0</v>
      </c>
      <c r="AT451" s="100">
        <f t="shared" si="381"/>
        <v>200.29182862472044</v>
      </c>
      <c r="AU451" s="101">
        <f t="shared" si="382"/>
        <v>0.15222959608847497</v>
      </c>
      <c r="AW451" s="246">
        <f t="shared" si="344"/>
        <v>0.20715962440217495</v>
      </c>
    </row>
    <row r="452" spans="1:49" s="93" customFormat="1" ht="15" customHeight="1" x14ac:dyDescent="0.25">
      <c r="A452" s="95" t="s">
        <v>584</v>
      </c>
      <c r="B452" s="100">
        <f t="shared" si="366"/>
        <v>947.1</v>
      </c>
      <c r="C452" s="100">
        <f t="shared" si="370"/>
        <v>284.13</v>
      </c>
      <c r="D452" s="100">
        <v>59.87</v>
      </c>
      <c r="E452" s="100">
        <f t="shared" si="328"/>
        <v>1291.0999999999999</v>
      </c>
      <c r="F452" s="216">
        <v>15</v>
      </c>
      <c r="G452" s="117">
        <f t="shared" si="371"/>
        <v>142.065</v>
      </c>
      <c r="H452" s="130">
        <f t="shared" si="329"/>
        <v>1433.165</v>
      </c>
      <c r="J452" s="141">
        <v>1</v>
      </c>
      <c r="K452" s="132">
        <f t="shared" si="348"/>
        <v>1433.165</v>
      </c>
      <c r="L452" s="102">
        <f t="shared" si="330"/>
        <v>947.1</v>
      </c>
      <c r="M452" s="250">
        <f t="shared" si="367"/>
        <v>1037.4904112121515</v>
      </c>
      <c r="N452" s="122">
        <f t="shared" si="372"/>
        <v>311.24712336364541</v>
      </c>
      <c r="O452" s="100">
        <f t="shared" si="345"/>
        <v>1348.7375345757969</v>
      </c>
      <c r="P452" s="221">
        <f t="shared" si="331"/>
        <v>15</v>
      </c>
      <c r="Q452" s="117">
        <f t="shared" si="373"/>
        <v>155.62356168182271</v>
      </c>
      <c r="R452" s="130">
        <f t="shared" si="332"/>
        <v>1504.3610962576195</v>
      </c>
      <c r="S452" s="101">
        <f t="shared" si="374"/>
        <v>4.9677529284918087E-2</v>
      </c>
      <c r="U452" s="141">
        <f t="shared" si="333"/>
        <v>1</v>
      </c>
      <c r="V452" s="132">
        <f t="shared" si="334"/>
        <v>1504.3610962576195</v>
      </c>
      <c r="W452" s="102">
        <f t="shared" si="335"/>
        <v>1037.4904112121515</v>
      </c>
      <c r="X452" s="250">
        <f t="shared" si="368"/>
        <v>1089.3649317727584</v>
      </c>
      <c r="Y452" s="122">
        <f t="shared" si="375"/>
        <v>326.80947953182749</v>
      </c>
      <c r="Z452" s="100">
        <f t="shared" si="346"/>
        <v>1416.1744113045859</v>
      </c>
      <c r="AA452" s="221">
        <f t="shared" si="336"/>
        <v>15</v>
      </c>
      <c r="AB452" s="117">
        <f t="shared" si="376"/>
        <v>163.40473976591375</v>
      </c>
      <c r="AC452" s="130">
        <f t="shared" si="383"/>
        <v>1579.5791510704996</v>
      </c>
      <c r="AD452" s="101">
        <f t="shared" si="377"/>
        <v>4.9999999999999378E-2</v>
      </c>
      <c r="AF452" s="141">
        <f t="shared" si="337"/>
        <v>1</v>
      </c>
      <c r="AG452" s="132">
        <f t="shared" si="338"/>
        <v>1579.5791510704996</v>
      </c>
      <c r="AH452" s="102">
        <f t="shared" si="339"/>
        <v>1089.3649317727584</v>
      </c>
      <c r="AI452" s="250">
        <f t="shared" si="369"/>
        <v>1143.8331783613971</v>
      </c>
      <c r="AJ452" s="122">
        <f t="shared" si="378"/>
        <v>343.14995350841912</v>
      </c>
      <c r="AK452" s="100">
        <f t="shared" si="347"/>
        <v>1486.9831318698161</v>
      </c>
      <c r="AL452" s="192">
        <f t="shared" si="340"/>
        <v>15</v>
      </c>
      <c r="AM452" s="117">
        <f t="shared" si="379"/>
        <v>171.57497675420956</v>
      </c>
      <c r="AN452" s="130">
        <f t="shared" si="349"/>
        <v>1658.5581086240256</v>
      </c>
      <c r="AO452" s="101">
        <f t="shared" si="380"/>
        <v>5.0000000000000711E-2</v>
      </c>
      <c r="AQ452" s="141">
        <f t="shared" si="341"/>
        <v>1</v>
      </c>
      <c r="AR452" s="132">
        <f t="shared" si="342"/>
        <v>1658.5581086240256</v>
      </c>
      <c r="AS452" s="102">
        <f t="shared" si="343"/>
        <v>1143.8331783613971</v>
      </c>
      <c r="AT452" s="100">
        <f t="shared" si="381"/>
        <v>225.39310862402567</v>
      </c>
      <c r="AU452" s="101">
        <f t="shared" si="382"/>
        <v>0.15726947603662222</v>
      </c>
      <c r="AW452" s="246">
        <f t="shared" si="344"/>
        <v>0.20772165385006547</v>
      </c>
    </row>
    <row r="453" spans="1:49" s="93" customFormat="1" ht="15" customHeight="1" x14ac:dyDescent="0.25">
      <c r="A453" s="95" t="s">
        <v>585</v>
      </c>
      <c r="B453" s="100">
        <f t="shared" si="366"/>
        <v>928.52499999999998</v>
      </c>
      <c r="C453" s="100">
        <f t="shared" si="370"/>
        <v>278.5575</v>
      </c>
      <c r="D453" s="100">
        <v>59.87</v>
      </c>
      <c r="E453" s="100">
        <f t="shared" si="328"/>
        <v>1266.9524999999999</v>
      </c>
      <c r="F453" s="216">
        <v>19</v>
      </c>
      <c r="G453" s="117">
        <f t="shared" si="371"/>
        <v>176.41974999999999</v>
      </c>
      <c r="H453" s="130">
        <f t="shared" si="329"/>
        <v>1443.3722499999999</v>
      </c>
      <c r="J453" s="141">
        <v>1</v>
      </c>
      <c r="K453" s="132">
        <f t="shared" si="348"/>
        <v>1443.3722499999999</v>
      </c>
      <c r="L453" s="102">
        <f t="shared" si="330"/>
        <v>928.52499999999998</v>
      </c>
      <c r="M453" s="250">
        <f t="shared" si="367"/>
        <v>1017.625603907203</v>
      </c>
      <c r="N453" s="122">
        <f t="shared" si="372"/>
        <v>305.28768117216089</v>
      </c>
      <c r="O453" s="100">
        <f t="shared" si="345"/>
        <v>1322.913285079364</v>
      </c>
      <c r="P453" s="221">
        <f t="shared" si="331"/>
        <v>19</v>
      </c>
      <c r="Q453" s="117">
        <f t="shared" si="373"/>
        <v>193.34886474236856</v>
      </c>
      <c r="R453" s="130">
        <f t="shared" si="332"/>
        <v>1516.2621498217325</v>
      </c>
      <c r="S453" s="101">
        <f t="shared" si="374"/>
        <v>5.0499723700336174E-2</v>
      </c>
      <c r="U453" s="141">
        <f t="shared" si="333"/>
        <v>1</v>
      </c>
      <c r="V453" s="132">
        <f t="shared" si="334"/>
        <v>1516.2621498217325</v>
      </c>
      <c r="W453" s="102">
        <f t="shared" si="335"/>
        <v>1017.625603907203</v>
      </c>
      <c r="X453" s="250">
        <f t="shared" si="368"/>
        <v>1068.5068841025623</v>
      </c>
      <c r="Y453" s="122">
        <f t="shared" si="375"/>
        <v>320.55206523076868</v>
      </c>
      <c r="Z453" s="100">
        <f t="shared" si="346"/>
        <v>1389.0589493333309</v>
      </c>
      <c r="AA453" s="221">
        <f t="shared" si="336"/>
        <v>19</v>
      </c>
      <c r="AB453" s="117">
        <f t="shared" si="376"/>
        <v>203.01630797948684</v>
      </c>
      <c r="AC453" s="130">
        <f t="shared" si="383"/>
        <v>1592.0752573128177</v>
      </c>
      <c r="AD453" s="101">
        <f t="shared" si="377"/>
        <v>4.9999999999999156E-2</v>
      </c>
      <c r="AF453" s="141">
        <f t="shared" si="337"/>
        <v>1</v>
      </c>
      <c r="AG453" s="132">
        <f t="shared" si="338"/>
        <v>1592.0752573128177</v>
      </c>
      <c r="AH453" s="102">
        <f t="shared" si="339"/>
        <v>1068.5068841025623</v>
      </c>
      <c r="AI453" s="250">
        <f t="shared" si="369"/>
        <v>1121.9322283076913</v>
      </c>
      <c r="AJ453" s="122">
        <f t="shared" si="378"/>
        <v>336.57966849230735</v>
      </c>
      <c r="AK453" s="100">
        <f t="shared" si="347"/>
        <v>1458.5118967999986</v>
      </c>
      <c r="AL453" s="192">
        <f t="shared" si="340"/>
        <v>19</v>
      </c>
      <c r="AM453" s="117">
        <f t="shared" si="379"/>
        <v>213.16712337846135</v>
      </c>
      <c r="AN453" s="130">
        <f t="shared" si="349"/>
        <v>1671.67902017846</v>
      </c>
      <c r="AO453" s="101">
        <f t="shared" si="380"/>
        <v>5.0000000000000933E-2</v>
      </c>
      <c r="AQ453" s="141">
        <f t="shared" si="341"/>
        <v>1</v>
      </c>
      <c r="AR453" s="132">
        <f t="shared" si="342"/>
        <v>1671.67902017846</v>
      </c>
      <c r="AS453" s="102">
        <f t="shared" si="343"/>
        <v>1121.9322283076913</v>
      </c>
      <c r="AT453" s="100">
        <f t="shared" si="381"/>
        <v>228.30677017846006</v>
      </c>
      <c r="AU453" s="101">
        <f t="shared" si="382"/>
        <v>0.15817594537962054</v>
      </c>
      <c r="AW453" s="246">
        <f t="shared" si="344"/>
        <v>0.20829512216439117</v>
      </c>
    </row>
    <row r="454" spans="1:49" s="93" customFormat="1" ht="15" customHeight="1" x14ac:dyDescent="0.25">
      <c r="A454" s="95" t="s">
        <v>586</v>
      </c>
      <c r="B454" s="100">
        <f t="shared" si="366"/>
        <v>910.31500000000005</v>
      </c>
      <c r="C454" s="100">
        <f t="shared" si="370"/>
        <v>273.09449999999998</v>
      </c>
      <c r="D454" s="100">
        <v>59.87</v>
      </c>
      <c r="E454" s="100">
        <f t="shared" ref="E454" si="384">SUM(B454:D454)</f>
        <v>1243.2794999999999</v>
      </c>
      <c r="F454" s="216">
        <v>17</v>
      </c>
      <c r="G454" s="117">
        <f t="shared" si="371"/>
        <v>154.75355000000002</v>
      </c>
      <c r="H454" s="130">
        <f t="shared" ref="H454" si="385">E454+G454</f>
        <v>1398.03305</v>
      </c>
      <c r="J454" s="141">
        <v>4</v>
      </c>
      <c r="K454" s="132">
        <f t="shared" si="348"/>
        <v>5592.1322</v>
      </c>
      <c r="L454" s="102">
        <f t="shared" ref="L454" si="386">B454*J454</f>
        <v>3641.26</v>
      </c>
      <c r="M454" s="250">
        <f t="shared" si="367"/>
        <v>998.15114140259391</v>
      </c>
      <c r="N454" s="122">
        <f t="shared" si="372"/>
        <v>299.44534242077816</v>
      </c>
      <c r="O454" s="100">
        <f t="shared" si="345"/>
        <v>1297.5964838233722</v>
      </c>
      <c r="P454" s="221">
        <f t="shared" ref="P454" si="387">F454</f>
        <v>17</v>
      </c>
      <c r="Q454" s="117">
        <f t="shared" si="373"/>
        <v>169.68569403844097</v>
      </c>
      <c r="R454" s="130">
        <f t="shared" ref="R454" si="388">O454+Q454</f>
        <v>1467.2821778618131</v>
      </c>
      <c r="S454" s="101">
        <f>R454/H454-1</f>
        <v>4.9533255212967253E-2</v>
      </c>
      <c r="U454" s="141">
        <f t="shared" ref="U454" si="389">J454</f>
        <v>4</v>
      </c>
      <c r="V454" s="132">
        <f t="shared" ref="V454" si="390">R454*U454</f>
        <v>5869.1287114472525</v>
      </c>
      <c r="W454" s="102">
        <f t="shared" ref="W454" si="391">M454*U454</f>
        <v>3992.6045656103756</v>
      </c>
      <c r="X454" s="250">
        <f t="shared" si="368"/>
        <v>1048.0586984727229</v>
      </c>
      <c r="Y454" s="122">
        <f t="shared" si="375"/>
        <v>314.41760954181683</v>
      </c>
      <c r="Z454" s="100">
        <f t="shared" si="346"/>
        <v>1362.4763080145397</v>
      </c>
      <c r="AA454" s="221">
        <f t="shared" ref="AA454" si="392">F454</f>
        <v>17</v>
      </c>
      <c r="AB454" s="117">
        <f t="shared" si="376"/>
        <v>178.16997874036289</v>
      </c>
      <c r="AC454" s="130">
        <f t="shared" si="383"/>
        <v>1540.6462867549026</v>
      </c>
      <c r="AD454" s="101">
        <f t="shared" si="377"/>
        <v>4.9999999999999156E-2</v>
      </c>
      <c r="AF454" s="141">
        <f t="shared" ref="AF454" si="393">U454</f>
        <v>4</v>
      </c>
      <c r="AG454" s="132">
        <f t="shared" ref="AG454" si="394">AC454*AF454</f>
        <v>6162.5851470196103</v>
      </c>
      <c r="AH454" s="102">
        <f t="shared" ref="AH454" si="395">X454*AF454</f>
        <v>4192.2347938908915</v>
      </c>
      <c r="AI454" s="250">
        <f t="shared" si="369"/>
        <v>1100.4616333963597</v>
      </c>
      <c r="AJ454" s="122">
        <f t="shared" si="378"/>
        <v>330.13849001890793</v>
      </c>
      <c r="AK454" s="100">
        <f t="shared" si="347"/>
        <v>1430.6001234152677</v>
      </c>
      <c r="AL454" s="192">
        <f t="shared" ref="AL454" si="396">F454</f>
        <v>17</v>
      </c>
      <c r="AM454" s="117">
        <f t="shared" si="379"/>
        <v>187.07847767738116</v>
      </c>
      <c r="AN454" s="130">
        <f t="shared" si="349"/>
        <v>1617.6786010926489</v>
      </c>
      <c r="AO454" s="101">
        <f t="shared" si="380"/>
        <v>5.0000000000000711E-2</v>
      </c>
      <c r="AQ454" s="141">
        <f t="shared" ref="AQ454:AQ455" si="397">AF454</f>
        <v>4</v>
      </c>
      <c r="AR454" s="132">
        <f t="shared" ref="AR454" si="398">AN454*AQ454</f>
        <v>6470.7144043705957</v>
      </c>
      <c r="AS454" s="102">
        <f t="shared" ref="AS454" si="399">AI454*AQ454</f>
        <v>4401.8465335854389</v>
      </c>
      <c r="AT454" s="100">
        <f t="shared" si="381"/>
        <v>219.64555109264893</v>
      </c>
      <c r="AU454" s="101">
        <f t="shared" si="382"/>
        <v>0.15711041387229652</v>
      </c>
      <c r="AW454" s="246">
        <f>AI454/B454-1</f>
        <v>0.2088800397624555</v>
      </c>
    </row>
    <row r="455" spans="1:49" ht="16.5" customHeight="1" x14ac:dyDescent="0.25">
      <c r="J455" s="144">
        <f>SUM(J5:J454)</f>
        <v>2867</v>
      </c>
      <c r="K455" s="135">
        <f>SUM(K5:K454)</f>
        <v>6692667.6760749985</v>
      </c>
      <c r="L455" s="102">
        <f>SUM(L5:L454)</f>
        <v>4436849.929999995</v>
      </c>
      <c r="U455" s="144">
        <f>SUM(U5:U454)</f>
        <v>2867</v>
      </c>
      <c r="V455" s="135">
        <f>SUM(V5:V454)</f>
        <v>7060764.3982591191</v>
      </c>
      <c r="W455" s="102">
        <f>SUM(W5:W454)</f>
        <v>4816128.4361878112</v>
      </c>
      <c r="AF455" s="144">
        <f>SUM(AF5:AF454)</f>
        <v>2867</v>
      </c>
      <c r="AG455" s="135">
        <f>SUM(AG5:AG454)</f>
        <v>7413802.6181720793</v>
      </c>
      <c r="AH455" s="106">
        <f>SUM(AH5:AH454)</f>
        <v>5056934.857997206</v>
      </c>
      <c r="AQ455" s="138">
        <f t="shared" si="397"/>
        <v>2867</v>
      </c>
      <c r="AR455" s="135">
        <f>SUM(AR5:AR454)</f>
        <v>7784492.749080684</v>
      </c>
      <c r="AS455" s="106">
        <f>SUM(AS5:AS454)</f>
        <v>5309781.6008970635</v>
      </c>
      <c r="AU455" s="121">
        <f>AVERAGE(AU5:AU454)</f>
        <v>0.17135644398407412</v>
      </c>
    </row>
    <row r="457" spans="1:49" ht="12.75" x14ac:dyDescent="0.25">
      <c r="H457" s="197"/>
      <c r="I457" s="197"/>
      <c r="J457" s="200"/>
      <c r="K457" s="197"/>
      <c r="L457" s="199"/>
    </row>
    <row r="458" spans="1:49" ht="12.75" x14ac:dyDescent="0.25">
      <c r="H458" s="330" t="s">
        <v>602</v>
      </c>
      <c r="I458" s="330"/>
      <c r="J458" s="330"/>
      <c r="K458" s="330"/>
      <c r="L458" s="199"/>
      <c r="S458" s="330" t="s">
        <v>602</v>
      </c>
      <c r="T458" s="330"/>
      <c r="U458" s="330"/>
      <c r="V458" s="330"/>
      <c r="W458" s="199"/>
      <c r="AD458" s="330" t="s">
        <v>602</v>
      </c>
      <c r="AE458" s="330"/>
      <c r="AF458" s="330"/>
      <c r="AG458" s="330"/>
      <c r="AH458" s="199"/>
      <c r="AO458" s="330" t="s">
        <v>602</v>
      </c>
      <c r="AP458" s="330"/>
      <c r="AQ458" s="330"/>
      <c r="AR458" s="330"/>
      <c r="AS458" s="199"/>
    </row>
    <row r="459" spans="1:49" ht="12.75" x14ac:dyDescent="0.25">
      <c r="H459" s="331" t="s">
        <v>603</v>
      </c>
      <c r="I459" s="331"/>
      <c r="J459" s="201" t="s">
        <v>604</v>
      </c>
      <c r="K459" s="202" t="s">
        <v>605</v>
      </c>
      <c r="L459" s="199"/>
      <c r="S459" s="331" t="s">
        <v>603</v>
      </c>
      <c r="T459" s="331"/>
      <c r="U459" s="201" t="s">
        <v>604</v>
      </c>
      <c r="V459" s="202" t="s">
        <v>605</v>
      </c>
      <c r="W459" s="199"/>
      <c r="AD459" s="331" t="s">
        <v>603</v>
      </c>
      <c r="AE459" s="331"/>
      <c r="AF459" s="201" t="s">
        <v>604</v>
      </c>
      <c r="AG459" s="202" t="s">
        <v>605</v>
      </c>
      <c r="AH459" s="199"/>
      <c r="AO459" s="331" t="s">
        <v>603</v>
      </c>
      <c r="AP459" s="331"/>
      <c r="AQ459" s="201" t="s">
        <v>604</v>
      </c>
      <c r="AR459" s="202" t="s">
        <v>605</v>
      </c>
      <c r="AS459" s="199"/>
    </row>
    <row r="460" spans="1:49" ht="12.75" x14ac:dyDescent="0.25">
      <c r="H460" s="332"/>
      <c r="I460" s="333"/>
      <c r="J460" s="203"/>
      <c r="K460" s="204"/>
      <c r="L460" s="210">
        <f t="shared" ref="L460:L463" si="400">K460/L$455</f>
        <v>0</v>
      </c>
      <c r="S460" s="332" t="s">
        <v>608</v>
      </c>
      <c r="T460" s="333"/>
      <c r="U460" s="203">
        <f>J460</f>
        <v>0</v>
      </c>
      <c r="V460" s="204">
        <f>W$455*W460</f>
        <v>0</v>
      </c>
      <c r="W460" s="210">
        <f t="shared" ref="W460:W463" si="401">L460</f>
        <v>0</v>
      </c>
      <c r="AD460" s="332" t="s">
        <v>608</v>
      </c>
      <c r="AE460" s="333"/>
      <c r="AF460" s="203">
        <f>U460</f>
        <v>0</v>
      </c>
      <c r="AG460" s="204">
        <f t="shared" ref="AG460:AG463" si="402">AH$455*AH460</f>
        <v>0</v>
      </c>
      <c r="AH460" s="210">
        <f t="shared" ref="AH460:AH463" si="403">W460</f>
        <v>0</v>
      </c>
      <c r="AO460" s="332" t="s">
        <v>608</v>
      </c>
      <c r="AP460" s="333"/>
      <c r="AQ460" s="203">
        <f>AF460</f>
        <v>0</v>
      </c>
      <c r="AR460" s="204">
        <f>AS$455*AS460</f>
        <v>0</v>
      </c>
      <c r="AS460" s="210">
        <f t="shared" ref="AS460:AS463" si="404">AH460</f>
        <v>0</v>
      </c>
    </row>
    <row r="461" spans="1:49" ht="12.75" x14ac:dyDescent="0.25">
      <c r="H461" s="332"/>
      <c r="I461" s="333"/>
      <c r="J461" s="203"/>
      <c r="K461" s="204"/>
      <c r="L461" s="210">
        <f t="shared" si="400"/>
        <v>0</v>
      </c>
      <c r="S461" s="332" t="s">
        <v>610</v>
      </c>
      <c r="T461" s="333"/>
      <c r="U461" s="203">
        <f t="shared" ref="U461:U463" si="405">J461</f>
        <v>0</v>
      </c>
      <c r="V461" s="204">
        <f t="shared" ref="V461:V463" si="406">W$455*W461</f>
        <v>0</v>
      </c>
      <c r="W461" s="210">
        <f t="shared" si="401"/>
        <v>0</v>
      </c>
      <c r="AD461" s="332" t="s">
        <v>610</v>
      </c>
      <c r="AE461" s="333"/>
      <c r="AF461" s="203">
        <f t="shared" ref="AF461:AF463" si="407">U461</f>
        <v>0</v>
      </c>
      <c r="AG461" s="204">
        <f t="shared" si="402"/>
        <v>0</v>
      </c>
      <c r="AH461" s="210">
        <f t="shared" si="403"/>
        <v>0</v>
      </c>
      <c r="AO461" s="332" t="s">
        <v>610</v>
      </c>
      <c r="AP461" s="333"/>
      <c r="AQ461" s="203">
        <f t="shared" ref="AQ461:AQ463" si="408">AF461</f>
        <v>0</v>
      </c>
      <c r="AR461" s="204">
        <f t="shared" ref="AR461:AR463" si="409">AS$455*AS461</f>
        <v>0</v>
      </c>
      <c r="AS461" s="210">
        <f t="shared" si="404"/>
        <v>0</v>
      </c>
    </row>
    <row r="462" spans="1:49" ht="12.75" x14ac:dyDescent="0.25">
      <c r="H462" s="332"/>
      <c r="I462" s="333"/>
      <c r="J462" s="203"/>
      <c r="K462" s="204"/>
      <c r="L462" s="210">
        <f t="shared" si="400"/>
        <v>0</v>
      </c>
      <c r="S462" s="332" t="s">
        <v>609</v>
      </c>
      <c r="T462" s="333"/>
      <c r="U462" s="203">
        <f t="shared" si="405"/>
        <v>0</v>
      </c>
      <c r="V462" s="204">
        <f t="shared" si="406"/>
        <v>0</v>
      </c>
      <c r="W462" s="210">
        <f t="shared" si="401"/>
        <v>0</v>
      </c>
      <c r="AD462" s="332" t="s">
        <v>609</v>
      </c>
      <c r="AE462" s="333"/>
      <c r="AF462" s="203">
        <f t="shared" si="407"/>
        <v>0</v>
      </c>
      <c r="AG462" s="204">
        <f t="shared" si="402"/>
        <v>0</v>
      </c>
      <c r="AH462" s="210">
        <f t="shared" si="403"/>
        <v>0</v>
      </c>
      <c r="AO462" s="332" t="s">
        <v>609</v>
      </c>
      <c r="AP462" s="333"/>
      <c r="AQ462" s="203">
        <f t="shared" si="408"/>
        <v>0</v>
      </c>
      <c r="AR462" s="204">
        <f t="shared" si="409"/>
        <v>0</v>
      </c>
      <c r="AS462" s="210">
        <f t="shared" si="404"/>
        <v>0</v>
      </c>
    </row>
    <row r="463" spans="1:49" ht="12.75" x14ac:dyDescent="0.25">
      <c r="H463" s="324"/>
      <c r="I463" s="325"/>
      <c r="J463" s="203"/>
      <c r="K463" s="204"/>
      <c r="L463" s="210">
        <f t="shared" si="400"/>
        <v>0</v>
      </c>
      <c r="S463" s="324" t="s">
        <v>611</v>
      </c>
      <c r="T463" s="325"/>
      <c r="U463" s="203">
        <f t="shared" si="405"/>
        <v>0</v>
      </c>
      <c r="V463" s="204">
        <f t="shared" si="406"/>
        <v>0</v>
      </c>
      <c r="W463" s="210">
        <f t="shared" si="401"/>
        <v>0</v>
      </c>
      <c r="AD463" s="324" t="s">
        <v>611</v>
      </c>
      <c r="AE463" s="325"/>
      <c r="AF463" s="203">
        <f t="shared" si="407"/>
        <v>0</v>
      </c>
      <c r="AG463" s="204">
        <f t="shared" si="402"/>
        <v>0</v>
      </c>
      <c r="AH463" s="210">
        <f t="shared" si="403"/>
        <v>0</v>
      </c>
      <c r="AO463" s="324" t="s">
        <v>611</v>
      </c>
      <c r="AP463" s="325"/>
      <c r="AQ463" s="203">
        <f t="shared" si="408"/>
        <v>0</v>
      </c>
      <c r="AR463" s="204">
        <f t="shared" si="409"/>
        <v>0</v>
      </c>
      <c r="AS463" s="210">
        <f t="shared" si="404"/>
        <v>0</v>
      </c>
    </row>
    <row r="464" spans="1:49" ht="12.75" x14ac:dyDescent="0.25">
      <c r="H464" s="324" t="s">
        <v>606</v>
      </c>
      <c r="I464" s="326"/>
      <c r="J464" s="325"/>
      <c r="K464" s="198">
        <f>SUM(K460:K463)</f>
        <v>0</v>
      </c>
      <c r="L464" s="205"/>
      <c r="S464" s="324" t="s">
        <v>606</v>
      </c>
      <c r="T464" s="326"/>
      <c r="U464" s="325"/>
      <c r="V464" s="198">
        <f>SUM(V460:V463)</f>
        <v>0</v>
      </c>
      <c r="W464" s="205"/>
      <c r="AD464" s="324" t="s">
        <v>606</v>
      </c>
      <c r="AE464" s="326"/>
      <c r="AF464" s="325"/>
      <c r="AG464" s="198">
        <f>SUM(AG460:AG463)</f>
        <v>0</v>
      </c>
      <c r="AH464" s="205"/>
      <c r="AO464" s="324" t="s">
        <v>606</v>
      </c>
      <c r="AP464" s="326"/>
      <c r="AQ464" s="325"/>
      <c r="AR464" s="198">
        <f>SUM(AR460:AR463)</f>
        <v>0</v>
      </c>
      <c r="AS464" s="205"/>
    </row>
    <row r="465" spans="8:45" ht="12.75" x14ac:dyDescent="0.25">
      <c r="H465" s="197"/>
      <c r="I465" s="206"/>
      <c r="J465" s="207"/>
      <c r="K465" s="208"/>
      <c r="L465" s="199"/>
      <c r="S465" s="197"/>
      <c r="T465" s="206"/>
      <c r="U465" s="207"/>
      <c r="V465" s="208"/>
      <c r="W465" s="199"/>
      <c r="AD465" s="197"/>
      <c r="AE465" s="206"/>
      <c r="AF465" s="207"/>
      <c r="AG465" s="208"/>
      <c r="AH465" s="199"/>
      <c r="AO465" s="197"/>
      <c r="AP465" s="206"/>
      <c r="AQ465" s="207"/>
      <c r="AR465" s="208"/>
      <c r="AS465" s="199"/>
    </row>
    <row r="466" spans="8:45" ht="15.75" x14ac:dyDescent="0.25">
      <c r="H466" s="327" t="s">
        <v>607</v>
      </c>
      <c r="I466" s="328"/>
      <c r="J466" s="329"/>
      <c r="K466" s="209">
        <f>K455+K464</f>
        <v>6692667.6760749985</v>
      </c>
      <c r="L466" s="199"/>
      <c r="S466" s="327" t="s">
        <v>607</v>
      </c>
      <c r="T466" s="328"/>
      <c r="U466" s="329"/>
      <c r="V466" s="209">
        <f>V455+V464</f>
        <v>7060764.3982591191</v>
      </c>
      <c r="W466" s="211">
        <f>V466/K466-1</f>
        <v>5.4999999999999272E-2</v>
      </c>
      <c r="AD466" s="327" t="s">
        <v>607</v>
      </c>
      <c r="AE466" s="328"/>
      <c r="AF466" s="329"/>
      <c r="AG466" s="209">
        <f>AG455+AG464</f>
        <v>7413802.6181720793</v>
      </c>
      <c r="AH466" s="211">
        <f>AG466/V466-1</f>
        <v>5.0000000000000711E-2</v>
      </c>
      <c r="AO466" s="327" t="s">
        <v>607</v>
      </c>
      <c r="AP466" s="328"/>
      <c r="AQ466" s="329"/>
      <c r="AR466" s="209">
        <f>AR455+AR464</f>
        <v>7784492.749080684</v>
      </c>
      <c r="AS466" s="211">
        <f>AR466/AG466-1</f>
        <v>5.0000000000000044E-2</v>
      </c>
    </row>
  </sheetData>
  <mergeCells count="58">
    <mergeCell ref="AD3:AD4"/>
    <mergeCell ref="J3:K3"/>
    <mergeCell ref="U3:V3"/>
    <mergeCell ref="AF3:AG3"/>
    <mergeCell ref="AQ3:AR3"/>
    <mergeCell ref="AI3:AI4"/>
    <mergeCell ref="AK3:AK4"/>
    <mergeCell ref="AL3:AL4"/>
    <mergeCell ref="AM3:AM4"/>
    <mergeCell ref="AO3:AO4"/>
    <mergeCell ref="AT3:AU3"/>
    <mergeCell ref="A3:A4"/>
    <mergeCell ref="B3:B4"/>
    <mergeCell ref="D3:D4"/>
    <mergeCell ref="E3:E4"/>
    <mergeCell ref="F3:F4"/>
    <mergeCell ref="G3:G4"/>
    <mergeCell ref="M3:M4"/>
    <mergeCell ref="O3:O4"/>
    <mergeCell ref="P3:P4"/>
    <mergeCell ref="Q3:Q4"/>
    <mergeCell ref="S3:S4"/>
    <mergeCell ref="X3:X4"/>
    <mergeCell ref="Z3:Z4"/>
    <mergeCell ref="AA3:AA4"/>
    <mergeCell ref="AB3:AB4"/>
    <mergeCell ref="H464:J464"/>
    <mergeCell ref="H466:J466"/>
    <mergeCell ref="H463:I463"/>
    <mergeCell ref="H458:K458"/>
    <mergeCell ref="H459:I459"/>
    <mergeCell ref="H460:I460"/>
    <mergeCell ref="H461:I461"/>
    <mergeCell ref="H462:I462"/>
    <mergeCell ref="S462:T462"/>
    <mergeCell ref="S463:T463"/>
    <mergeCell ref="S464:U464"/>
    <mergeCell ref="S466:U466"/>
    <mergeCell ref="S458:V458"/>
    <mergeCell ref="S459:T459"/>
    <mergeCell ref="S460:T460"/>
    <mergeCell ref="S461:T461"/>
    <mergeCell ref="AD462:AE462"/>
    <mergeCell ref="AD463:AE463"/>
    <mergeCell ref="AD464:AF464"/>
    <mergeCell ref="AD466:AF466"/>
    <mergeCell ref="AD458:AG458"/>
    <mergeCell ref="AD459:AE459"/>
    <mergeCell ref="AD460:AE460"/>
    <mergeCell ref="AD461:AE461"/>
    <mergeCell ref="AO463:AP463"/>
    <mergeCell ref="AO464:AQ464"/>
    <mergeCell ref="AO466:AQ466"/>
    <mergeCell ref="AO458:AR458"/>
    <mergeCell ref="AO459:AP459"/>
    <mergeCell ref="AO460:AP460"/>
    <mergeCell ref="AO461:AP461"/>
    <mergeCell ref="AO462:AP462"/>
  </mergeCells>
  <pageMargins left="0.39370078740157483" right="0.19685039370078741" top="0.78740157480314965" bottom="0.59055118110236227" header="0.31496062992125984" footer="0.31496062992125984"/>
  <pageSetup paperSize="9" scale="7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38"/>
  <sheetViews>
    <sheetView zoomScale="106" zoomScaleNormal="106" workbookViewId="0">
      <pane xSplit="9" topLeftCell="AU1" activePane="topRight" state="frozen"/>
      <selection pane="topRight" activeCell="AY28" sqref="AY28"/>
    </sheetView>
  </sheetViews>
  <sheetFormatPr defaultRowHeight="15" x14ac:dyDescent="0.25"/>
  <cols>
    <col min="1" max="2" width="9.85546875" style="92" bestFit="1" customWidth="1"/>
    <col min="3" max="3" width="9.28515625" style="92" bestFit="1" customWidth="1"/>
    <col min="4" max="4" width="9.5703125" style="92" bestFit="1" customWidth="1"/>
    <col min="5" max="5" width="9.5703125" style="92" customWidth="1"/>
    <col min="6" max="6" width="10.5703125" style="92" bestFit="1" customWidth="1"/>
    <col min="7" max="7" width="6.140625" style="222" bestFit="1" customWidth="1"/>
    <col min="8" max="8" width="9.28515625" style="106" bestFit="1" customWidth="1"/>
    <col min="9" max="9" width="11.28515625" style="106" bestFit="1" customWidth="1"/>
    <col min="10" max="10" width="2.140625" style="93" customWidth="1"/>
    <col min="11" max="11" width="9" style="139" bestFit="1" customWidth="1"/>
    <col min="12" max="12" width="15" style="102" bestFit="1" customWidth="1"/>
    <col min="13" max="13" width="15" style="93" bestFit="1" customWidth="1"/>
    <col min="14" max="14" width="10.42578125" style="92" bestFit="1" customWidth="1"/>
    <col min="15" max="15" width="9.28515625" style="92" bestFit="1" customWidth="1"/>
    <col min="16" max="16" width="9.5703125" style="92" bestFit="1" customWidth="1"/>
    <col min="17" max="17" width="10.5703125" style="92" customWidth="1"/>
    <col min="18" max="18" width="7" style="220" customWidth="1"/>
    <col min="19" max="19" width="9.28515625" style="106" bestFit="1" customWidth="1"/>
    <col min="20" max="20" width="11.28515625" style="106" bestFit="1" customWidth="1"/>
    <col min="21" max="21" width="7.85546875" style="121" bestFit="1" customWidth="1"/>
    <col min="22" max="22" width="7.42578125" style="93" bestFit="1" customWidth="1"/>
    <col min="23" max="23" width="10.42578125" style="137" bestFit="1" customWidth="1"/>
    <col min="24" max="24" width="15" style="102" bestFit="1" customWidth="1"/>
    <col min="25" max="25" width="15" style="93" bestFit="1" customWidth="1"/>
    <col min="26" max="26" width="9.85546875" style="92" bestFit="1" customWidth="1"/>
    <col min="27" max="28" width="9.28515625" style="92" bestFit="1" customWidth="1"/>
    <col min="29" max="29" width="10.5703125" style="92" bestFit="1" customWidth="1"/>
    <col min="30" max="30" width="5.85546875" style="220" bestFit="1" customWidth="1"/>
    <col min="31" max="31" width="9.28515625" style="106" bestFit="1" customWidth="1"/>
    <col min="32" max="32" width="11.28515625" style="106" bestFit="1" customWidth="1"/>
    <col min="33" max="33" width="7.42578125" style="92" bestFit="1" customWidth="1"/>
    <col min="34" max="34" width="7.42578125" style="246" bestFit="1" customWidth="1"/>
    <col min="35" max="35" width="10.42578125" style="93" bestFit="1" customWidth="1"/>
    <col min="36" max="36" width="15" style="102" bestFit="1" customWidth="1"/>
    <col min="37" max="37" width="15" style="92" bestFit="1" customWidth="1"/>
    <col min="38" max="38" width="9.85546875" style="92" bestFit="1" customWidth="1"/>
    <col min="39" max="39" width="9.28515625" style="92" bestFit="1" customWidth="1"/>
    <col min="40" max="40" width="9.5703125" style="92" bestFit="1" customWidth="1"/>
    <col min="41" max="41" width="10.5703125" style="92" bestFit="1" customWidth="1"/>
    <col min="42" max="42" width="5.85546875" style="220" bestFit="1" customWidth="1"/>
    <col min="43" max="43" width="9.28515625" style="106" bestFit="1" customWidth="1"/>
    <col min="44" max="44" width="11.28515625" style="106" bestFit="1" customWidth="1"/>
    <col min="45" max="45" width="7.85546875" style="92" bestFit="1" customWidth="1"/>
    <col min="46" max="46" width="5.5703125" style="92" customWidth="1"/>
    <col min="47" max="47" width="10.42578125" style="139" bestFit="1" customWidth="1"/>
    <col min="48" max="48" width="15" style="102" customWidth="1"/>
    <col min="49" max="49" width="14.42578125" style="92" customWidth="1"/>
    <col min="50" max="50" width="9.28515625" style="92" bestFit="1" customWidth="1"/>
    <col min="51" max="51" width="8.28515625" style="92" bestFit="1" customWidth="1"/>
    <col min="52" max="52" width="6.5703125" style="92" bestFit="1" customWidth="1"/>
    <col min="53" max="53" width="10.140625" style="258" customWidth="1"/>
    <col min="54" max="54" width="14.5703125" style="258" bestFit="1" customWidth="1"/>
    <col min="55" max="56" width="7.28515625" style="92" bestFit="1" customWidth="1"/>
    <col min="57" max="57" width="9.5703125" style="92" bestFit="1" customWidth="1"/>
    <col min="58" max="58" width="9.85546875" style="92" bestFit="1" customWidth="1"/>
    <col min="59" max="59" width="9.5703125" style="92" bestFit="1" customWidth="1"/>
    <col min="60" max="16384" width="9.140625" style="92"/>
  </cols>
  <sheetData>
    <row r="1" spans="1:54" ht="15" customHeight="1" x14ac:dyDescent="0.25">
      <c r="A1" s="9"/>
      <c r="B1" s="9"/>
      <c r="N1" s="92">
        <v>0.68304124020715329</v>
      </c>
      <c r="Z1" s="92">
        <v>0.80701064778531317</v>
      </c>
      <c r="AL1" s="92">
        <v>0.84736118017457873</v>
      </c>
    </row>
    <row r="2" spans="1:54" ht="20.25" customHeight="1" x14ac:dyDescent="0.25">
      <c r="B2" s="256">
        <v>40969</v>
      </c>
      <c r="C2" s="94"/>
      <c r="D2" s="94"/>
      <c r="E2" s="94"/>
      <c r="N2" s="257">
        <v>41518</v>
      </c>
      <c r="O2" s="94"/>
      <c r="P2" s="94"/>
      <c r="Z2" s="256">
        <v>41883</v>
      </c>
      <c r="AA2" s="94"/>
      <c r="AB2" s="94"/>
      <c r="AL2" s="256">
        <v>42248</v>
      </c>
      <c r="AM2" s="94"/>
      <c r="AN2" s="94"/>
      <c r="AQ2" s="106">
        <f>4414.53*0.24</f>
        <v>1059.4871999999998</v>
      </c>
      <c r="AR2" s="106">
        <f>6021.94*0.24</f>
        <v>1445.2655999999999</v>
      </c>
    </row>
    <row r="3" spans="1:54" ht="16.5" customHeight="1" x14ac:dyDescent="0.25">
      <c r="A3" s="335" t="s">
        <v>130</v>
      </c>
      <c r="B3" s="337" t="s">
        <v>131</v>
      </c>
      <c r="C3" s="103" t="s">
        <v>132</v>
      </c>
      <c r="D3" s="91" t="s">
        <v>133</v>
      </c>
      <c r="E3" s="339" t="s">
        <v>590</v>
      </c>
      <c r="F3" s="341" t="s">
        <v>134</v>
      </c>
      <c r="G3" s="343" t="s">
        <v>592</v>
      </c>
      <c r="H3" s="345" t="s">
        <v>593</v>
      </c>
      <c r="I3" s="119" t="s">
        <v>594</v>
      </c>
      <c r="K3" s="348" t="s">
        <v>11</v>
      </c>
      <c r="L3" s="348"/>
      <c r="N3" s="341" t="s">
        <v>131</v>
      </c>
      <c r="O3" s="103" t="s">
        <v>132</v>
      </c>
      <c r="P3" s="91" t="s">
        <v>133</v>
      </c>
      <c r="Q3" s="341" t="s">
        <v>134</v>
      </c>
      <c r="R3" s="343" t="s">
        <v>592</v>
      </c>
      <c r="S3" s="345" t="s">
        <v>593</v>
      </c>
      <c r="T3" s="119" t="s">
        <v>594</v>
      </c>
      <c r="U3" s="346" t="s">
        <v>16</v>
      </c>
      <c r="W3" s="348" t="s">
        <v>11</v>
      </c>
      <c r="X3" s="348"/>
      <c r="Z3" s="341" t="s">
        <v>131</v>
      </c>
      <c r="AA3" s="103" t="s">
        <v>132</v>
      </c>
      <c r="AB3" s="91" t="s">
        <v>133</v>
      </c>
      <c r="AC3" s="341" t="s">
        <v>134</v>
      </c>
      <c r="AD3" s="343" t="s">
        <v>592</v>
      </c>
      <c r="AE3" s="345" t="s">
        <v>593</v>
      </c>
      <c r="AF3" s="119" t="s">
        <v>594</v>
      </c>
      <c r="AG3" s="341" t="s">
        <v>16</v>
      </c>
      <c r="AI3" s="348" t="s">
        <v>11</v>
      </c>
      <c r="AJ3" s="348"/>
      <c r="AL3" s="341" t="s">
        <v>131</v>
      </c>
      <c r="AM3" s="103" t="s">
        <v>132</v>
      </c>
      <c r="AN3" s="91" t="s">
        <v>133</v>
      </c>
      <c r="AO3" s="341" t="s">
        <v>134</v>
      </c>
      <c r="AP3" s="343" t="s">
        <v>592</v>
      </c>
      <c r="AQ3" s="345" t="s">
        <v>593</v>
      </c>
      <c r="AR3" s="119" t="s">
        <v>594</v>
      </c>
      <c r="AS3" s="341" t="s">
        <v>16</v>
      </c>
      <c r="AU3" s="348" t="s">
        <v>11</v>
      </c>
      <c r="AV3" s="348"/>
      <c r="AX3" s="334" t="s">
        <v>135</v>
      </c>
      <c r="AY3" s="334"/>
    </row>
    <row r="4" spans="1:54" ht="15" customHeight="1" x14ac:dyDescent="0.25">
      <c r="A4" s="336"/>
      <c r="B4" s="338"/>
      <c r="C4" s="104">
        <v>0.5</v>
      </c>
      <c r="D4" s="105">
        <v>0.3</v>
      </c>
      <c r="E4" s="340"/>
      <c r="F4" s="342"/>
      <c r="G4" s="344"/>
      <c r="H4" s="345"/>
      <c r="I4" s="120" t="s">
        <v>595</v>
      </c>
      <c r="K4" s="140" t="s">
        <v>597</v>
      </c>
      <c r="L4" s="136" t="s">
        <v>15</v>
      </c>
      <c r="N4" s="342"/>
      <c r="O4" s="214">
        <v>0.2</v>
      </c>
      <c r="P4" s="215">
        <v>0.3</v>
      </c>
      <c r="Q4" s="342"/>
      <c r="R4" s="344"/>
      <c r="S4" s="345"/>
      <c r="T4" s="120" t="s">
        <v>595</v>
      </c>
      <c r="U4" s="347"/>
      <c r="W4" s="136" t="s">
        <v>597</v>
      </c>
      <c r="X4" s="131" t="s">
        <v>15</v>
      </c>
      <c r="Z4" s="342"/>
      <c r="AA4" s="214">
        <v>0</v>
      </c>
      <c r="AB4" s="215">
        <v>0.3</v>
      </c>
      <c r="AC4" s="342"/>
      <c r="AD4" s="344"/>
      <c r="AE4" s="345"/>
      <c r="AF4" s="120" t="s">
        <v>595</v>
      </c>
      <c r="AG4" s="342"/>
      <c r="AI4" s="131" t="s">
        <v>597</v>
      </c>
      <c r="AJ4" s="131" t="s">
        <v>15</v>
      </c>
      <c r="AL4" s="342"/>
      <c r="AM4" s="104">
        <v>0</v>
      </c>
      <c r="AN4" s="105">
        <v>0.3</v>
      </c>
      <c r="AO4" s="342"/>
      <c r="AP4" s="344"/>
      <c r="AQ4" s="345"/>
      <c r="AR4" s="120" t="s">
        <v>595</v>
      </c>
      <c r="AS4" s="342"/>
      <c r="AU4" s="140" t="s">
        <v>597</v>
      </c>
      <c r="AV4" s="131" t="s">
        <v>15</v>
      </c>
      <c r="AX4" s="90" t="s">
        <v>136</v>
      </c>
      <c r="AY4" s="90" t="s">
        <v>16</v>
      </c>
    </row>
    <row r="5" spans="1:54" ht="15" customHeight="1" x14ac:dyDescent="0.25">
      <c r="A5" s="95" t="s">
        <v>137</v>
      </c>
      <c r="B5" s="100">
        <v>3723.17</v>
      </c>
      <c r="C5" s="122">
        <f>B5*C$4</f>
        <v>1861.585</v>
      </c>
      <c r="D5" s="122">
        <f>B5*D$4</f>
        <v>1116.951</v>
      </c>
      <c r="E5" s="100">
        <v>59.87</v>
      </c>
      <c r="F5" s="100">
        <f>SUM(B5:E5)</f>
        <v>6761.576</v>
      </c>
      <c r="G5" s="223">
        <v>31.8</v>
      </c>
      <c r="H5" s="117">
        <f>B5*G5%</f>
        <v>1183.9680600000002</v>
      </c>
      <c r="I5" s="129">
        <f>F5+H5</f>
        <v>7945.5440600000002</v>
      </c>
      <c r="K5" s="141">
        <v>6309</v>
      </c>
      <c r="L5" s="132">
        <f>I5*K5</f>
        <v>50128437.474540003</v>
      </c>
      <c r="M5" s="102">
        <f>B5*K5</f>
        <v>23489479.530000001</v>
      </c>
      <c r="N5" s="100">
        <f>F5*N$1</f>
        <v>4618.4352567949227</v>
      </c>
      <c r="O5" s="122">
        <f>N5*O$4</f>
        <v>923.6870513589846</v>
      </c>
      <c r="P5" s="122">
        <f>N5*P$4</f>
        <v>1385.5305770384768</v>
      </c>
      <c r="Q5" s="100">
        <f>SUM(N5:P5)</f>
        <v>6927.652885192384</v>
      </c>
      <c r="R5" s="221">
        <f>G5</f>
        <v>31.8</v>
      </c>
      <c r="S5" s="117">
        <f>N5*R5%</f>
        <v>1468.6624116607854</v>
      </c>
      <c r="T5" s="129">
        <f>Q5+S5</f>
        <v>8396.3152968531685</v>
      </c>
      <c r="U5" s="101">
        <f t="shared" ref="U5:U51" si="0">T5/I5-1</f>
        <v>5.6732582872766502E-2</v>
      </c>
      <c r="V5" s="245">
        <f>N5/B5-1</f>
        <v>0.24045779719833438</v>
      </c>
      <c r="W5" s="141">
        <f>K5</f>
        <v>6309</v>
      </c>
      <c r="X5" s="132">
        <f>T5*W5</f>
        <v>52972353.207846642</v>
      </c>
      <c r="Y5" s="102">
        <f>N5*W5</f>
        <v>29137708.035119168</v>
      </c>
      <c r="Z5" s="100">
        <f>F5*Z$1</f>
        <v>5456.663827809627</v>
      </c>
      <c r="AA5" s="122">
        <f>Z5*AA$4</f>
        <v>0</v>
      </c>
      <c r="AB5" s="122">
        <f>Z5*AB$4</f>
        <v>1636.999148342888</v>
      </c>
      <c r="AC5" s="100">
        <f>SUM(Z5:AB5)</f>
        <v>7093.6629761525146</v>
      </c>
      <c r="AD5" s="221">
        <f>G5</f>
        <v>31.8</v>
      </c>
      <c r="AE5" s="117">
        <f>Z5*AD5%</f>
        <v>1735.2190972434614</v>
      </c>
      <c r="AF5" s="129">
        <f>AC5+AE5</f>
        <v>8828.8820733959765</v>
      </c>
      <c r="AG5" s="101">
        <f>AF5/T5-1</f>
        <v>5.1518643744230097E-2</v>
      </c>
      <c r="AH5" s="245">
        <f>Z5/N5-1</f>
        <v>0.18149622640729923</v>
      </c>
      <c r="AI5" s="141">
        <f>W5</f>
        <v>6309</v>
      </c>
      <c r="AJ5" s="132">
        <f>AF5*AI5</f>
        <v>55701417.001055218</v>
      </c>
      <c r="AK5" s="102">
        <f>Z5*AI5</f>
        <v>34426092.089650936</v>
      </c>
      <c r="AL5" s="100">
        <f>F5*AL$1</f>
        <v>5729.4970192001074</v>
      </c>
      <c r="AM5" s="122">
        <f t="shared" ref="AM5:AM51" si="1">AL5*AM$4</f>
        <v>0</v>
      </c>
      <c r="AN5" s="122">
        <f t="shared" ref="AN5:AN51" si="2">AL5*AN$4</f>
        <v>1718.8491057600322</v>
      </c>
      <c r="AO5" s="100">
        <f>SUM(AL5:AN5)</f>
        <v>7448.3461249601396</v>
      </c>
      <c r="AP5" s="221">
        <f>G5</f>
        <v>31.8</v>
      </c>
      <c r="AQ5" s="117">
        <f>AL5*AP5%</f>
        <v>1821.9800521056343</v>
      </c>
      <c r="AR5" s="129">
        <f>AO5+AQ5</f>
        <v>9270.3261770657737</v>
      </c>
      <c r="AS5" s="101">
        <f t="shared" ref="AS5:AS51" si="3">AR5/AF5-1</f>
        <v>4.9999999999999822E-2</v>
      </c>
      <c r="AT5" s="245">
        <f>AL5/Z5-1</f>
        <v>4.9999999999999822E-2</v>
      </c>
      <c r="AU5" s="141">
        <f>AI5</f>
        <v>6309</v>
      </c>
      <c r="AV5" s="132">
        <f>AR5*AU5</f>
        <v>58486487.851107962</v>
      </c>
      <c r="AW5" s="102">
        <f>AL5*AU5</f>
        <v>36147396.694133475</v>
      </c>
      <c r="AX5" s="100">
        <f t="shared" ref="AX5:AX51" si="4">AR5-I5</f>
        <v>1324.7821170657735</v>
      </c>
      <c r="AY5" s="101">
        <f t="shared" ref="AY5:AY51" si="5">AR5/I5-1</f>
        <v>0.16673271295984393</v>
      </c>
      <c r="BA5" s="259">
        <f>AL5/B5-1</f>
        <v>0.53887601672770979</v>
      </c>
      <c r="BB5" s="278">
        <f>AL5*0.15</f>
        <v>859.42455288001611</v>
      </c>
    </row>
    <row r="6" spans="1:54" ht="15" customHeight="1" x14ac:dyDescent="0.25">
      <c r="A6" s="95" t="s">
        <v>138</v>
      </c>
      <c r="B6" s="100">
        <v>3650.16</v>
      </c>
      <c r="C6" s="100">
        <f>B6*C$4</f>
        <v>1825.08</v>
      </c>
      <c r="D6" s="100">
        <f t="shared" ref="D6:D69" si="6">B6*D$4</f>
        <v>1095.048</v>
      </c>
      <c r="E6" s="100">
        <v>59.87</v>
      </c>
      <c r="F6" s="100">
        <f t="shared" ref="F6:F69" si="7">SUM(B6:E6)</f>
        <v>6630.1579999999994</v>
      </c>
      <c r="G6" s="223">
        <v>29.6</v>
      </c>
      <c r="H6" s="117">
        <f t="shared" ref="H6:H69" si="8">B6*G6%</f>
        <v>1080.4473600000001</v>
      </c>
      <c r="I6" s="130">
        <f t="shared" ref="I6:I69" si="9">F6+H6</f>
        <v>7710.6053599999996</v>
      </c>
      <c r="K6" s="141">
        <v>724</v>
      </c>
      <c r="L6" s="132">
        <f t="shared" ref="L6:L69" si="10">I6*K6</f>
        <v>5582478.2806399995</v>
      </c>
      <c r="M6" s="102">
        <f t="shared" ref="M6:M69" si="11">B6*K6</f>
        <v>2642715.84</v>
      </c>
      <c r="N6" s="100">
        <f t="shared" ref="N6:N69" si="12">F6*N$1</f>
        <v>4528.6713430893788</v>
      </c>
      <c r="O6" s="122">
        <f>N6*O$4</f>
        <v>905.73426861787584</v>
      </c>
      <c r="P6" s="122">
        <f>N6*P$4</f>
        <v>1358.6014029268135</v>
      </c>
      <c r="Q6" s="100">
        <f>SUM(N6:P6)</f>
        <v>6793.0070146340677</v>
      </c>
      <c r="R6" s="221">
        <f t="shared" ref="R6:R69" si="13">G6</f>
        <v>29.6</v>
      </c>
      <c r="S6" s="117">
        <f t="shared" ref="S6:S69" si="14">N6*R6%</f>
        <v>1340.4867175544564</v>
      </c>
      <c r="T6" s="129">
        <f t="shared" ref="T6:T69" si="15">Q6+S6</f>
        <v>8133.4937321885245</v>
      </c>
      <c r="U6" s="101">
        <f t="shared" si="0"/>
        <v>5.4845028690266862E-2</v>
      </c>
      <c r="V6" s="245">
        <f t="shared" ref="V6:V69" si="16">N6/B6-1</f>
        <v>0.24067748895647822</v>
      </c>
      <c r="W6" s="141">
        <f t="shared" ref="W6:W69" si="17">K6</f>
        <v>724</v>
      </c>
      <c r="X6" s="132">
        <f t="shared" ref="X6:X69" si="18">T6*W6</f>
        <v>5888649.4621044919</v>
      </c>
      <c r="Y6" s="102">
        <f t="shared" ref="Y6:Y69" si="19">N6*W6</f>
        <v>3278758.05239671</v>
      </c>
      <c r="Z6" s="100">
        <f t="shared" ref="Z6:Z69" si="20">F6*Z$1</f>
        <v>5350.6081024989762</v>
      </c>
      <c r="AA6" s="122">
        <f t="shared" ref="AA6:AA69" si="21">Z6*AA$4</f>
        <v>0</v>
      </c>
      <c r="AB6" s="122">
        <f t="shared" ref="AB6:AB69" si="22">Z6*AB$4</f>
        <v>1605.1824307496929</v>
      </c>
      <c r="AC6" s="100">
        <f>SUM(Z6:AB6)</f>
        <v>6955.7905332486689</v>
      </c>
      <c r="AD6" s="221">
        <f t="shared" ref="AD6:AD69" si="23">G6</f>
        <v>29.6</v>
      </c>
      <c r="AE6" s="117">
        <f t="shared" ref="AE6:AE51" si="24">Z6*AD6%</f>
        <v>1583.7799983396972</v>
      </c>
      <c r="AF6" s="129">
        <f t="shared" ref="AF6:AF51" si="25">AC6+AE6</f>
        <v>8539.5705315883661</v>
      </c>
      <c r="AG6" s="101">
        <f t="shared" ref="AG6:AG51" si="26">AF6/T6-1</f>
        <v>4.9926490727199013E-2</v>
      </c>
      <c r="AH6" s="245">
        <f t="shared" ref="AH6:AH69" si="27">Z6/N6-1</f>
        <v>0.18149622640729923</v>
      </c>
      <c r="AI6" s="141">
        <f t="shared" ref="AI6:AI69" si="28">W6</f>
        <v>724</v>
      </c>
      <c r="AJ6" s="132">
        <f>AF6*AI6</f>
        <v>6182649.0648699766</v>
      </c>
      <c r="AK6" s="102">
        <f t="shared" ref="AK6:AK69" si="29">Z6*AI6</f>
        <v>3873840.2662092587</v>
      </c>
      <c r="AL6" s="100">
        <f t="shared" ref="AL6:AL69" si="30">F6*AL$1</f>
        <v>5618.1385076239239</v>
      </c>
      <c r="AM6" s="122">
        <f t="shared" si="1"/>
        <v>0</v>
      </c>
      <c r="AN6" s="122">
        <f t="shared" si="2"/>
        <v>1685.441552287177</v>
      </c>
      <c r="AO6" s="100">
        <f>SUM(AL6:AN6)</f>
        <v>7303.5800599111008</v>
      </c>
      <c r="AP6" s="221">
        <f t="shared" ref="AP6:AP69" si="31">G6</f>
        <v>29.6</v>
      </c>
      <c r="AQ6" s="117">
        <f t="shared" ref="AQ6:AQ51" si="32">AL6*AP6%</f>
        <v>1662.9689982566817</v>
      </c>
      <c r="AR6" s="129">
        <f>AO6+AQ6</f>
        <v>8966.5490581677823</v>
      </c>
      <c r="AS6" s="101">
        <f t="shared" si="3"/>
        <v>4.9999999999999822E-2</v>
      </c>
      <c r="AT6" s="245">
        <f t="shared" ref="AT6:AT69" si="33">AL6/Z6-1</f>
        <v>4.9999999999999822E-2</v>
      </c>
      <c r="AU6" s="141">
        <f t="shared" ref="AU6:AU69" si="34">AI6</f>
        <v>724</v>
      </c>
      <c r="AV6" s="132">
        <f t="shared" ref="AV6:AV69" si="35">AR6*AU6</f>
        <v>6491781.5181134744</v>
      </c>
      <c r="AW6" s="102">
        <f t="shared" ref="AW6:AW69" si="36">AL6*AU6</f>
        <v>4067532.2795197209</v>
      </c>
      <c r="AX6" s="100">
        <f t="shared" si="4"/>
        <v>1255.9436981677827</v>
      </c>
      <c r="AY6" s="101">
        <f t="shared" si="5"/>
        <v>0.16288522619549317</v>
      </c>
      <c r="BA6" s="259">
        <f t="shared" ref="BA6:BA69" si="37">AL6/B6-1</f>
        <v>0.53914855996009048</v>
      </c>
      <c r="BB6" s="278">
        <f t="shared" ref="BB6:BB29" si="38">AL6*0.15</f>
        <v>842.72077614358852</v>
      </c>
    </row>
    <row r="7" spans="1:54" ht="15" customHeight="1" x14ac:dyDescent="0.25">
      <c r="A7" s="95" t="s">
        <v>139</v>
      </c>
      <c r="B7" s="100">
        <v>3578.59</v>
      </c>
      <c r="C7" s="100">
        <f t="shared" ref="C7:C69" si="39">B7*C$4</f>
        <v>1789.2950000000001</v>
      </c>
      <c r="D7" s="100">
        <f t="shared" si="6"/>
        <v>1073.577</v>
      </c>
      <c r="E7" s="100">
        <v>59.87</v>
      </c>
      <c r="F7" s="100">
        <f t="shared" si="7"/>
        <v>6501.3320000000003</v>
      </c>
      <c r="G7" s="223">
        <v>26.3</v>
      </c>
      <c r="H7" s="117">
        <f t="shared" si="8"/>
        <v>941.16917000000012</v>
      </c>
      <c r="I7" s="130">
        <f t="shared" si="9"/>
        <v>7442.5011700000005</v>
      </c>
      <c r="K7" s="141">
        <v>490</v>
      </c>
      <c r="L7" s="132">
        <f t="shared" si="10"/>
        <v>3646825.5733000003</v>
      </c>
      <c r="M7" s="102">
        <f t="shared" si="11"/>
        <v>1753509.1</v>
      </c>
      <c r="N7" s="100">
        <f t="shared" si="12"/>
        <v>4440.6778722784529</v>
      </c>
      <c r="O7" s="122">
        <f t="shared" ref="O7:O69" si="40">N7*O$4</f>
        <v>888.13557445569063</v>
      </c>
      <c r="P7" s="122">
        <f t="shared" ref="P7:P69" si="41">N7*P$4</f>
        <v>1332.2033616835358</v>
      </c>
      <c r="Q7" s="100">
        <f t="shared" ref="Q7:Q69" si="42">SUM(N7:P7)</f>
        <v>6661.0168084176794</v>
      </c>
      <c r="R7" s="221">
        <f t="shared" si="13"/>
        <v>26.3</v>
      </c>
      <c r="S7" s="117">
        <f t="shared" si="14"/>
        <v>1167.8982804092332</v>
      </c>
      <c r="T7" s="129">
        <f t="shared" si="15"/>
        <v>7828.9150888269123</v>
      </c>
      <c r="U7" s="101">
        <f t="shared" si="0"/>
        <v>5.191990031315119E-2</v>
      </c>
      <c r="V7" s="245">
        <f t="shared" si="16"/>
        <v>0.24090154845300882</v>
      </c>
      <c r="W7" s="141">
        <f t="shared" si="17"/>
        <v>490</v>
      </c>
      <c r="X7" s="132">
        <f t="shared" si="18"/>
        <v>3836168.3935251869</v>
      </c>
      <c r="Y7" s="102">
        <f t="shared" si="19"/>
        <v>2175932.1574164419</v>
      </c>
      <c r="Z7" s="100">
        <f t="shared" si="20"/>
        <v>5246.6441487873863</v>
      </c>
      <c r="AA7" s="122">
        <f t="shared" si="21"/>
        <v>0</v>
      </c>
      <c r="AB7" s="122">
        <f t="shared" si="22"/>
        <v>1573.9932446362159</v>
      </c>
      <c r="AC7" s="100">
        <f t="shared" ref="AC7:AC69" si="43">SUM(Z7:AB7)</f>
        <v>6820.6373934236017</v>
      </c>
      <c r="AD7" s="221">
        <f t="shared" si="23"/>
        <v>26.3</v>
      </c>
      <c r="AE7" s="117">
        <f t="shared" si="24"/>
        <v>1379.8674111310827</v>
      </c>
      <c r="AF7" s="129">
        <f t="shared" si="25"/>
        <v>8200.5048045546846</v>
      </c>
      <c r="AG7" s="101">
        <f t="shared" si="26"/>
        <v>4.7463756026437043E-2</v>
      </c>
      <c r="AH7" s="245">
        <f t="shared" si="27"/>
        <v>0.18149622640729901</v>
      </c>
      <c r="AI7" s="141">
        <f t="shared" si="28"/>
        <v>490</v>
      </c>
      <c r="AJ7" s="132">
        <f t="shared" ref="AJ7:AJ69" si="44">AF7*AI7</f>
        <v>4018247.3542317953</v>
      </c>
      <c r="AK7" s="102">
        <f t="shared" si="29"/>
        <v>2570855.6329058195</v>
      </c>
      <c r="AL7" s="100">
        <f t="shared" si="30"/>
        <v>5508.9763562267544</v>
      </c>
      <c r="AM7" s="122">
        <f t="shared" si="1"/>
        <v>0</v>
      </c>
      <c r="AN7" s="122">
        <f t="shared" si="2"/>
        <v>1652.6929068680263</v>
      </c>
      <c r="AO7" s="100">
        <f t="shared" ref="AO7:AO70" si="45">SUM(AL7:AN7)</f>
        <v>7161.6692630947809</v>
      </c>
      <c r="AP7" s="221">
        <f t="shared" si="31"/>
        <v>26.3</v>
      </c>
      <c r="AQ7" s="117">
        <f t="shared" si="32"/>
        <v>1448.8607816876365</v>
      </c>
      <c r="AR7" s="129">
        <f t="shared" ref="AR7:AR51" si="46">AO7+AQ7</f>
        <v>8610.5300447824175</v>
      </c>
      <c r="AS7" s="101">
        <f t="shared" si="3"/>
        <v>4.9999999999999822E-2</v>
      </c>
      <c r="AT7" s="245">
        <f t="shared" si="33"/>
        <v>4.9999999999999822E-2</v>
      </c>
      <c r="AU7" s="141">
        <f t="shared" si="34"/>
        <v>490</v>
      </c>
      <c r="AV7" s="132">
        <f t="shared" si="35"/>
        <v>4219159.721943385</v>
      </c>
      <c r="AW7" s="102">
        <f t="shared" si="36"/>
        <v>2699398.4145511095</v>
      </c>
      <c r="AX7" s="100">
        <f t="shared" si="4"/>
        <v>1168.028874782417</v>
      </c>
      <c r="AY7" s="101">
        <f t="shared" si="5"/>
        <v>0.15694036831201696</v>
      </c>
      <c r="BA7" s="259">
        <f t="shared" si="37"/>
        <v>0.53942652168221406</v>
      </c>
      <c r="BB7" s="278">
        <f t="shared" si="38"/>
        <v>826.34645343401314</v>
      </c>
    </row>
    <row r="8" spans="1:54" ht="15" customHeight="1" x14ac:dyDescent="0.25">
      <c r="A8" s="95" t="s">
        <v>140</v>
      </c>
      <c r="B8" s="100">
        <v>3508.42</v>
      </c>
      <c r="C8" s="100">
        <f t="shared" si="39"/>
        <v>1754.21</v>
      </c>
      <c r="D8" s="100">
        <f t="shared" si="6"/>
        <v>1052.5260000000001</v>
      </c>
      <c r="E8" s="100">
        <v>59.87</v>
      </c>
      <c r="F8" s="100">
        <f t="shared" si="7"/>
        <v>6375.0259999999998</v>
      </c>
      <c r="G8" s="223">
        <v>23.4</v>
      </c>
      <c r="H8" s="117">
        <f t="shared" si="8"/>
        <v>820.97028</v>
      </c>
      <c r="I8" s="130">
        <f t="shared" si="9"/>
        <v>7195.9962799999994</v>
      </c>
      <c r="K8" s="141">
        <v>444</v>
      </c>
      <c r="L8" s="132">
        <f t="shared" si="10"/>
        <v>3195022.3483199999</v>
      </c>
      <c r="M8" s="102">
        <f t="shared" si="11"/>
        <v>1557738.48</v>
      </c>
      <c r="N8" s="100">
        <f t="shared" si="12"/>
        <v>4354.4056653928474</v>
      </c>
      <c r="O8" s="122">
        <f t="shared" si="40"/>
        <v>870.88113307856952</v>
      </c>
      <c r="P8" s="122">
        <f t="shared" si="41"/>
        <v>1306.3216996178542</v>
      </c>
      <c r="Q8" s="100">
        <f t="shared" si="42"/>
        <v>6531.6084980892711</v>
      </c>
      <c r="R8" s="221">
        <f t="shared" si="13"/>
        <v>23.4</v>
      </c>
      <c r="S8" s="117">
        <f t="shared" si="14"/>
        <v>1018.9309257019262</v>
      </c>
      <c r="T8" s="129">
        <f t="shared" si="15"/>
        <v>7550.5394237911969</v>
      </c>
      <c r="U8" s="101">
        <f t="shared" si="0"/>
        <v>4.9269500705077851E-2</v>
      </c>
      <c r="V8" s="245">
        <f t="shared" si="16"/>
        <v>0.24113009998599</v>
      </c>
      <c r="W8" s="141">
        <f t="shared" si="17"/>
        <v>444</v>
      </c>
      <c r="X8" s="132">
        <f t="shared" si="18"/>
        <v>3352439.5041632913</v>
      </c>
      <c r="Y8" s="102">
        <f t="shared" si="19"/>
        <v>1933356.1154344243</v>
      </c>
      <c r="Z8" s="100">
        <f t="shared" si="20"/>
        <v>5144.7138619082134</v>
      </c>
      <c r="AA8" s="122">
        <f t="shared" si="21"/>
        <v>0</v>
      </c>
      <c r="AB8" s="122">
        <f t="shared" si="22"/>
        <v>1543.414158572464</v>
      </c>
      <c r="AC8" s="100">
        <f t="shared" si="43"/>
        <v>6688.1280204806772</v>
      </c>
      <c r="AD8" s="221">
        <f t="shared" si="23"/>
        <v>23.4</v>
      </c>
      <c r="AE8" s="117">
        <f t="shared" si="24"/>
        <v>1203.8630436865219</v>
      </c>
      <c r="AF8" s="129">
        <f t="shared" si="25"/>
        <v>7891.9910641671995</v>
      </c>
      <c r="AG8" s="101">
        <f t="shared" si="26"/>
        <v>4.5222151850517367E-2</v>
      </c>
      <c r="AH8" s="245">
        <f t="shared" si="27"/>
        <v>0.18149622640729901</v>
      </c>
      <c r="AI8" s="141">
        <f t="shared" si="28"/>
        <v>444</v>
      </c>
      <c r="AJ8" s="132">
        <f t="shared" si="44"/>
        <v>3504044.0324902367</v>
      </c>
      <c r="AK8" s="102">
        <f t="shared" si="29"/>
        <v>2284252.9546872466</v>
      </c>
      <c r="AL8" s="100">
        <f t="shared" si="30"/>
        <v>5401.9495550036236</v>
      </c>
      <c r="AM8" s="122">
        <f t="shared" si="1"/>
        <v>0</v>
      </c>
      <c r="AN8" s="122">
        <f t="shared" si="2"/>
        <v>1620.5848665010869</v>
      </c>
      <c r="AO8" s="100">
        <f t="shared" si="45"/>
        <v>7022.5344215047107</v>
      </c>
      <c r="AP8" s="221">
        <f t="shared" si="31"/>
        <v>23.4</v>
      </c>
      <c r="AQ8" s="117">
        <f t="shared" si="32"/>
        <v>1264.0561958708479</v>
      </c>
      <c r="AR8" s="129">
        <f t="shared" si="46"/>
        <v>8286.5906173755593</v>
      </c>
      <c r="AS8" s="101">
        <f t="shared" si="3"/>
        <v>5.0000000000000044E-2</v>
      </c>
      <c r="AT8" s="245">
        <f t="shared" si="33"/>
        <v>4.9999999999999822E-2</v>
      </c>
      <c r="AU8" s="141">
        <f t="shared" si="34"/>
        <v>444</v>
      </c>
      <c r="AV8" s="132">
        <f t="shared" si="35"/>
        <v>3679246.2341147484</v>
      </c>
      <c r="AW8" s="102">
        <f t="shared" si="36"/>
        <v>2398465.6024216088</v>
      </c>
      <c r="AX8" s="100">
        <f t="shared" si="4"/>
        <v>1090.5943373755599</v>
      </c>
      <c r="AY8" s="101">
        <f t="shared" si="5"/>
        <v>0.15155571166798332</v>
      </c>
      <c r="BA8" s="259">
        <f t="shared" si="37"/>
        <v>0.53971005609465905</v>
      </c>
      <c r="BB8" s="278">
        <f t="shared" si="38"/>
        <v>810.29243325054347</v>
      </c>
    </row>
    <row r="9" spans="1:54" ht="15" customHeight="1" x14ac:dyDescent="0.25">
      <c r="A9" s="95" t="s">
        <v>141</v>
      </c>
      <c r="B9" s="100">
        <v>3439.64</v>
      </c>
      <c r="C9" s="100">
        <f t="shared" si="39"/>
        <v>1719.82</v>
      </c>
      <c r="D9" s="100">
        <f t="shared" si="6"/>
        <v>1031.8919999999998</v>
      </c>
      <c r="E9" s="100">
        <v>59.87</v>
      </c>
      <c r="F9" s="100">
        <f t="shared" si="7"/>
        <v>6251.2219999999998</v>
      </c>
      <c r="G9" s="223">
        <v>22</v>
      </c>
      <c r="H9" s="117">
        <f t="shared" si="8"/>
        <v>756.72079999999994</v>
      </c>
      <c r="I9" s="130">
        <f t="shared" si="9"/>
        <v>7007.9427999999998</v>
      </c>
      <c r="K9" s="141">
        <v>426</v>
      </c>
      <c r="L9" s="132">
        <f t="shared" si="10"/>
        <v>2985383.6327999998</v>
      </c>
      <c r="M9" s="102">
        <f t="shared" si="11"/>
        <v>1465286.64</v>
      </c>
      <c r="N9" s="100">
        <f t="shared" si="12"/>
        <v>4269.8424276902406</v>
      </c>
      <c r="O9" s="122">
        <f t="shared" si="40"/>
        <v>853.96848553804818</v>
      </c>
      <c r="P9" s="122">
        <f t="shared" si="41"/>
        <v>1280.9527283070722</v>
      </c>
      <c r="Q9" s="100">
        <f t="shared" si="42"/>
        <v>6404.7636415353609</v>
      </c>
      <c r="R9" s="221">
        <f t="shared" si="13"/>
        <v>22</v>
      </c>
      <c r="S9" s="117">
        <f t="shared" si="14"/>
        <v>939.3653340918529</v>
      </c>
      <c r="T9" s="129">
        <f t="shared" si="15"/>
        <v>7344.1289756272135</v>
      </c>
      <c r="U9" s="101">
        <f t="shared" si="0"/>
        <v>4.7972163189918371E-2</v>
      </c>
      <c r="V9" s="245">
        <f t="shared" si="16"/>
        <v>0.24136317396304285</v>
      </c>
      <c r="W9" s="141">
        <f t="shared" si="17"/>
        <v>426</v>
      </c>
      <c r="X9" s="132">
        <f t="shared" si="18"/>
        <v>3128598.943617193</v>
      </c>
      <c r="Y9" s="102">
        <f t="shared" si="19"/>
        <v>1818952.8741960425</v>
      </c>
      <c r="Z9" s="100">
        <f t="shared" si="20"/>
        <v>5044.8027156698008</v>
      </c>
      <c r="AA9" s="122">
        <f t="shared" si="21"/>
        <v>0</v>
      </c>
      <c r="AB9" s="122">
        <f t="shared" si="22"/>
        <v>1513.4408147009401</v>
      </c>
      <c r="AC9" s="100">
        <f t="shared" si="43"/>
        <v>6558.2435303707407</v>
      </c>
      <c r="AD9" s="221">
        <f t="shared" si="23"/>
        <v>22</v>
      </c>
      <c r="AE9" s="117">
        <f t="shared" si="24"/>
        <v>1109.8565974473561</v>
      </c>
      <c r="AF9" s="129">
        <f t="shared" si="25"/>
        <v>7668.1001278180966</v>
      </c>
      <c r="AG9" s="101">
        <f t="shared" si="26"/>
        <v>4.4112944266915477E-2</v>
      </c>
      <c r="AH9" s="245">
        <f t="shared" si="27"/>
        <v>0.18149622640729923</v>
      </c>
      <c r="AI9" s="141">
        <f t="shared" si="28"/>
        <v>426</v>
      </c>
      <c r="AJ9" s="132">
        <f t="shared" si="44"/>
        <v>3266610.6544505092</v>
      </c>
      <c r="AK9" s="102">
        <f t="shared" si="29"/>
        <v>2149085.956875335</v>
      </c>
      <c r="AL9" s="100">
        <f t="shared" si="30"/>
        <v>5297.0428514532905</v>
      </c>
      <c r="AM9" s="122">
        <f t="shared" si="1"/>
        <v>0</v>
      </c>
      <c r="AN9" s="122">
        <f t="shared" si="2"/>
        <v>1589.1128554359871</v>
      </c>
      <c r="AO9" s="100">
        <f t="shared" si="45"/>
        <v>6886.155706889278</v>
      </c>
      <c r="AP9" s="221">
        <f t="shared" si="31"/>
        <v>22</v>
      </c>
      <c r="AQ9" s="117">
        <f t="shared" si="32"/>
        <v>1165.3494273197239</v>
      </c>
      <c r="AR9" s="129">
        <f t="shared" si="46"/>
        <v>8051.5051342090019</v>
      </c>
      <c r="AS9" s="101">
        <f t="shared" si="3"/>
        <v>5.0000000000000044E-2</v>
      </c>
      <c r="AT9" s="245">
        <f t="shared" si="33"/>
        <v>4.9999999999999822E-2</v>
      </c>
      <c r="AU9" s="141">
        <f t="shared" si="34"/>
        <v>426</v>
      </c>
      <c r="AV9" s="132">
        <f t="shared" si="35"/>
        <v>3429941.187173035</v>
      </c>
      <c r="AW9" s="102">
        <f t="shared" si="36"/>
        <v>2256540.2547191018</v>
      </c>
      <c r="AX9" s="100">
        <f t="shared" si="4"/>
        <v>1043.5623342090021</v>
      </c>
      <c r="AY9" s="101">
        <f t="shared" si="5"/>
        <v>0.14891136585889408</v>
      </c>
      <c r="BA9" s="259">
        <f t="shared" si="37"/>
        <v>0.53999920092023901</v>
      </c>
      <c r="BB9" s="278">
        <f t="shared" si="38"/>
        <v>794.55642771799353</v>
      </c>
    </row>
    <row r="10" spans="1:54" ht="15" customHeight="1" x14ac:dyDescent="0.25">
      <c r="A10" s="95" t="s">
        <v>142</v>
      </c>
      <c r="B10" s="100">
        <v>3372.19</v>
      </c>
      <c r="C10" s="100">
        <f t="shared" si="39"/>
        <v>1686.095</v>
      </c>
      <c r="D10" s="100">
        <f t="shared" si="6"/>
        <v>1011.6569999999999</v>
      </c>
      <c r="E10" s="100">
        <v>59.87</v>
      </c>
      <c r="F10" s="100">
        <f t="shared" si="7"/>
        <v>6129.8119999999999</v>
      </c>
      <c r="G10" s="223">
        <v>19.899999999999999</v>
      </c>
      <c r="H10" s="117">
        <f t="shared" si="8"/>
        <v>671.06580999999994</v>
      </c>
      <c r="I10" s="130">
        <f t="shared" si="9"/>
        <v>6800.87781</v>
      </c>
      <c r="K10" s="141">
        <v>350</v>
      </c>
      <c r="L10" s="132">
        <f t="shared" si="10"/>
        <v>2380307.2335000001</v>
      </c>
      <c r="M10" s="102">
        <f t="shared" si="11"/>
        <v>1180266.5</v>
      </c>
      <c r="N10" s="100">
        <f t="shared" si="12"/>
        <v>4186.9143907166908</v>
      </c>
      <c r="O10" s="122">
        <f t="shared" si="40"/>
        <v>837.38287814333819</v>
      </c>
      <c r="P10" s="122">
        <f t="shared" si="41"/>
        <v>1256.0743172150071</v>
      </c>
      <c r="Q10" s="100">
        <f t="shared" si="42"/>
        <v>6280.3715860750362</v>
      </c>
      <c r="R10" s="221">
        <f t="shared" si="13"/>
        <v>19.899999999999999</v>
      </c>
      <c r="S10" s="117">
        <f t="shared" si="14"/>
        <v>833.19596375262142</v>
      </c>
      <c r="T10" s="129">
        <f t="shared" si="15"/>
        <v>7113.5675498276578</v>
      </c>
      <c r="U10" s="101">
        <f t="shared" si="0"/>
        <v>4.5977850001639453E-2</v>
      </c>
      <c r="V10" s="245">
        <f t="shared" si="16"/>
        <v>0.24160097465347175</v>
      </c>
      <c r="W10" s="141">
        <f t="shared" si="17"/>
        <v>350</v>
      </c>
      <c r="X10" s="132">
        <f t="shared" si="18"/>
        <v>2489748.6424396802</v>
      </c>
      <c r="Y10" s="102">
        <f t="shared" si="19"/>
        <v>1465420.0367508419</v>
      </c>
      <c r="Z10" s="100">
        <f t="shared" si="20"/>
        <v>4946.8235529221856</v>
      </c>
      <c r="AA10" s="122">
        <f t="shared" si="21"/>
        <v>0</v>
      </c>
      <c r="AB10" s="122">
        <f t="shared" si="22"/>
        <v>1484.0470658766556</v>
      </c>
      <c r="AC10" s="100">
        <f t="shared" si="43"/>
        <v>6430.870618798841</v>
      </c>
      <c r="AD10" s="221">
        <f t="shared" si="23"/>
        <v>19.899999999999999</v>
      </c>
      <c r="AE10" s="117">
        <f t="shared" si="24"/>
        <v>984.41788703151485</v>
      </c>
      <c r="AF10" s="129">
        <f t="shared" si="25"/>
        <v>7415.2885058303555</v>
      </c>
      <c r="AG10" s="101">
        <f t="shared" si="26"/>
        <v>4.2414857789606186E-2</v>
      </c>
      <c r="AH10" s="245">
        <f t="shared" si="27"/>
        <v>0.18149622640729901</v>
      </c>
      <c r="AI10" s="141">
        <f t="shared" si="28"/>
        <v>350</v>
      </c>
      <c r="AJ10" s="132">
        <f t="shared" si="44"/>
        <v>2595350.9770406242</v>
      </c>
      <c r="AK10" s="102">
        <f t="shared" si="29"/>
        <v>1731388.2435227649</v>
      </c>
      <c r="AL10" s="100">
        <f t="shared" si="30"/>
        <v>5194.1647305682945</v>
      </c>
      <c r="AM10" s="122">
        <f t="shared" si="1"/>
        <v>0</v>
      </c>
      <c r="AN10" s="122">
        <f t="shared" si="2"/>
        <v>1558.2494191704884</v>
      </c>
      <c r="AO10" s="100">
        <f t="shared" si="45"/>
        <v>6752.4141497387827</v>
      </c>
      <c r="AP10" s="221">
        <f t="shared" si="31"/>
        <v>19.899999999999999</v>
      </c>
      <c r="AQ10" s="117">
        <f t="shared" si="32"/>
        <v>1033.6387813830904</v>
      </c>
      <c r="AR10" s="129">
        <f t="shared" si="46"/>
        <v>7786.0529311218734</v>
      </c>
      <c r="AS10" s="101">
        <f t="shared" si="3"/>
        <v>5.0000000000000044E-2</v>
      </c>
      <c r="AT10" s="245">
        <f t="shared" si="33"/>
        <v>4.9999999999999822E-2</v>
      </c>
      <c r="AU10" s="141">
        <f t="shared" si="34"/>
        <v>350</v>
      </c>
      <c r="AV10" s="132">
        <f t="shared" si="35"/>
        <v>2725118.5258926558</v>
      </c>
      <c r="AW10" s="102">
        <f t="shared" si="36"/>
        <v>1817957.6556989031</v>
      </c>
      <c r="AX10" s="100">
        <f t="shared" si="4"/>
        <v>985.17512112187342</v>
      </c>
      <c r="AY10" s="101">
        <f t="shared" si="5"/>
        <v>0.14485999434856378</v>
      </c>
      <c r="BA10" s="259">
        <f t="shared" si="37"/>
        <v>0.54029420956953622</v>
      </c>
      <c r="BB10" s="278">
        <f t="shared" si="38"/>
        <v>779.1247095852442</v>
      </c>
    </row>
    <row r="11" spans="1:54" ht="15" customHeight="1" x14ac:dyDescent="0.25">
      <c r="A11" s="95" t="s">
        <v>143</v>
      </c>
      <c r="B11" s="100">
        <v>3306.06</v>
      </c>
      <c r="C11" s="100">
        <f t="shared" si="39"/>
        <v>1653.03</v>
      </c>
      <c r="D11" s="100">
        <f t="shared" si="6"/>
        <v>991.81799999999998</v>
      </c>
      <c r="E11" s="100">
        <v>59.87</v>
      </c>
      <c r="F11" s="100">
        <f t="shared" si="7"/>
        <v>6010.7780000000002</v>
      </c>
      <c r="G11" s="223">
        <v>19.399999999999999</v>
      </c>
      <c r="H11" s="117">
        <f t="shared" si="8"/>
        <v>641.37563999999986</v>
      </c>
      <c r="I11" s="130">
        <f t="shared" si="9"/>
        <v>6652.1536400000005</v>
      </c>
      <c r="K11" s="141">
        <v>328</v>
      </c>
      <c r="L11" s="132">
        <f t="shared" si="10"/>
        <v>2181906.3939200002</v>
      </c>
      <c r="M11" s="102">
        <f t="shared" si="11"/>
        <v>1084387.68</v>
      </c>
      <c r="N11" s="100">
        <f t="shared" si="12"/>
        <v>4105.609259729873</v>
      </c>
      <c r="O11" s="122">
        <f>N11*O$4</f>
        <v>821.12185194597464</v>
      </c>
      <c r="P11" s="122">
        <f>N11*P$4</f>
        <v>1231.6827779189618</v>
      </c>
      <c r="Q11" s="100">
        <f t="shared" si="42"/>
        <v>6158.413889594809</v>
      </c>
      <c r="R11" s="221">
        <f t="shared" si="13"/>
        <v>19.399999999999999</v>
      </c>
      <c r="S11" s="117">
        <f t="shared" si="14"/>
        <v>796.48819638759528</v>
      </c>
      <c r="T11" s="129">
        <f t="shared" si="15"/>
        <v>6954.9020859824041</v>
      </c>
      <c r="U11" s="101">
        <f t="shared" si="0"/>
        <v>4.5511342997544446E-2</v>
      </c>
      <c r="V11" s="245">
        <f t="shared" si="16"/>
        <v>0.24184354177778777</v>
      </c>
      <c r="W11" s="141">
        <f t="shared" si="17"/>
        <v>328</v>
      </c>
      <c r="X11" s="132">
        <f t="shared" si="18"/>
        <v>2281207.8842022284</v>
      </c>
      <c r="Y11" s="102">
        <f t="shared" si="19"/>
        <v>1346639.8371913983</v>
      </c>
      <c r="Z11" s="100">
        <f t="shared" si="20"/>
        <v>4850.7618474737092</v>
      </c>
      <c r="AA11" s="122">
        <f t="shared" si="21"/>
        <v>0</v>
      </c>
      <c r="AB11" s="122">
        <f t="shared" si="22"/>
        <v>1455.2285542421128</v>
      </c>
      <c r="AC11" s="100">
        <f t="shared" si="43"/>
        <v>6305.9904017158224</v>
      </c>
      <c r="AD11" s="221">
        <f t="shared" si="23"/>
        <v>19.399999999999999</v>
      </c>
      <c r="AE11" s="117">
        <f t="shared" si="24"/>
        <v>941.04779840989943</v>
      </c>
      <c r="AF11" s="129">
        <f t="shared" si="25"/>
        <v>7247.0382001257221</v>
      </c>
      <c r="AG11" s="101">
        <f t="shared" si="26"/>
        <v>4.2004346075859011E-2</v>
      </c>
      <c r="AH11" s="245">
        <f t="shared" si="27"/>
        <v>0.18149622640729901</v>
      </c>
      <c r="AI11" s="141">
        <f t="shared" si="28"/>
        <v>328</v>
      </c>
      <c r="AJ11" s="132">
        <f t="shared" si="44"/>
        <v>2377028.5296412366</v>
      </c>
      <c r="AK11" s="102">
        <f t="shared" si="29"/>
        <v>1591049.8859713767</v>
      </c>
      <c r="AL11" s="100">
        <f t="shared" si="30"/>
        <v>5093.2999398473939</v>
      </c>
      <c r="AM11" s="122">
        <f t="shared" si="1"/>
        <v>0</v>
      </c>
      <c r="AN11" s="122">
        <f t="shared" si="2"/>
        <v>1527.9899819542181</v>
      </c>
      <c r="AO11" s="100">
        <f t="shared" si="45"/>
        <v>6621.2899218016119</v>
      </c>
      <c r="AP11" s="221">
        <f t="shared" si="31"/>
        <v>19.399999999999999</v>
      </c>
      <c r="AQ11" s="117">
        <f t="shared" si="32"/>
        <v>988.1001883303943</v>
      </c>
      <c r="AR11" s="129">
        <f t="shared" si="46"/>
        <v>7609.3901101320062</v>
      </c>
      <c r="AS11" s="101">
        <f t="shared" si="3"/>
        <v>4.9999999999999822E-2</v>
      </c>
      <c r="AT11" s="245">
        <f t="shared" si="33"/>
        <v>4.9999999999999822E-2</v>
      </c>
      <c r="AU11" s="141">
        <f t="shared" si="34"/>
        <v>328</v>
      </c>
      <c r="AV11" s="132">
        <f t="shared" si="35"/>
        <v>2495879.956123298</v>
      </c>
      <c r="AW11" s="102">
        <f t="shared" si="36"/>
        <v>1670602.3802699451</v>
      </c>
      <c r="AX11" s="100">
        <f t="shared" si="4"/>
        <v>957.23647013200571</v>
      </c>
      <c r="AY11" s="101">
        <f t="shared" si="5"/>
        <v>0.14389873143880139</v>
      </c>
      <c r="BA11" s="259">
        <f t="shared" si="37"/>
        <v>0.54059513131866765</v>
      </c>
      <c r="BB11" s="278">
        <f t="shared" si="38"/>
        <v>763.99499097710907</v>
      </c>
    </row>
    <row r="12" spans="1:54" ht="15" customHeight="1" x14ac:dyDescent="0.25">
      <c r="A12" s="95" t="s">
        <v>144</v>
      </c>
      <c r="B12" s="100">
        <v>3241.24</v>
      </c>
      <c r="C12" s="100">
        <f t="shared" si="39"/>
        <v>1620.62</v>
      </c>
      <c r="D12" s="100">
        <f t="shared" si="6"/>
        <v>972.37199999999984</v>
      </c>
      <c r="E12" s="100">
        <v>59.87</v>
      </c>
      <c r="F12" s="100">
        <f t="shared" si="7"/>
        <v>5894.1019999999999</v>
      </c>
      <c r="G12" s="223">
        <v>19</v>
      </c>
      <c r="H12" s="117">
        <f t="shared" si="8"/>
        <v>615.8356</v>
      </c>
      <c r="I12" s="130">
        <f t="shared" si="9"/>
        <v>6509.9376000000002</v>
      </c>
      <c r="K12" s="141">
        <v>387</v>
      </c>
      <c r="L12" s="132">
        <f t="shared" si="10"/>
        <v>2519345.8511999999</v>
      </c>
      <c r="M12" s="102">
        <f t="shared" si="11"/>
        <v>1254359.8799999999</v>
      </c>
      <c r="N12" s="100">
        <f t="shared" si="12"/>
        <v>4025.9147399874623</v>
      </c>
      <c r="O12" s="122">
        <f t="shared" si="40"/>
        <v>805.18294799749253</v>
      </c>
      <c r="P12" s="122">
        <f t="shared" si="41"/>
        <v>1207.7744219962387</v>
      </c>
      <c r="Q12" s="100">
        <f t="shared" si="42"/>
        <v>6038.8721099811937</v>
      </c>
      <c r="R12" s="221">
        <f t="shared" si="13"/>
        <v>19</v>
      </c>
      <c r="S12" s="117">
        <f t="shared" si="14"/>
        <v>764.92380059761786</v>
      </c>
      <c r="T12" s="129">
        <f t="shared" si="15"/>
        <v>6803.7959105788113</v>
      </c>
      <c r="U12" s="101">
        <f t="shared" si="0"/>
        <v>4.5139958112472733E-2</v>
      </c>
      <c r="V12" s="245">
        <f t="shared" si="16"/>
        <v>0.24209090964799351</v>
      </c>
      <c r="W12" s="141">
        <f t="shared" si="17"/>
        <v>387</v>
      </c>
      <c r="X12" s="132">
        <f t="shared" si="18"/>
        <v>2633069.0173940002</v>
      </c>
      <c r="Y12" s="102">
        <f t="shared" si="19"/>
        <v>1558029.0043751479</v>
      </c>
      <c r="Z12" s="100">
        <f t="shared" si="20"/>
        <v>4756.6030731327101</v>
      </c>
      <c r="AA12" s="122">
        <f t="shared" si="21"/>
        <v>0</v>
      </c>
      <c r="AB12" s="122">
        <f t="shared" si="22"/>
        <v>1426.980921939813</v>
      </c>
      <c r="AC12" s="100">
        <f t="shared" si="43"/>
        <v>6183.5839950725231</v>
      </c>
      <c r="AD12" s="221">
        <f t="shared" si="23"/>
        <v>19</v>
      </c>
      <c r="AE12" s="117">
        <f t="shared" si="24"/>
        <v>903.75458389521486</v>
      </c>
      <c r="AF12" s="129">
        <f t="shared" si="25"/>
        <v>7087.3385789677377</v>
      </c>
      <c r="AG12" s="101">
        <f t="shared" si="26"/>
        <v>4.1674187779216387E-2</v>
      </c>
      <c r="AH12" s="245">
        <f t="shared" si="27"/>
        <v>0.18149622640729923</v>
      </c>
      <c r="AI12" s="141">
        <f t="shared" si="28"/>
        <v>387</v>
      </c>
      <c r="AJ12" s="132">
        <f t="shared" si="44"/>
        <v>2742800.0300605143</v>
      </c>
      <c r="AK12" s="102">
        <f t="shared" si="29"/>
        <v>1840805.3893023587</v>
      </c>
      <c r="AL12" s="100">
        <f t="shared" si="30"/>
        <v>4994.4332267893451</v>
      </c>
      <c r="AM12" s="122">
        <f t="shared" si="1"/>
        <v>0</v>
      </c>
      <c r="AN12" s="122">
        <f t="shared" si="2"/>
        <v>1498.3299680368034</v>
      </c>
      <c r="AO12" s="100">
        <f t="shared" si="45"/>
        <v>6492.7631948261487</v>
      </c>
      <c r="AP12" s="221">
        <f t="shared" si="31"/>
        <v>19</v>
      </c>
      <c r="AQ12" s="117">
        <f t="shared" si="32"/>
        <v>948.94231308997553</v>
      </c>
      <c r="AR12" s="129">
        <f t="shared" si="46"/>
        <v>7441.7055079161246</v>
      </c>
      <c r="AS12" s="101">
        <f t="shared" si="3"/>
        <v>5.0000000000000044E-2</v>
      </c>
      <c r="AT12" s="245">
        <f t="shared" si="33"/>
        <v>4.9999999999999822E-2</v>
      </c>
      <c r="AU12" s="141">
        <f t="shared" si="34"/>
        <v>387</v>
      </c>
      <c r="AV12" s="132">
        <f t="shared" si="35"/>
        <v>2879940.03156354</v>
      </c>
      <c r="AW12" s="102">
        <f t="shared" si="36"/>
        <v>1932845.6587674764</v>
      </c>
      <c r="AX12" s="100">
        <f t="shared" si="4"/>
        <v>931.76790791612439</v>
      </c>
      <c r="AY12" s="101">
        <f t="shared" si="5"/>
        <v>0.14313008283153494</v>
      </c>
      <c r="BA12" s="259">
        <f t="shared" si="37"/>
        <v>0.54090200873410965</v>
      </c>
      <c r="BB12" s="278">
        <f t="shared" si="38"/>
        <v>749.1649840184017</v>
      </c>
    </row>
    <row r="13" spans="1:54" ht="15" customHeight="1" x14ac:dyDescent="0.25">
      <c r="A13" s="95" t="s">
        <v>145</v>
      </c>
      <c r="B13" s="100">
        <v>3177.68</v>
      </c>
      <c r="C13" s="100">
        <f t="shared" si="39"/>
        <v>1588.84</v>
      </c>
      <c r="D13" s="100">
        <f t="shared" si="6"/>
        <v>953.30399999999986</v>
      </c>
      <c r="E13" s="100">
        <v>59.87</v>
      </c>
      <c r="F13" s="100">
        <f t="shared" si="7"/>
        <v>5779.6939999999995</v>
      </c>
      <c r="G13" s="223">
        <v>17.2</v>
      </c>
      <c r="H13" s="117">
        <f t="shared" si="8"/>
        <v>546.56095999999991</v>
      </c>
      <c r="I13" s="130">
        <f t="shared" si="9"/>
        <v>6326.2549599999993</v>
      </c>
      <c r="K13" s="141">
        <v>331</v>
      </c>
      <c r="L13" s="132">
        <f t="shared" si="10"/>
        <v>2093990.3917599998</v>
      </c>
      <c r="M13" s="102">
        <f t="shared" si="11"/>
        <v>1051812.0799999998</v>
      </c>
      <c r="N13" s="100">
        <f t="shared" si="12"/>
        <v>3947.7693577778423</v>
      </c>
      <c r="O13" s="122">
        <f t="shared" si="40"/>
        <v>789.55387155556855</v>
      </c>
      <c r="P13" s="122">
        <f t="shared" si="41"/>
        <v>1184.3308073333526</v>
      </c>
      <c r="Q13" s="100">
        <f t="shared" si="42"/>
        <v>5921.6540366667641</v>
      </c>
      <c r="R13" s="221">
        <f t="shared" si="13"/>
        <v>17.2</v>
      </c>
      <c r="S13" s="117">
        <f t="shared" si="14"/>
        <v>679.01632953778881</v>
      </c>
      <c r="T13" s="129">
        <f t="shared" si="15"/>
        <v>6600.6703662045529</v>
      </c>
      <c r="U13" s="101">
        <f t="shared" si="0"/>
        <v>4.3377228382296185E-2</v>
      </c>
      <c r="V13" s="245">
        <f t="shared" si="16"/>
        <v>0.24234326860408939</v>
      </c>
      <c r="W13" s="141">
        <f t="shared" si="17"/>
        <v>331</v>
      </c>
      <c r="X13" s="132">
        <f t="shared" si="18"/>
        <v>2184821.8912137072</v>
      </c>
      <c r="Y13" s="102">
        <f t="shared" si="19"/>
        <v>1306711.6574244658</v>
      </c>
      <c r="Z13" s="100">
        <f t="shared" si="20"/>
        <v>4664.2745989408877</v>
      </c>
      <c r="AA13" s="122">
        <f t="shared" si="21"/>
        <v>0</v>
      </c>
      <c r="AB13" s="122">
        <f t="shared" si="22"/>
        <v>1399.2823796822663</v>
      </c>
      <c r="AC13" s="100">
        <f t="shared" si="43"/>
        <v>6063.5569786231536</v>
      </c>
      <c r="AD13" s="221">
        <f t="shared" si="23"/>
        <v>17.2</v>
      </c>
      <c r="AE13" s="117">
        <f t="shared" si="24"/>
        <v>802.25523101783267</v>
      </c>
      <c r="AF13" s="129">
        <f t="shared" si="25"/>
        <v>6865.8122096409861</v>
      </c>
      <c r="AG13" s="101">
        <f t="shared" si="26"/>
        <v>4.016892659781357E-2</v>
      </c>
      <c r="AH13" s="245">
        <f t="shared" si="27"/>
        <v>0.18149622640729923</v>
      </c>
      <c r="AI13" s="141">
        <f t="shared" si="28"/>
        <v>331</v>
      </c>
      <c r="AJ13" s="132">
        <f t="shared" si="44"/>
        <v>2272583.8413911662</v>
      </c>
      <c r="AK13" s="102">
        <f t="shared" si="29"/>
        <v>1543874.8922494338</v>
      </c>
      <c r="AL13" s="100">
        <f t="shared" si="30"/>
        <v>4897.4883288879309</v>
      </c>
      <c r="AM13" s="122">
        <f t="shared" si="1"/>
        <v>0</v>
      </c>
      <c r="AN13" s="122">
        <f t="shared" si="2"/>
        <v>1469.2464986663792</v>
      </c>
      <c r="AO13" s="100">
        <f t="shared" si="45"/>
        <v>6366.73482755431</v>
      </c>
      <c r="AP13" s="221">
        <f t="shared" si="31"/>
        <v>17.2</v>
      </c>
      <c r="AQ13" s="117">
        <f t="shared" si="32"/>
        <v>842.36799256872405</v>
      </c>
      <c r="AR13" s="129">
        <f t="shared" si="46"/>
        <v>7209.1028201230338</v>
      </c>
      <c r="AS13" s="101">
        <f t="shared" si="3"/>
        <v>4.9999999999999822E-2</v>
      </c>
      <c r="AT13" s="245">
        <f t="shared" si="33"/>
        <v>4.9999999999999822E-2</v>
      </c>
      <c r="AU13" s="141">
        <f t="shared" si="34"/>
        <v>331</v>
      </c>
      <c r="AV13" s="132">
        <f t="shared" si="35"/>
        <v>2386213.0334607242</v>
      </c>
      <c r="AW13" s="102">
        <f t="shared" si="36"/>
        <v>1621068.6368619052</v>
      </c>
      <c r="AX13" s="100">
        <f t="shared" si="4"/>
        <v>882.84786012303448</v>
      </c>
      <c r="AY13" s="101">
        <f t="shared" si="5"/>
        <v>0.13955300026716522</v>
      </c>
      <c r="BA13" s="259">
        <f t="shared" si="37"/>
        <v>0.54121507794615287</v>
      </c>
      <c r="BB13" s="278">
        <f t="shared" si="38"/>
        <v>734.62324933318962</v>
      </c>
    </row>
    <row r="14" spans="1:54" ht="15" customHeight="1" x14ac:dyDescent="0.25">
      <c r="A14" s="95" t="s">
        <v>146</v>
      </c>
      <c r="B14" s="100">
        <v>3115.38</v>
      </c>
      <c r="C14" s="100">
        <f t="shared" si="39"/>
        <v>1557.69</v>
      </c>
      <c r="D14" s="100">
        <f t="shared" si="6"/>
        <v>934.61400000000003</v>
      </c>
      <c r="E14" s="100">
        <v>59.87</v>
      </c>
      <c r="F14" s="100">
        <f t="shared" si="7"/>
        <v>5667.5539999999992</v>
      </c>
      <c r="G14" s="223">
        <v>15.2</v>
      </c>
      <c r="H14" s="117">
        <f t="shared" si="8"/>
        <v>473.53775999999999</v>
      </c>
      <c r="I14" s="130">
        <f t="shared" si="9"/>
        <v>6141.0917599999993</v>
      </c>
      <c r="K14" s="141">
        <v>706</v>
      </c>
      <c r="L14" s="132">
        <f t="shared" si="10"/>
        <v>4335610.7825599993</v>
      </c>
      <c r="M14" s="102">
        <f t="shared" si="11"/>
        <v>2199458.2800000003</v>
      </c>
      <c r="N14" s="100">
        <f t="shared" si="12"/>
        <v>3871.1731131010119</v>
      </c>
      <c r="O14" s="122">
        <f t="shared" si="40"/>
        <v>774.23462262020246</v>
      </c>
      <c r="P14" s="122">
        <f t="shared" si="41"/>
        <v>1161.3519339303036</v>
      </c>
      <c r="Q14" s="100">
        <f t="shared" si="42"/>
        <v>5806.7596696515184</v>
      </c>
      <c r="R14" s="221">
        <f t="shared" si="13"/>
        <v>15.2</v>
      </c>
      <c r="S14" s="117">
        <f t="shared" si="14"/>
        <v>588.41831319135383</v>
      </c>
      <c r="T14" s="129">
        <f t="shared" si="15"/>
        <v>6395.1779828428726</v>
      </c>
      <c r="U14" s="101">
        <f t="shared" si="0"/>
        <v>4.1374764092903416E-2</v>
      </c>
      <c r="V14" s="245">
        <f t="shared" si="16"/>
        <v>0.24260061793457366</v>
      </c>
      <c r="W14" s="141">
        <f t="shared" si="17"/>
        <v>706</v>
      </c>
      <c r="X14" s="132">
        <f t="shared" si="18"/>
        <v>4514995.6558870682</v>
      </c>
      <c r="Y14" s="102">
        <f t="shared" si="19"/>
        <v>2733048.2178493142</v>
      </c>
      <c r="Z14" s="100">
        <f t="shared" si="20"/>
        <v>4573.7764248982421</v>
      </c>
      <c r="AA14" s="122">
        <f t="shared" si="21"/>
        <v>0</v>
      </c>
      <c r="AB14" s="122">
        <f t="shared" si="22"/>
        <v>1372.1329274694726</v>
      </c>
      <c r="AC14" s="100">
        <f t="shared" si="43"/>
        <v>5945.9093523677147</v>
      </c>
      <c r="AD14" s="221">
        <f t="shared" si="23"/>
        <v>15.2</v>
      </c>
      <c r="AE14" s="117">
        <f t="shared" si="24"/>
        <v>695.21401658453283</v>
      </c>
      <c r="AF14" s="129">
        <f t="shared" si="25"/>
        <v>6641.1233689522478</v>
      </c>
      <c r="AG14" s="101">
        <f t="shared" si="26"/>
        <v>3.8457942338618656E-2</v>
      </c>
      <c r="AH14" s="245">
        <f t="shared" si="27"/>
        <v>0.18149622640729901</v>
      </c>
      <c r="AI14" s="141">
        <f t="shared" si="28"/>
        <v>706</v>
      </c>
      <c r="AJ14" s="132">
        <f t="shared" si="44"/>
        <v>4688633.098480287</v>
      </c>
      <c r="AK14" s="102">
        <f t="shared" si="29"/>
        <v>3229086.155978159</v>
      </c>
      <c r="AL14" s="100">
        <f t="shared" si="30"/>
        <v>4802.4652461431533</v>
      </c>
      <c r="AM14" s="122">
        <f t="shared" si="1"/>
        <v>0</v>
      </c>
      <c r="AN14" s="122">
        <f t="shared" si="2"/>
        <v>1440.7395738429459</v>
      </c>
      <c r="AO14" s="100">
        <f t="shared" si="45"/>
        <v>6243.2048199860992</v>
      </c>
      <c r="AP14" s="221">
        <f t="shared" si="31"/>
        <v>15.2</v>
      </c>
      <c r="AQ14" s="117">
        <f t="shared" si="32"/>
        <v>729.97471741375932</v>
      </c>
      <c r="AR14" s="129">
        <f t="shared" si="46"/>
        <v>6973.1795373998584</v>
      </c>
      <c r="AS14" s="101">
        <f t="shared" si="3"/>
        <v>4.9999999999999822E-2</v>
      </c>
      <c r="AT14" s="245">
        <f t="shared" si="33"/>
        <v>4.9999999999999822E-2</v>
      </c>
      <c r="AU14" s="141">
        <f t="shared" si="34"/>
        <v>706</v>
      </c>
      <c r="AV14" s="132">
        <f t="shared" si="35"/>
        <v>4923064.7534042997</v>
      </c>
      <c r="AW14" s="102">
        <f t="shared" si="36"/>
        <v>3390540.4637770662</v>
      </c>
      <c r="AX14" s="100">
        <f t="shared" si="4"/>
        <v>832.08777739985908</v>
      </c>
      <c r="AY14" s="101">
        <f t="shared" si="5"/>
        <v>0.13549508945944488</v>
      </c>
      <c r="BA14" s="259">
        <f t="shared" si="37"/>
        <v>0.54153433807213025</v>
      </c>
      <c r="BB14" s="278">
        <f t="shared" si="38"/>
        <v>720.36978692147295</v>
      </c>
    </row>
    <row r="15" spans="1:54" ht="15" customHeight="1" x14ac:dyDescent="0.25">
      <c r="A15" s="95" t="s">
        <v>147</v>
      </c>
      <c r="B15" s="100">
        <v>3054.29</v>
      </c>
      <c r="C15" s="100">
        <f t="shared" si="39"/>
        <v>1527.145</v>
      </c>
      <c r="D15" s="100">
        <f t="shared" si="6"/>
        <v>916.28699999999992</v>
      </c>
      <c r="E15" s="100">
        <v>59.87</v>
      </c>
      <c r="F15" s="100">
        <f t="shared" si="7"/>
        <v>5557.5919999999996</v>
      </c>
      <c r="G15" s="223">
        <v>14.8</v>
      </c>
      <c r="H15" s="117">
        <f t="shared" si="8"/>
        <v>452.03492000000006</v>
      </c>
      <c r="I15" s="130">
        <f t="shared" si="9"/>
        <v>6009.6269199999997</v>
      </c>
      <c r="K15" s="141">
        <v>551</v>
      </c>
      <c r="L15" s="132">
        <f t="shared" si="10"/>
        <v>3311304.4329200001</v>
      </c>
      <c r="M15" s="102">
        <f t="shared" si="11"/>
        <v>1682913.79</v>
      </c>
      <c r="N15" s="100">
        <f t="shared" si="12"/>
        <v>3796.0645322453533</v>
      </c>
      <c r="O15" s="122">
        <f t="shared" si="40"/>
        <v>759.21290644907072</v>
      </c>
      <c r="P15" s="122">
        <f t="shared" si="41"/>
        <v>1138.819359673606</v>
      </c>
      <c r="Q15" s="100">
        <f t="shared" si="42"/>
        <v>5694.0967983680293</v>
      </c>
      <c r="R15" s="221">
        <f t="shared" si="13"/>
        <v>14.8</v>
      </c>
      <c r="S15" s="117">
        <f t="shared" si="14"/>
        <v>561.81755077231242</v>
      </c>
      <c r="T15" s="129">
        <f t="shared" si="15"/>
        <v>6255.914349140342</v>
      </c>
      <c r="U15" s="101">
        <f t="shared" si="0"/>
        <v>4.0982149544208646E-2</v>
      </c>
      <c r="V15" s="245">
        <f t="shared" si="16"/>
        <v>0.24286316369609739</v>
      </c>
      <c r="W15" s="141">
        <f t="shared" si="17"/>
        <v>551</v>
      </c>
      <c r="X15" s="132">
        <f t="shared" si="18"/>
        <v>3447008.8063763282</v>
      </c>
      <c r="Y15" s="102">
        <f t="shared" si="19"/>
        <v>2091631.5572671897</v>
      </c>
      <c r="Z15" s="100">
        <f t="shared" si="20"/>
        <v>4485.0359200464736</v>
      </c>
      <c r="AA15" s="122">
        <f t="shared" si="21"/>
        <v>0</v>
      </c>
      <c r="AB15" s="122">
        <f t="shared" si="22"/>
        <v>1345.5107760139419</v>
      </c>
      <c r="AC15" s="100">
        <f t="shared" si="43"/>
        <v>5830.5466960604153</v>
      </c>
      <c r="AD15" s="221">
        <f t="shared" si="23"/>
        <v>14.8</v>
      </c>
      <c r="AE15" s="117">
        <f t="shared" si="24"/>
        <v>663.78531616687815</v>
      </c>
      <c r="AF15" s="129">
        <f t="shared" si="25"/>
        <v>6494.3320122272935</v>
      </c>
      <c r="AG15" s="101">
        <f t="shared" si="26"/>
        <v>3.8110762037481205E-2</v>
      </c>
      <c r="AH15" s="245">
        <f t="shared" si="27"/>
        <v>0.18149622640729901</v>
      </c>
      <c r="AI15" s="141">
        <f t="shared" si="28"/>
        <v>551</v>
      </c>
      <c r="AJ15" s="132">
        <f t="shared" si="44"/>
        <v>3578376.9387372388</v>
      </c>
      <c r="AK15" s="102">
        <f t="shared" si="29"/>
        <v>2471254.7919456069</v>
      </c>
      <c r="AL15" s="100">
        <f t="shared" si="30"/>
        <v>4709.2877160487969</v>
      </c>
      <c r="AM15" s="122">
        <f t="shared" si="1"/>
        <v>0</v>
      </c>
      <c r="AN15" s="122">
        <f t="shared" si="2"/>
        <v>1412.7863148146391</v>
      </c>
      <c r="AO15" s="100">
        <f t="shared" si="45"/>
        <v>6122.0740308634358</v>
      </c>
      <c r="AP15" s="221">
        <f t="shared" si="31"/>
        <v>14.8</v>
      </c>
      <c r="AQ15" s="117">
        <f t="shared" si="32"/>
        <v>696.97458197522201</v>
      </c>
      <c r="AR15" s="129">
        <f t="shared" si="46"/>
        <v>6819.0486128386583</v>
      </c>
      <c r="AS15" s="101">
        <f t="shared" si="3"/>
        <v>5.0000000000000044E-2</v>
      </c>
      <c r="AT15" s="245">
        <f t="shared" si="33"/>
        <v>4.9999999999999822E-2</v>
      </c>
      <c r="AU15" s="141">
        <f t="shared" si="34"/>
        <v>551</v>
      </c>
      <c r="AV15" s="132">
        <f t="shared" si="35"/>
        <v>3757295.7856741007</v>
      </c>
      <c r="AW15" s="102">
        <f t="shared" si="36"/>
        <v>2594817.531542887</v>
      </c>
      <c r="AX15" s="100">
        <f t="shared" si="4"/>
        <v>809.4216928386586</v>
      </c>
      <c r="AY15" s="101">
        <f t="shared" si="5"/>
        <v>0.13468751115729138</v>
      </c>
      <c r="BA15" s="259">
        <f t="shared" si="37"/>
        <v>0.54186004473995486</v>
      </c>
      <c r="BB15" s="278">
        <f t="shared" si="38"/>
        <v>706.39315740731956</v>
      </c>
    </row>
    <row r="16" spans="1:54" ht="15" customHeight="1" x14ac:dyDescent="0.25">
      <c r="A16" s="95" t="s">
        <v>148</v>
      </c>
      <c r="B16" s="100">
        <v>2994.41</v>
      </c>
      <c r="C16" s="100">
        <f t="shared" si="39"/>
        <v>1497.2049999999999</v>
      </c>
      <c r="D16" s="100">
        <f t="shared" si="6"/>
        <v>898.32299999999998</v>
      </c>
      <c r="E16" s="100">
        <v>59.87</v>
      </c>
      <c r="F16" s="100">
        <f t="shared" si="7"/>
        <v>5449.808</v>
      </c>
      <c r="G16" s="223">
        <v>13.1</v>
      </c>
      <c r="H16" s="117">
        <f t="shared" si="8"/>
        <v>392.26771000000002</v>
      </c>
      <c r="I16" s="130">
        <f t="shared" si="9"/>
        <v>5842.0757100000001</v>
      </c>
      <c r="K16" s="141">
        <v>490</v>
      </c>
      <c r="L16" s="132">
        <f t="shared" si="10"/>
        <v>2862617.0978999999</v>
      </c>
      <c r="M16" s="102">
        <f t="shared" si="11"/>
        <v>1467260.9</v>
      </c>
      <c r="N16" s="100">
        <f t="shared" si="12"/>
        <v>3722.4436152108656</v>
      </c>
      <c r="O16" s="122">
        <f t="shared" si="40"/>
        <v>744.48872304217321</v>
      </c>
      <c r="P16" s="122">
        <f t="shared" si="41"/>
        <v>1116.7330845632596</v>
      </c>
      <c r="Q16" s="100">
        <f t="shared" si="42"/>
        <v>5583.6654228162979</v>
      </c>
      <c r="R16" s="221">
        <f t="shared" si="13"/>
        <v>13.1</v>
      </c>
      <c r="S16" s="117">
        <f t="shared" si="14"/>
        <v>487.64011359262344</v>
      </c>
      <c r="T16" s="129">
        <f t="shared" si="15"/>
        <v>6071.3055364089214</v>
      </c>
      <c r="U16" s="101">
        <f t="shared" si="0"/>
        <v>3.9237736343701313E-2</v>
      </c>
      <c r="V16" s="245">
        <f t="shared" si="16"/>
        <v>0.24313090565783102</v>
      </c>
      <c r="W16" s="141">
        <f t="shared" si="17"/>
        <v>490</v>
      </c>
      <c r="X16" s="132">
        <f t="shared" si="18"/>
        <v>2974939.7128403713</v>
      </c>
      <c r="Y16" s="102">
        <f t="shared" si="19"/>
        <v>1823997.3714533241</v>
      </c>
      <c r="Z16" s="100">
        <f t="shared" si="20"/>
        <v>4398.0530843855822</v>
      </c>
      <c r="AA16" s="122">
        <f t="shared" si="21"/>
        <v>0</v>
      </c>
      <c r="AB16" s="122">
        <f t="shared" si="22"/>
        <v>1319.4159253156747</v>
      </c>
      <c r="AC16" s="100">
        <f t="shared" si="43"/>
        <v>5717.4690097012572</v>
      </c>
      <c r="AD16" s="221">
        <f t="shared" si="23"/>
        <v>13.1</v>
      </c>
      <c r="AE16" s="117">
        <f t="shared" si="24"/>
        <v>576.14495405451135</v>
      </c>
      <c r="AF16" s="129">
        <f t="shared" si="25"/>
        <v>6293.6139637557681</v>
      </c>
      <c r="AG16" s="101">
        <f t="shared" si="26"/>
        <v>3.6616247693957771E-2</v>
      </c>
      <c r="AH16" s="245">
        <f t="shared" si="27"/>
        <v>0.18149622640729923</v>
      </c>
      <c r="AI16" s="141">
        <f t="shared" si="28"/>
        <v>490</v>
      </c>
      <c r="AJ16" s="132">
        <f t="shared" si="44"/>
        <v>3083870.8422403266</v>
      </c>
      <c r="AK16" s="102">
        <f t="shared" si="29"/>
        <v>2155046.0113489353</v>
      </c>
      <c r="AL16" s="100">
        <f t="shared" si="30"/>
        <v>4617.9557386048609</v>
      </c>
      <c r="AM16" s="122">
        <f t="shared" si="1"/>
        <v>0</v>
      </c>
      <c r="AN16" s="122">
        <f t="shared" si="2"/>
        <v>1385.3867215814582</v>
      </c>
      <c r="AO16" s="100">
        <f t="shared" si="45"/>
        <v>6003.3424601863189</v>
      </c>
      <c r="AP16" s="221">
        <f t="shared" si="31"/>
        <v>13.1</v>
      </c>
      <c r="AQ16" s="117">
        <f t="shared" si="32"/>
        <v>604.95220175723682</v>
      </c>
      <c r="AR16" s="129">
        <f t="shared" si="46"/>
        <v>6608.2946619435561</v>
      </c>
      <c r="AS16" s="101">
        <f t="shared" si="3"/>
        <v>5.0000000000000044E-2</v>
      </c>
      <c r="AT16" s="245">
        <f t="shared" si="33"/>
        <v>4.9999999999999822E-2</v>
      </c>
      <c r="AU16" s="141">
        <f t="shared" si="34"/>
        <v>490</v>
      </c>
      <c r="AV16" s="132">
        <f t="shared" si="35"/>
        <v>3238064.3843523427</v>
      </c>
      <c r="AW16" s="102">
        <f t="shared" si="36"/>
        <v>2262798.3119163821</v>
      </c>
      <c r="AX16" s="100">
        <f t="shared" si="4"/>
        <v>766.21895194355602</v>
      </c>
      <c r="AY16" s="101">
        <f t="shared" si="5"/>
        <v>0.13115525884609869</v>
      </c>
      <c r="BA16" s="259">
        <f t="shared" si="37"/>
        <v>0.54219219766326621</v>
      </c>
      <c r="BB16" s="278">
        <f t="shared" si="38"/>
        <v>692.69336079072912</v>
      </c>
    </row>
    <row r="17" spans="1:54" ht="15" customHeight="1" x14ac:dyDescent="0.25">
      <c r="A17" s="95" t="s">
        <v>149</v>
      </c>
      <c r="B17" s="100">
        <v>2935.7</v>
      </c>
      <c r="C17" s="100">
        <f t="shared" si="39"/>
        <v>1467.85</v>
      </c>
      <c r="D17" s="100">
        <f t="shared" si="6"/>
        <v>880.70999999999992</v>
      </c>
      <c r="E17" s="100">
        <v>59.87</v>
      </c>
      <c r="F17" s="100">
        <f t="shared" si="7"/>
        <v>5344.1299999999992</v>
      </c>
      <c r="G17" s="223">
        <v>12.1</v>
      </c>
      <c r="H17" s="117">
        <f t="shared" si="8"/>
        <v>355.21969999999999</v>
      </c>
      <c r="I17" s="130">
        <f t="shared" si="9"/>
        <v>5699.3496999999988</v>
      </c>
      <c r="K17" s="141">
        <v>526</v>
      </c>
      <c r="L17" s="132">
        <f t="shared" si="10"/>
        <v>2997857.9421999995</v>
      </c>
      <c r="M17" s="102">
        <f t="shared" si="11"/>
        <v>1544178.2</v>
      </c>
      <c r="N17" s="100">
        <f t="shared" si="12"/>
        <v>3650.2611830282535</v>
      </c>
      <c r="O17" s="122">
        <f t="shared" si="40"/>
        <v>730.05223660565071</v>
      </c>
      <c r="P17" s="122">
        <f t="shared" si="41"/>
        <v>1095.0783549084761</v>
      </c>
      <c r="Q17" s="100">
        <f t="shared" si="42"/>
        <v>5475.3917745423805</v>
      </c>
      <c r="R17" s="221">
        <f t="shared" si="13"/>
        <v>12.1</v>
      </c>
      <c r="S17" s="117">
        <f t="shared" si="14"/>
        <v>441.68160314641864</v>
      </c>
      <c r="T17" s="129">
        <f t="shared" si="15"/>
        <v>5917.0733776887992</v>
      </c>
      <c r="U17" s="101">
        <f t="shared" si="0"/>
        <v>3.8201494758042465E-2</v>
      </c>
      <c r="V17" s="245">
        <f t="shared" si="16"/>
        <v>0.24340402051580678</v>
      </c>
      <c r="W17" s="141">
        <f t="shared" si="17"/>
        <v>526</v>
      </c>
      <c r="X17" s="132">
        <f t="shared" si="18"/>
        <v>3112380.5966643086</v>
      </c>
      <c r="Y17" s="102">
        <f t="shared" si="19"/>
        <v>1920037.3822728614</v>
      </c>
      <c r="Z17" s="100">
        <f t="shared" si="20"/>
        <v>4312.7698131489251</v>
      </c>
      <c r="AA17" s="122">
        <f t="shared" si="21"/>
        <v>0</v>
      </c>
      <c r="AB17" s="122">
        <f t="shared" si="22"/>
        <v>1293.8309439446775</v>
      </c>
      <c r="AC17" s="100">
        <f t="shared" si="43"/>
        <v>5606.6007570936026</v>
      </c>
      <c r="AD17" s="221">
        <f t="shared" si="23"/>
        <v>12.1</v>
      </c>
      <c r="AE17" s="117">
        <f t="shared" si="24"/>
        <v>521.84514739101996</v>
      </c>
      <c r="AF17" s="129">
        <f t="shared" si="25"/>
        <v>6128.4459044846226</v>
      </c>
      <c r="AG17" s="101">
        <f t="shared" si="26"/>
        <v>3.5722478547052461E-2</v>
      </c>
      <c r="AH17" s="245">
        <f t="shared" si="27"/>
        <v>0.18149622640729923</v>
      </c>
      <c r="AI17" s="141">
        <f t="shared" si="28"/>
        <v>526</v>
      </c>
      <c r="AJ17" s="132">
        <f t="shared" si="44"/>
        <v>3223562.5457589114</v>
      </c>
      <c r="AK17" s="102">
        <f t="shared" si="29"/>
        <v>2268516.9217163348</v>
      </c>
      <c r="AL17" s="100">
        <f t="shared" si="30"/>
        <v>4528.4083038063709</v>
      </c>
      <c r="AM17" s="122">
        <f t="shared" si="1"/>
        <v>0</v>
      </c>
      <c r="AN17" s="122">
        <f t="shared" si="2"/>
        <v>1358.5224911419111</v>
      </c>
      <c r="AO17" s="100">
        <f t="shared" si="45"/>
        <v>5886.9307949482818</v>
      </c>
      <c r="AP17" s="221">
        <f t="shared" si="31"/>
        <v>12.1</v>
      </c>
      <c r="AQ17" s="117">
        <f t="shared" si="32"/>
        <v>547.93740476057087</v>
      </c>
      <c r="AR17" s="129">
        <f t="shared" si="46"/>
        <v>6434.8681997088524</v>
      </c>
      <c r="AS17" s="101">
        <f t="shared" si="3"/>
        <v>4.9999999999999822E-2</v>
      </c>
      <c r="AT17" s="245">
        <f t="shared" si="33"/>
        <v>4.9999999999999822E-2</v>
      </c>
      <c r="AU17" s="141">
        <f t="shared" si="34"/>
        <v>526</v>
      </c>
      <c r="AV17" s="132">
        <f t="shared" si="35"/>
        <v>3384740.6730468562</v>
      </c>
      <c r="AW17" s="102">
        <f t="shared" si="36"/>
        <v>2381942.7678021509</v>
      </c>
      <c r="AX17" s="100">
        <f t="shared" si="4"/>
        <v>735.5184997088536</v>
      </c>
      <c r="AY17" s="101">
        <f t="shared" si="5"/>
        <v>0.12905305665115674</v>
      </c>
      <c r="BA17" s="259">
        <f t="shared" si="37"/>
        <v>0.54253101604604392</v>
      </c>
      <c r="BB17" s="278">
        <f t="shared" si="38"/>
        <v>679.26124557095557</v>
      </c>
    </row>
    <row r="18" spans="1:54" ht="15" customHeight="1" x14ac:dyDescent="0.25">
      <c r="A18" s="95" t="s">
        <v>150</v>
      </c>
      <c r="B18" s="100">
        <v>2878.13</v>
      </c>
      <c r="C18" s="100">
        <f t="shared" si="39"/>
        <v>1439.0650000000001</v>
      </c>
      <c r="D18" s="100">
        <f t="shared" si="6"/>
        <v>863.43899999999996</v>
      </c>
      <c r="E18" s="100">
        <v>59.87</v>
      </c>
      <c r="F18" s="100">
        <f t="shared" si="7"/>
        <v>5240.5039999999999</v>
      </c>
      <c r="G18" s="223">
        <v>13.1</v>
      </c>
      <c r="H18" s="117">
        <f t="shared" si="8"/>
        <v>377.03503000000001</v>
      </c>
      <c r="I18" s="130">
        <f t="shared" si="9"/>
        <v>5617.5390299999999</v>
      </c>
      <c r="K18" s="141">
        <v>355</v>
      </c>
      <c r="L18" s="132">
        <f t="shared" si="10"/>
        <v>1994226.35565</v>
      </c>
      <c r="M18" s="102">
        <f t="shared" si="11"/>
        <v>1021736.15</v>
      </c>
      <c r="N18" s="100">
        <f t="shared" si="12"/>
        <v>3579.4803514705477</v>
      </c>
      <c r="O18" s="122">
        <f t="shared" si="40"/>
        <v>715.89607029410956</v>
      </c>
      <c r="P18" s="122">
        <f t="shared" si="41"/>
        <v>1073.8441054411642</v>
      </c>
      <c r="Q18" s="100">
        <f t="shared" si="42"/>
        <v>5369.2205272058218</v>
      </c>
      <c r="R18" s="221">
        <f t="shared" si="13"/>
        <v>13.1</v>
      </c>
      <c r="S18" s="117">
        <f t="shared" si="14"/>
        <v>468.91192604264177</v>
      </c>
      <c r="T18" s="129">
        <f t="shared" si="15"/>
        <v>5838.1324532484632</v>
      </c>
      <c r="U18" s="101">
        <f t="shared" si="0"/>
        <v>3.926869436427638E-2</v>
      </c>
      <c r="V18" s="245">
        <f t="shared" si="16"/>
        <v>0.24368265209373718</v>
      </c>
      <c r="W18" s="141">
        <f t="shared" si="17"/>
        <v>355</v>
      </c>
      <c r="X18" s="132">
        <f t="shared" si="18"/>
        <v>2072537.0209032043</v>
      </c>
      <c r="Y18" s="102">
        <f t="shared" si="19"/>
        <v>1270715.5247720445</v>
      </c>
      <c r="Z18" s="100">
        <f t="shared" si="20"/>
        <v>4229.1425277615244</v>
      </c>
      <c r="AA18" s="122">
        <f t="shared" si="21"/>
        <v>0</v>
      </c>
      <c r="AB18" s="122">
        <f t="shared" si="22"/>
        <v>1268.7427583284573</v>
      </c>
      <c r="AC18" s="100">
        <f t="shared" si="43"/>
        <v>5497.8852860899815</v>
      </c>
      <c r="AD18" s="221">
        <f t="shared" si="23"/>
        <v>13.1</v>
      </c>
      <c r="AE18" s="117">
        <f t="shared" si="24"/>
        <v>554.01767113675976</v>
      </c>
      <c r="AF18" s="129">
        <f t="shared" si="25"/>
        <v>6051.9029572267409</v>
      </c>
      <c r="AG18" s="101">
        <f t="shared" si="26"/>
        <v>3.6616247693957549E-2</v>
      </c>
      <c r="AH18" s="245">
        <f t="shared" si="27"/>
        <v>0.18149622640729901</v>
      </c>
      <c r="AI18" s="141">
        <f t="shared" si="28"/>
        <v>355</v>
      </c>
      <c r="AJ18" s="132">
        <f t="shared" si="44"/>
        <v>2148425.5498154932</v>
      </c>
      <c r="AK18" s="102">
        <f t="shared" si="29"/>
        <v>1501345.5973553411</v>
      </c>
      <c r="AL18" s="100">
        <f t="shared" si="30"/>
        <v>4440.5996541496006</v>
      </c>
      <c r="AM18" s="122">
        <f t="shared" si="1"/>
        <v>0</v>
      </c>
      <c r="AN18" s="122">
        <f t="shared" si="2"/>
        <v>1332.1798962448802</v>
      </c>
      <c r="AO18" s="100">
        <f t="shared" si="45"/>
        <v>5772.7795503944808</v>
      </c>
      <c r="AP18" s="221">
        <f t="shared" si="31"/>
        <v>13.1</v>
      </c>
      <c r="AQ18" s="117">
        <f t="shared" si="32"/>
        <v>581.71855469359775</v>
      </c>
      <c r="AR18" s="129">
        <f t="shared" si="46"/>
        <v>6354.4981050880788</v>
      </c>
      <c r="AS18" s="101">
        <f t="shared" si="3"/>
        <v>5.0000000000000044E-2</v>
      </c>
      <c r="AT18" s="245">
        <f t="shared" si="33"/>
        <v>5.0000000000000044E-2</v>
      </c>
      <c r="AU18" s="141">
        <f t="shared" si="34"/>
        <v>355</v>
      </c>
      <c r="AV18" s="132">
        <f t="shared" si="35"/>
        <v>2255846.8273062678</v>
      </c>
      <c r="AW18" s="102">
        <f t="shared" si="36"/>
        <v>1576412.8772231082</v>
      </c>
      <c r="AX18" s="100">
        <f t="shared" si="4"/>
        <v>736.95907508807886</v>
      </c>
      <c r="AY18" s="101">
        <f t="shared" si="5"/>
        <v>0.13118895501257932</v>
      </c>
      <c r="BA18" s="259">
        <f t="shared" si="37"/>
        <v>0.54287667831182063</v>
      </c>
      <c r="BB18" s="278">
        <f t="shared" si="38"/>
        <v>666.08994812244009</v>
      </c>
    </row>
    <row r="19" spans="1:54" ht="15" customHeight="1" x14ac:dyDescent="0.25">
      <c r="A19" s="95" t="s">
        <v>151</v>
      </c>
      <c r="B19" s="100">
        <v>2821.7</v>
      </c>
      <c r="C19" s="100">
        <f t="shared" si="39"/>
        <v>1410.85</v>
      </c>
      <c r="D19" s="100">
        <f t="shared" si="6"/>
        <v>846.50999999999988</v>
      </c>
      <c r="E19" s="100">
        <v>59.87</v>
      </c>
      <c r="F19" s="100">
        <f t="shared" si="7"/>
        <v>5138.9299999999994</v>
      </c>
      <c r="G19" s="223">
        <v>11.1</v>
      </c>
      <c r="H19" s="117">
        <f t="shared" si="8"/>
        <v>313.20869999999996</v>
      </c>
      <c r="I19" s="130">
        <f t="shared" si="9"/>
        <v>5452.1386999999995</v>
      </c>
      <c r="K19" s="141">
        <v>292</v>
      </c>
      <c r="L19" s="132">
        <f t="shared" si="10"/>
        <v>1592024.5003999998</v>
      </c>
      <c r="M19" s="102">
        <f t="shared" si="11"/>
        <v>823936.39999999991</v>
      </c>
      <c r="N19" s="100">
        <f t="shared" si="12"/>
        <v>3510.1011205377458</v>
      </c>
      <c r="O19" s="122">
        <f t="shared" si="40"/>
        <v>702.02022410754921</v>
      </c>
      <c r="P19" s="122">
        <f t="shared" si="41"/>
        <v>1053.0303361613237</v>
      </c>
      <c r="Q19" s="100">
        <f t="shared" si="42"/>
        <v>5265.151680806619</v>
      </c>
      <c r="R19" s="221">
        <f t="shared" si="13"/>
        <v>11.1</v>
      </c>
      <c r="S19" s="117">
        <f t="shared" si="14"/>
        <v>389.62122437968981</v>
      </c>
      <c r="T19" s="129">
        <f t="shared" si="15"/>
        <v>5654.7729051863089</v>
      </c>
      <c r="U19" s="101">
        <f t="shared" si="0"/>
        <v>3.7166003349531351E-2</v>
      </c>
      <c r="V19" s="245">
        <f t="shared" si="16"/>
        <v>0.24396680034650964</v>
      </c>
      <c r="W19" s="141">
        <f t="shared" si="17"/>
        <v>292</v>
      </c>
      <c r="X19" s="132">
        <f t="shared" si="18"/>
        <v>1651193.6883144022</v>
      </c>
      <c r="Y19" s="102">
        <f t="shared" si="19"/>
        <v>1024949.5271970218</v>
      </c>
      <c r="Z19" s="100">
        <f t="shared" si="20"/>
        <v>4147.1712282233793</v>
      </c>
      <c r="AA19" s="122">
        <f t="shared" si="21"/>
        <v>0</v>
      </c>
      <c r="AB19" s="122">
        <f t="shared" si="22"/>
        <v>1244.1513684670138</v>
      </c>
      <c r="AC19" s="100">
        <f t="shared" si="43"/>
        <v>5391.3225966903929</v>
      </c>
      <c r="AD19" s="221">
        <f t="shared" si="23"/>
        <v>11.1</v>
      </c>
      <c r="AE19" s="117">
        <f t="shared" si="24"/>
        <v>460.33600633279514</v>
      </c>
      <c r="AF19" s="129">
        <f t="shared" si="25"/>
        <v>5851.6586030231883</v>
      </c>
      <c r="AG19" s="101">
        <f t="shared" si="26"/>
        <v>3.4817613569645633E-2</v>
      </c>
      <c r="AH19" s="245">
        <f t="shared" si="27"/>
        <v>0.18149622640729923</v>
      </c>
      <c r="AI19" s="141">
        <f t="shared" si="28"/>
        <v>292</v>
      </c>
      <c r="AJ19" s="132">
        <f t="shared" si="44"/>
        <v>1708684.312082771</v>
      </c>
      <c r="AK19" s="102">
        <f t="shared" si="29"/>
        <v>1210973.9986412267</v>
      </c>
      <c r="AL19" s="100">
        <f t="shared" si="30"/>
        <v>4354.5297896345473</v>
      </c>
      <c r="AM19" s="122">
        <f t="shared" si="1"/>
        <v>0</v>
      </c>
      <c r="AN19" s="122">
        <f t="shared" si="2"/>
        <v>1306.3589368903642</v>
      </c>
      <c r="AO19" s="100">
        <f t="shared" si="45"/>
        <v>5660.8887265249114</v>
      </c>
      <c r="AP19" s="221">
        <f t="shared" si="31"/>
        <v>11.1</v>
      </c>
      <c r="AQ19" s="117">
        <f t="shared" si="32"/>
        <v>483.35280664943474</v>
      </c>
      <c r="AR19" s="129">
        <f t="shared" si="46"/>
        <v>6144.2415331743459</v>
      </c>
      <c r="AS19" s="101">
        <f t="shared" si="3"/>
        <v>4.99999999999996E-2</v>
      </c>
      <c r="AT19" s="245">
        <f t="shared" si="33"/>
        <v>4.9999999999999822E-2</v>
      </c>
      <c r="AU19" s="141">
        <f t="shared" si="34"/>
        <v>292</v>
      </c>
      <c r="AV19" s="132">
        <f t="shared" si="35"/>
        <v>1794118.5276869091</v>
      </c>
      <c r="AW19" s="102">
        <f t="shared" si="36"/>
        <v>1271522.6985732878</v>
      </c>
      <c r="AX19" s="100">
        <f t="shared" si="4"/>
        <v>692.10283317434642</v>
      </c>
      <c r="AY19" s="101">
        <f t="shared" si="5"/>
        <v>0.12694153088481519</v>
      </c>
      <c r="BA19" s="259">
        <f t="shared" si="37"/>
        <v>0.54322918440463108</v>
      </c>
      <c r="BB19" s="278">
        <f t="shared" si="38"/>
        <v>653.17946844518212</v>
      </c>
    </row>
    <row r="20" spans="1:54" ht="15" customHeight="1" x14ac:dyDescent="0.25">
      <c r="A20" s="95" t="s">
        <v>152</v>
      </c>
      <c r="B20" s="100">
        <v>2766.36</v>
      </c>
      <c r="C20" s="100">
        <f t="shared" si="39"/>
        <v>1383.18</v>
      </c>
      <c r="D20" s="100">
        <f t="shared" si="6"/>
        <v>829.90800000000002</v>
      </c>
      <c r="E20" s="100">
        <v>59.87</v>
      </c>
      <c r="F20" s="100">
        <f t="shared" si="7"/>
        <v>5039.3180000000002</v>
      </c>
      <c r="G20" s="223">
        <v>9.9</v>
      </c>
      <c r="H20" s="117">
        <f t="shared" si="8"/>
        <v>273.86964</v>
      </c>
      <c r="I20" s="130">
        <f t="shared" si="9"/>
        <v>5313.1876400000001</v>
      </c>
      <c r="K20" s="141">
        <v>239</v>
      </c>
      <c r="L20" s="132">
        <f t="shared" si="10"/>
        <v>1269851.8459600001</v>
      </c>
      <c r="M20" s="102">
        <f t="shared" si="11"/>
        <v>661160.04</v>
      </c>
      <c r="N20" s="100">
        <f t="shared" si="12"/>
        <v>3442.0620165182313</v>
      </c>
      <c r="O20" s="122">
        <f t="shared" si="40"/>
        <v>688.41240330364633</v>
      </c>
      <c r="P20" s="122">
        <f t="shared" si="41"/>
        <v>1032.6186049554694</v>
      </c>
      <c r="Q20" s="100">
        <f t="shared" si="42"/>
        <v>5163.0930247773467</v>
      </c>
      <c r="R20" s="221">
        <f t="shared" si="13"/>
        <v>9.9</v>
      </c>
      <c r="S20" s="117">
        <f t="shared" si="14"/>
        <v>340.7641396353049</v>
      </c>
      <c r="T20" s="129">
        <f t="shared" si="15"/>
        <v>5503.8571644126514</v>
      </c>
      <c r="U20" s="101">
        <f t="shared" si="0"/>
        <v>3.5886088979280029E-2</v>
      </c>
      <c r="V20" s="245">
        <f t="shared" si="16"/>
        <v>0.24425671876336819</v>
      </c>
      <c r="W20" s="141">
        <f t="shared" si="17"/>
        <v>239</v>
      </c>
      <c r="X20" s="132">
        <f t="shared" si="18"/>
        <v>1315421.8622946236</v>
      </c>
      <c r="Y20" s="102">
        <f t="shared" si="19"/>
        <v>822652.82194785727</v>
      </c>
      <c r="Z20" s="100">
        <f t="shared" si="20"/>
        <v>4066.7832835761892</v>
      </c>
      <c r="AA20" s="122">
        <f t="shared" si="21"/>
        <v>0</v>
      </c>
      <c r="AB20" s="122">
        <f t="shared" si="22"/>
        <v>1220.0349850728567</v>
      </c>
      <c r="AC20" s="100">
        <f t="shared" si="43"/>
        <v>5286.8182686490454</v>
      </c>
      <c r="AD20" s="221">
        <f t="shared" si="23"/>
        <v>9.9</v>
      </c>
      <c r="AE20" s="117">
        <f t="shared" si="24"/>
        <v>402.61154507404274</v>
      </c>
      <c r="AF20" s="129">
        <f t="shared" si="25"/>
        <v>5689.429813723088</v>
      </c>
      <c r="AG20" s="101">
        <f t="shared" si="26"/>
        <v>3.3716835987374294E-2</v>
      </c>
      <c r="AH20" s="245">
        <f t="shared" si="27"/>
        <v>0.18149622640729923</v>
      </c>
      <c r="AI20" s="141">
        <f t="shared" si="28"/>
        <v>239</v>
      </c>
      <c r="AJ20" s="132">
        <f t="shared" si="44"/>
        <v>1359773.7254798179</v>
      </c>
      <c r="AK20" s="102">
        <f t="shared" si="29"/>
        <v>971961.20477470919</v>
      </c>
      <c r="AL20" s="100">
        <f t="shared" si="30"/>
        <v>4270.1224477549977</v>
      </c>
      <c r="AM20" s="122">
        <f t="shared" si="1"/>
        <v>0</v>
      </c>
      <c r="AN20" s="122">
        <f t="shared" si="2"/>
        <v>1281.0367343264993</v>
      </c>
      <c r="AO20" s="100">
        <f t="shared" si="45"/>
        <v>5551.1591820814974</v>
      </c>
      <c r="AP20" s="221">
        <f t="shared" si="31"/>
        <v>9.9</v>
      </c>
      <c r="AQ20" s="117">
        <f t="shared" si="32"/>
        <v>422.74212232774477</v>
      </c>
      <c r="AR20" s="129">
        <f t="shared" si="46"/>
        <v>5973.9013044092426</v>
      </c>
      <c r="AS20" s="101">
        <f t="shared" si="3"/>
        <v>5.0000000000000044E-2</v>
      </c>
      <c r="AT20" s="245">
        <f t="shared" si="33"/>
        <v>4.9999999999999822E-2</v>
      </c>
      <c r="AU20" s="141">
        <f t="shared" si="34"/>
        <v>239</v>
      </c>
      <c r="AV20" s="132">
        <f t="shared" si="35"/>
        <v>1427762.4117538091</v>
      </c>
      <c r="AW20" s="102">
        <f t="shared" si="36"/>
        <v>1020559.2650134445</v>
      </c>
      <c r="AX20" s="100">
        <f t="shared" si="4"/>
        <v>660.71366440924248</v>
      </c>
      <c r="AY20" s="101">
        <f t="shared" si="5"/>
        <v>0.124353534860147</v>
      </c>
      <c r="BA20" s="259">
        <f t="shared" si="37"/>
        <v>0.54358884879588976</v>
      </c>
      <c r="BB20" s="278">
        <f t="shared" si="38"/>
        <v>640.51836716324965</v>
      </c>
    </row>
    <row r="21" spans="1:54" ht="15" customHeight="1" x14ac:dyDescent="0.25">
      <c r="A21" s="95" t="s">
        <v>153</v>
      </c>
      <c r="B21" s="100">
        <v>2712.12</v>
      </c>
      <c r="C21" s="100">
        <f t="shared" si="39"/>
        <v>1356.06</v>
      </c>
      <c r="D21" s="100">
        <f t="shared" si="6"/>
        <v>813.63599999999997</v>
      </c>
      <c r="E21" s="100">
        <v>59.87</v>
      </c>
      <c r="F21" s="100">
        <f t="shared" si="7"/>
        <v>4941.6859999999997</v>
      </c>
      <c r="G21" s="223">
        <v>11.5</v>
      </c>
      <c r="H21" s="117">
        <f t="shared" si="8"/>
        <v>311.8938</v>
      </c>
      <c r="I21" s="130">
        <f t="shared" si="9"/>
        <v>5253.5797999999995</v>
      </c>
      <c r="K21" s="141">
        <v>129</v>
      </c>
      <c r="L21" s="132">
        <f t="shared" si="10"/>
        <v>677711.79419999989</v>
      </c>
      <c r="M21" s="102">
        <f t="shared" si="11"/>
        <v>349863.48</v>
      </c>
      <c r="N21" s="100">
        <f t="shared" si="12"/>
        <v>3375.3753341543261</v>
      </c>
      <c r="O21" s="122">
        <f t="shared" si="40"/>
        <v>675.07506683086524</v>
      </c>
      <c r="P21" s="122">
        <f t="shared" si="41"/>
        <v>1012.6126002462978</v>
      </c>
      <c r="Q21" s="100">
        <f t="shared" si="42"/>
        <v>5063.0630012314887</v>
      </c>
      <c r="R21" s="221">
        <f t="shared" si="13"/>
        <v>11.5</v>
      </c>
      <c r="S21" s="117">
        <f t="shared" si="14"/>
        <v>388.16816342774752</v>
      </c>
      <c r="T21" s="129">
        <f t="shared" si="15"/>
        <v>5451.2311646592361</v>
      </c>
      <c r="U21" s="101">
        <f t="shared" si="0"/>
        <v>3.7622225641121165E-2</v>
      </c>
      <c r="V21" s="245">
        <f t="shared" si="16"/>
        <v>0.24455235540991049</v>
      </c>
      <c r="W21" s="141">
        <f t="shared" si="17"/>
        <v>129</v>
      </c>
      <c r="X21" s="132">
        <f t="shared" si="18"/>
        <v>703208.82024104148</v>
      </c>
      <c r="Y21" s="102">
        <f t="shared" si="19"/>
        <v>435423.41810590809</v>
      </c>
      <c r="Z21" s="100">
        <f t="shared" si="20"/>
        <v>3987.9932200116127</v>
      </c>
      <c r="AA21" s="122">
        <f t="shared" si="21"/>
        <v>0</v>
      </c>
      <c r="AB21" s="122">
        <f t="shared" si="22"/>
        <v>1196.3979660034838</v>
      </c>
      <c r="AC21" s="100">
        <f t="shared" si="43"/>
        <v>5184.3911860150965</v>
      </c>
      <c r="AD21" s="221">
        <f t="shared" si="23"/>
        <v>11.5</v>
      </c>
      <c r="AE21" s="117">
        <f t="shared" si="24"/>
        <v>458.61922030133547</v>
      </c>
      <c r="AF21" s="129">
        <f t="shared" si="25"/>
        <v>5643.0104063164317</v>
      </c>
      <c r="AG21" s="101">
        <f t="shared" si="26"/>
        <v>3.5180904251596479E-2</v>
      </c>
      <c r="AH21" s="245">
        <f t="shared" si="27"/>
        <v>0.18149622640729923</v>
      </c>
      <c r="AI21" s="141">
        <f t="shared" si="28"/>
        <v>129</v>
      </c>
      <c r="AJ21" s="132">
        <f t="shared" si="44"/>
        <v>727948.34241481964</v>
      </c>
      <c r="AK21" s="102">
        <f t="shared" si="29"/>
        <v>514451.12538149802</v>
      </c>
      <c r="AL21" s="100">
        <f t="shared" si="30"/>
        <v>4187.3928810121934</v>
      </c>
      <c r="AM21" s="122">
        <f t="shared" si="1"/>
        <v>0</v>
      </c>
      <c r="AN21" s="122">
        <f t="shared" si="2"/>
        <v>1256.217864303658</v>
      </c>
      <c r="AO21" s="100">
        <f t="shared" si="45"/>
        <v>5443.6107453158511</v>
      </c>
      <c r="AP21" s="221">
        <f t="shared" si="31"/>
        <v>11.5</v>
      </c>
      <c r="AQ21" s="117">
        <f t="shared" si="32"/>
        <v>481.55018131640225</v>
      </c>
      <c r="AR21" s="129">
        <f t="shared" si="46"/>
        <v>5925.160926632253</v>
      </c>
      <c r="AS21" s="101">
        <f t="shared" si="3"/>
        <v>5.0000000000000044E-2</v>
      </c>
      <c r="AT21" s="245">
        <f t="shared" si="33"/>
        <v>5.0000000000000044E-2</v>
      </c>
      <c r="AU21" s="141">
        <f t="shared" si="34"/>
        <v>129</v>
      </c>
      <c r="AV21" s="132">
        <f t="shared" si="35"/>
        <v>764345.75953556062</v>
      </c>
      <c r="AW21" s="102">
        <f t="shared" si="36"/>
        <v>540173.68165057292</v>
      </c>
      <c r="AX21" s="100">
        <f t="shared" si="4"/>
        <v>671.58112663225347</v>
      </c>
      <c r="AY21" s="101">
        <f t="shared" si="5"/>
        <v>0.1278330495012665</v>
      </c>
      <c r="BA21" s="259">
        <f t="shared" si="37"/>
        <v>0.5439556070572813</v>
      </c>
      <c r="BB21" s="278">
        <f t="shared" si="38"/>
        <v>628.10893215182898</v>
      </c>
    </row>
    <row r="22" spans="1:54" ht="15" customHeight="1" x14ac:dyDescent="0.25">
      <c r="A22" s="95" t="s">
        <v>154</v>
      </c>
      <c r="B22" s="100">
        <v>2658.95</v>
      </c>
      <c r="C22" s="100">
        <f t="shared" si="39"/>
        <v>1329.4749999999999</v>
      </c>
      <c r="D22" s="100">
        <f t="shared" si="6"/>
        <v>797.68499999999995</v>
      </c>
      <c r="E22" s="100">
        <v>59.87</v>
      </c>
      <c r="F22" s="100">
        <f t="shared" si="7"/>
        <v>4845.9799999999996</v>
      </c>
      <c r="G22" s="223">
        <v>7.7</v>
      </c>
      <c r="H22" s="117">
        <f t="shared" si="8"/>
        <v>204.73915</v>
      </c>
      <c r="I22" s="130">
        <f t="shared" si="9"/>
        <v>5050.7191499999999</v>
      </c>
      <c r="K22" s="141">
        <v>223</v>
      </c>
      <c r="L22" s="132">
        <f t="shared" si="10"/>
        <v>1126310.37045</v>
      </c>
      <c r="M22" s="102">
        <f t="shared" si="11"/>
        <v>592945.85</v>
      </c>
      <c r="N22" s="100">
        <f t="shared" si="12"/>
        <v>3310.0041892190602</v>
      </c>
      <c r="O22" s="122">
        <f t="shared" si="40"/>
        <v>662.00083784381206</v>
      </c>
      <c r="P22" s="122">
        <f t="shared" si="41"/>
        <v>993.00125676571804</v>
      </c>
      <c r="Q22" s="100">
        <f t="shared" si="42"/>
        <v>4965.0062838285903</v>
      </c>
      <c r="R22" s="221">
        <f t="shared" si="13"/>
        <v>7.7</v>
      </c>
      <c r="S22" s="117">
        <f t="shared" si="14"/>
        <v>254.87032256986762</v>
      </c>
      <c r="T22" s="129">
        <f t="shared" si="15"/>
        <v>5219.8766063984576</v>
      </c>
      <c r="U22" s="101">
        <f t="shared" si="0"/>
        <v>3.3491756594396627E-2</v>
      </c>
      <c r="V22" s="245">
        <f t="shared" si="16"/>
        <v>0.24485386683429944</v>
      </c>
      <c r="W22" s="141">
        <f t="shared" si="17"/>
        <v>223</v>
      </c>
      <c r="X22" s="132">
        <f t="shared" si="18"/>
        <v>1164032.483226856</v>
      </c>
      <c r="Y22" s="102">
        <f t="shared" si="19"/>
        <v>738130.93419585039</v>
      </c>
      <c r="Z22" s="100">
        <f t="shared" si="20"/>
        <v>3910.7574589546716</v>
      </c>
      <c r="AA22" s="122">
        <f t="shared" si="21"/>
        <v>0</v>
      </c>
      <c r="AB22" s="122">
        <f t="shared" si="22"/>
        <v>1173.2272376864014</v>
      </c>
      <c r="AC22" s="100">
        <f t="shared" si="43"/>
        <v>5083.9846966410732</v>
      </c>
      <c r="AD22" s="221">
        <f t="shared" si="23"/>
        <v>7.7</v>
      </c>
      <c r="AE22" s="117">
        <f t="shared" si="24"/>
        <v>301.12832433950973</v>
      </c>
      <c r="AF22" s="129">
        <f t="shared" si="25"/>
        <v>5385.1130209805833</v>
      </c>
      <c r="AG22" s="101">
        <f t="shared" si="26"/>
        <v>3.1655233838206343E-2</v>
      </c>
      <c r="AH22" s="245">
        <f t="shared" si="27"/>
        <v>0.18149622640729923</v>
      </c>
      <c r="AI22" s="141">
        <f t="shared" si="28"/>
        <v>223</v>
      </c>
      <c r="AJ22" s="132">
        <f t="shared" si="44"/>
        <v>1200880.2036786701</v>
      </c>
      <c r="AK22" s="102">
        <f t="shared" si="29"/>
        <v>872098.91334689176</v>
      </c>
      <c r="AL22" s="100">
        <f t="shared" si="30"/>
        <v>4106.2953319024045</v>
      </c>
      <c r="AM22" s="122">
        <f t="shared" si="1"/>
        <v>0</v>
      </c>
      <c r="AN22" s="122">
        <f t="shared" si="2"/>
        <v>1231.8885995707212</v>
      </c>
      <c r="AO22" s="100">
        <f t="shared" si="45"/>
        <v>5338.183931473126</v>
      </c>
      <c r="AP22" s="221">
        <f t="shared" si="31"/>
        <v>7.7</v>
      </c>
      <c r="AQ22" s="117">
        <f t="shared" si="32"/>
        <v>316.18474055648517</v>
      </c>
      <c r="AR22" s="129">
        <f t="shared" si="46"/>
        <v>5654.3686720296109</v>
      </c>
      <c r="AS22" s="101">
        <f t="shared" si="3"/>
        <v>4.9999999999999822E-2</v>
      </c>
      <c r="AT22" s="245">
        <f t="shared" si="33"/>
        <v>4.9999999999999822E-2</v>
      </c>
      <c r="AU22" s="141">
        <f t="shared" si="34"/>
        <v>223</v>
      </c>
      <c r="AV22" s="132">
        <f t="shared" si="35"/>
        <v>1260924.2138626033</v>
      </c>
      <c r="AW22" s="102">
        <f t="shared" si="36"/>
        <v>915703.85901423625</v>
      </c>
      <c r="AX22" s="100">
        <f t="shared" si="4"/>
        <v>603.64952202961103</v>
      </c>
      <c r="AY22" s="101">
        <f t="shared" si="5"/>
        <v>0.11951753881021299</v>
      </c>
      <c r="BA22" s="259">
        <f t="shared" si="37"/>
        <v>0.54432965339792205</v>
      </c>
      <c r="BB22" s="278">
        <f t="shared" si="38"/>
        <v>615.94429978536061</v>
      </c>
    </row>
    <row r="23" spans="1:54" ht="15" customHeight="1" x14ac:dyDescent="0.25">
      <c r="A23" s="95" t="s">
        <v>155</v>
      </c>
      <c r="B23" s="100">
        <v>2606.8200000000002</v>
      </c>
      <c r="C23" s="100">
        <f t="shared" si="39"/>
        <v>1303.4100000000001</v>
      </c>
      <c r="D23" s="100">
        <f t="shared" si="6"/>
        <v>782.04600000000005</v>
      </c>
      <c r="E23" s="100">
        <v>59.87</v>
      </c>
      <c r="F23" s="100">
        <f t="shared" si="7"/>
        <v>4752.1460000000006</v>
      </c>
      <c r="G23" s="223">
        <v>7.1</v>
      </c>
      <c r="H23" s="117">
        <f t="shared" si="8"/>
        <v>185.08421999999999</v>
      </c>
      <c r="I23" s="130">
        <f t="shared" si="9"/>
        <v>4937.2302200000004</v>
      </c>
      <c r="K23" s="141">
        <v>225</v>
      </c>
      <c r="L23" s="132">
        <f t="shared" si="10"/>
        <v>1110876.7995000002</v>
      </c>
      <c r="M23" s="102">
        <f t="shared" si="11"/>
        <v>586534.5</v>
      </c>
      <c r="N23" s="100">
        <f t="shared" si="12"/>
        <v>3245.9116974854633</v>
      </c>
      <c r="O23" s="122">
        <f t="shared" si="40"/>
        <v>649.1823394970927</v>
      </c>
      <c r="P23" s="122">
        <f t="shared" si="41"/>
        <v>973.77350924563893</v>
      </c>
      <c r="Q23" s="100">
        <f t="shared" si="42"/>
        <v>4868.8675462281944</v>
      </c>
      <c r="R23" s="221">
        <f t="shared" si="13"/>
        <v>7.1</v>
      </c>
      <c r="S23" s="117">
        <f t="shared" si="14"/>
        <v>230.45973052146786</v>
      </c>
      <c r="T23" s="129">
        <f t="shared" si="15"/>
        <v>5099.3272767496619</v>
      </c>
      <c r="U23" s="101">
        <f t="shared" si="0"/>
        <v>3.2831577529650158E-2</v>
      </c>
      <c r="V23" s="245">
        <f t="shared" si="16"/>
        <v>0.24516142176500999</v>
      </c>
      <c r="W23" s="141">
        <f t="shared" si="17"/>
        <v>225</v>
      </c>
      <c r="X23" s="132">
        <f t="shared" si="18"/>
        <v>1147348.6372686739</v>
      </c>
      <c r="Y23" s="102">
        <f t="shared" si="19"/>
        <v>730330.13193422928</v>
      </c>
      <c r="Z23" s="100">
        <f t="shared" si="20"/>
        <v>3835.0324218303854</v>
      </c>
      <c r="AA23" s="122">
        <f t="shared" si="21"/>
        <v>0</v>
      </c>
      <c r="AB23" s="122">
        <f t="shared" si="22"/>
        <v>1150.5097265491156</v>
      </c>
      <c r="AC23" s="100">
        <f t="shared" si="43"/>
        <v>4985.5421483795008</v>
      </c>
      <c r="AD23" s="221">
        <f t="shared" si="23"/>
        <v>7.1</v>
      </c>
      <c r="AE23" s="117">
        <f t="shared" si="24"/>
        <v>272.28730194995734</v>
      </c>
      <c r="AF23" s="129">
        <f t="shared" si="25"/>
        <v>5257.8294503294583</v>
      </c>
      <c r="AG23" s="101">
        <f t="shared" si="26"/>
        <v>3.1082957609425366E-2</v>
      </c>
      <c r="AH23" s="245">
        <f t="shared" si="27"/>
        <v>0.18149622640729901</v>
      </c>
      <c r="AI23" s="141">
        <f t="shared" si="28"/>
        <v>225</v>
      </c>
      <c r="AJ23" s="132">
        <f t="shared" si="44"/>
        <v>1183011.6263241281</v>
      </c>
      <c r="AK23" s="102">
        <f t="shared" si="29"/>
        <v>862882.29491183674</v>
      </c>
      <c r="AL23" s="100">
        <f t="shared" si="30"/>
        <v>4026.7840429219041</v>
      </c>
      <c r="AM23" s="122">
        <f t="shared" si="1"/>
        <v>0</v>
      </c>
      <c r="AN23" s="122">
        <f t="shared" si="2"/>
        <v>1208.0352128765712</v>
      </c>
      <c r="AO23" s="100">
        <f t="shared" si="45"/>
        <v>5234.8192557984748</v>
      </c>
      <c r="AP23" s="221">
        <f t="shared" si="31"/>
        <v>7.1</v>
      </c>
      <c r="AQ23" s="117">
        <f t="shared" si="32"/>
        <v>285.90166704745519</v>
      </c>
      <c r="AR23" s="129">
        <f t="shared" si="46"/>
        <v>5520.7209228459296</v>
      </c>
      <c r="AS23" s="101">
        <f t="shared" si="3"/>
        <v>4.99999999999996E-2</v>
      </c>
      <c r="AT23" s="245">
        <f t="shared" si="33"/>
        <v>4.9999999999999822E-2</v>
      </c>
      <c r="AU23" s="141">
        <f t="shared" si="34"/>
        <v>225</v>
      </c>
      <c r="AV23" s="132">
        <f t="shared" si="35"/>
        <v>1242162.2076403343</v>
      </c>
      <c r="AW23" s="102">
        <f t="shared" si="36"/>
        <v>906026.40965742839</v>
      </c>
      <c r="AX23" s="100">
        <f t="shared" si="4"/>
        <v>583.49070284592926</v>
      </c>
      <c r="AY23" s="101">
        <f t="shared" si="5"/>
        <v>0.11818178955526393</v>
      </c>
      <c r="BA23" s="259">
        <f t="shared" si="37"/>
        <v>0.54471119713747163</v>
      </c>
      <c r="BB23" s="278">
        <f t="shared" si="38"/>
        <v>604.01760643828561</v>
      </c>
    </row>
    <row r="24" spans="1:54" ht="15" customHeight="1" x14ac:dyDescent="0.25">
      <c r="A24" s="95" t="s">
        <v>156</v>
      </c>
      <c r="B24" s="100">
        <v>2555.69</v>
      </c>
      <c r="C24" s="100">
        <f t="shared" si="39"/>
        <v>1277.845</v>
      </c>
      <c r="D24" s="100">
        <f t="shared" si="6"/>
        <v>766.70699999999999</v>
      </c>
      <c r="E24" s="100">
        <v>59.87</v>
      </c>
      <c r="F24" s="100">
        <f t="shared" si="7"/>
        <v>4660.1120000000001</v>
      </c>
      <c r="G24" s="223">
        <v>8.4</v>
      </c>
      <c r="H24" s="117">
        <f t="shared" si="8"/>
        <v>214.67796000000001</v>
      </c>
      <c r="I24" s="130">
        <f t="shared" si="9"/>
        <v>4874.7899600000001</v>
      </c>
      <c r="K24" s="141">
        <v>141</v>
      </c>
      <c r="L24" s="132">
        <f t="shared" si="10"/>
        <v>687345.38436000003</v>
      </c>
      <c r="M24" s="102">
        <f t="shared" si="11"/>
        <v>360352.29</v>
      </c>
      <c r="N24" s="100">
        <f t="shared" si="12"/>
        <v>3183.0486799842374</v>
      </c>
      <c r="O24" s="122">
        <f t="shared" si="40"/>
        <v>636.60973599684758</v>
      </c>
      <c r="P24" s="122">
        <f t="shared" si="41"/>
        <v>954.91460399527114</v>
      </c>
      <c r="Q24" s="100">
        <f t="shared" si="42"/>
        <v>4774.5730199763566</v>
      </c>
      <c r="R24" s="221">
        <f t="shared" si="13"/>
        <v>8.4</v>
      </c>
      <c r="S24" s="117">
        <f t="shared" si="14"/>
        <v>267.37608911867596</v>
      </c>
      <c r="T24" s="129">
        <f t="shared" si="15"/>
        <v>5041.9491090950323</v>
      </c>
      <c r="U24" s="101">
        <f t="shared" si="0"/>
        <v>3.4290533636659903E-2</v>
      </c>
      <c r="V24" s="245">
        <f t="shared" si="16"/>
        <v>0.24547526499076078</v>
      </c>
      <c r="W24" s="141">
        <f t="shared" si="17"/>
        <v>141</v>
      </c>
      <c r="X24" s="132">
        <f t="shared" si="18"/>
        <v>710914.82438239956</v>
      </c>
      <c r="Y24" s="102">
        <f t="shared" si="19"/>
        <v>448809.86387777748</v>
      </c>
      <c r="Z24" s="100">
        <f t="shared" si="20"/>
        <v>3760.7600038721116</v>
      </c>
      <c r="AA24" s="122">
        <f t="shared" si="21"/>
        <v>0</v>
      </c>
      <c r="AB24" s="122">
        <f t="shared" si="22"/>
        <v>1128.2280011616335</v>
      </c>
      <c r="AC24" s="100">
        <f t="shared" si="43"/>
        <v>4888.9880050337451</v>
      </c>
      <c r="AD24" s="221">
        <f t="shared" si="23"/>
        <v>8.4</v>
      </c>
      <c r="AE24" s="117">
        <f t="shared" si="24"/>
        <v>315.90384032525742</v>
      </c>
      <c r="AF24" s="129">
        <f t="shared" si="25"/>
        <v>5204.8918453590022</v>
      </c>
      <c r="AG24" s="101">
        <f t="shared" si="26"/>
        <v>3.2317409941731157E-2</v>
      </c>
      <c r="AH24" s="245">
        <f t="shared" si="27"/>
        <v>0.18149622640729923</v>
      </c>
      <c r="AI24" s="141">
        <f t="shared" si="28"/>
        <v>141</v>
      </c>
      <c r="AJ24" s="132">
        <f t="shared" si="44"/>
        <v>733889.7501956193</v>
      </c>
      <c r="AK24" s="102">
        <f t="shared" si="29"/>
        <v>530267.16054596775</v>
      </c>
      <c r="AL24" s="100">
        <f t="shared" si="30"/>
        <v>3948.7980040657167</v>
      </c>
      <c r="AM24" s="122">
        <f t="shared" si="1"/>
        <v>0</v>
      </c>
      <c r="AN24" s="122">
        <f t="shared" si="2"/>
        <v>1184.639401219715</v>
      </c>
      <c r="AO24" s="100">
        <f t="shared" si="45"/>
        <v>5133.4374052854319</v>
      </c>
      <c r="AP24" s="221">
        <f t="shared" si="31"/>
        <v>8.4</v>
      </c>
      <c r="AQ24" s="117">
        <f t="shared" si="32"/>
        <v>331.69903234152019</v>
      </c>
      <c r="AR24" s="129">
        <f t="shared" si="46"/>
        <v>5465.1364376269521</v>
      </c>
      <c r="AS24" s="101">
        <f t="shared" si="3"/>
        <v>5.0000000000000044E-2</v>
      </c>
      <c r="AT24" s="245">
        <f t="shared" si="33"/>
        <v>4.9999999999999822E-2</v>
      </c>
      <c r="AU24" s="141">
        <f t="shared" si="34"/>
        <v>141</v>
      </c>
      <c r="AV24" s="132">
        <f t="shared" si="35"/>
        <v>770584.23770540021</v>
      </c>
      <c r="AW24" s="102">
        <f t="shared" si="36"/>
        <v>556780.5185732661</v>
      </c>
      <c r="AX24" s="100">
        <f t="shared" si="4"/>
        <v>590.34647762695204</v>
      </c>
      <c r="AY24" s="101">
        <f t="shared" si="5"/>
        <v>0.12110193105159994</v>
      </c>
      <c r="BA24" s="259">
        <f t="shared" si="37"/>
        <v>0.54510054195372537</v>
      </c>
      <c r="BB24" s="278">
        <f t="shared" si="38"/>
        <v>592.31970060985748</v>
      </c>
    </row>
    <row r="25" spans="1:54" ht="15" customHeight="1" x14ac:dyDescent="0.25">
      <c r="A25" s="95" t="s">
        <v>157</v>
      </c>
      <c r="B25" s="100">
        <v>2505.58</v>
      </c>
      <c r="C25" s="100">
        <f t="shared" si="39"/>
        <v>1252.79</v>
      </c>
      <c r="D25" s="100">
        <f t="shared" si="6"/>
        <v>751.67399999999998</v>
      </c>
      <c r="E25" s="100">
        <v>59.87</v>
      </c>
      <c r="F25" s="100">
        <f t="shared" si="7"/>
        <v>4569.9139999999998</v>
      </c>
      <c r="G25" s="223">
        <v>4.9000000000000004</v>
      </c>
      <c r="H25" s="117">
        <f t="shared" si="8"/>
        <v>122.77342</v>
      </c>
      <c r="I25" s="130">
        <f t="shared" si="9"/>
        <v>4692.6874200000002</v>
      </c>
      <c r="K25" s="141">
        <v>166</v>
      </c>
      <c r="L25" s="132">
        <f t="shared" si="10"/>
        <v>778986.11172000004</v>
      </c>
      <c r="M25" s="102">
        <f t="shared" si="11"/>
        <v>415926.27999999997</v>
      </c>
      <c r="N25" s="100">
        <f t="shared" si="12"/>
        <v>3121.4397262000325</v>
      </c>
      <c r="O25" s="122">
        <f t="shared" si="40"/>
        <v>624.28794524000659</v>
      </c>
      <c r="P25" s="122">
        <f t="shared" si="41"/>
        <v>936.43191786000966</v>
      </c>
      <c r="Q25" s="100">
        <f t="shared" si="42"/>
        <v>4682.1595893000485</v>
      </c>
      <c r="R25" s="221">
        <f t="shared" si="13"/>
        <v>4.9000000000000004</v>
      </c>
      <c r="S25" s="117">
        <f t="shared" si="14"/>
        <v>152.95054658380161</v>
      </c>
      <c r="T25" s="129">
        <f t="shared" si="15"/>
        <v>4835.1101358838505</v>
      </c>
      <c r="U25" s="101">
        <f t="shared" si="0"/>
        <v>3.0349925988433002E-2</v>
      </c>
      <c r="V25" s="245">
        <f t="shared" si="16"/>
        <v>0.24579527542526391</v>
      </c>
      <c r="W25" s="141">
        <f t="shared" si="17"/>
        <v>166</v>
      </c>
      <c r="X25" s="132">
        <f t="shared" si="18"/>
        <v>802628.28255671915</v>
      </c>
      <c r="Y25" s="102">
        <f t="shared" si="19"/>
        <v>518158.99454920541</v>
      </c>
      <c r="Z25" s="100">
        <f t="shared" si="20"/>
        <v>3687.9692574631713</v>
      </c>
      <c r="AA25" s="122">
        <f t="shared" si="21"/>
        <v>0</v>
      </c>
      <c r="AB25" s="122">
        <f t="shared" si="22"/>
        <v>1106.3907772389514</v>
      </c>
      <c r="AC25" s="100">
        <f t="shared" si="43"/>
        <v>4794.3600347021229</v>
      </c>
      <c r="AD25" s="221">
        <f t="shared" si="23"/>
        <v>4.9000000000000004</v>
      </c>
      <c r="AE25" s="117">
        <f t="shared" si="24"/>
        <v>180.71049361569541</v>
      </c>
      <c r="AF25" s="129">
        <f t="shared" si="25"/>
        <v>4975.0705283178186</v>
      </c>
      <c r="AG25" s="101">
        <f t="shared" si="26"/>
        <v>2.8946681357938431E-2</v>
      </c>
      <c r="AH25" s="245">
        <f t="shared" si="27"/>
        <v>0.18149622640729901</v>
      </c>
      <c r="AI25" s="141">
        <f t="shared" si="28"/>
        <v>166</v>
      </c>
      <c r="AJ25" s="132">
        <f t="shared" si="44"/>
        <v>825861.70770075789</v>
      </c>
      <c r="AK25" s="102">
        <f t="shared" si="29"/>
        <v>612202.89673888648</v>
      </c>
      <c r="AL25" s="100">
        <f t="shared" si="30"/>
        <v>3872.3677203363295</v>
      </c>
      <c r="AM25" s="122">
        <f t="shared" si="1"/>
        <v>0</v>
      </c>
      <c r="AN25" s="122">
        <f t="shared" si="2"/>
        <v>1161.7103161008988</v>
      </c>
      <c r="AO25" s="100">
        <f t="shared" si="45"/>
        <v>5034.0780364372285</v>
      </c>
      <c r="AP25" s="221">
        <f t="shared" si="31"/>
        <v>4.9000000000000004</v>
      </c>
      <c r="AQ25" s="117">
        <f t="shared" si="32"/>
        <v>189.74601829648014</v>
      </c>
      <c r="AR25" s="129">
        <f t="shared" si="46"/>
        <v>5223.8240547337091</v>
      </c>
      <c r="AS25" s="101">
        <f t="shared" si="3"/>
        <v>4.9999999999999822E-2</v>
      </c>
      <c r="AT25" s="245">
        <f t="shared" si="33"/>
        <v>4.9999999999999822E-2</v>
      </c>
      <c r="AU25" s="141">
        <f t="shared" si="34"/>
        <v>166</v>
      </c>
      <c r="AV25" s="132">
        <f t="shared" si="35"/>
        <v>867154.79308579571</v>
      </c>
      <c r="AW25" s="102">
        <f t="shared" si="36"/>
        <v>642813.04157583066</v>
      </c>
      <c r="AX25" s="100">
        <f t="shared" si="4"/>
        <v>531.13663473370889</v>
      </c>
      <c r="AY25" s="101">
        <f t="shared" si="5"/>
        <v>0.11318389383235528</v>
      </c>
      <c r="BA25" s="259">
        <f t="shared" si="37"/>
        <v>0.54549753763054043</v>
      </c>
      <c r="BB25" s="278">
        <f t="shared" si="38"/>
        <v>580.8551580504494</v>
      </c>
    </row>
    <row r="26" spans="1:54" ht="15" customHeight="1" x14ac:dyDescent="0.25">
      <c r="A26" s="95" t="s">
        <v>158</v>
      </c>
      <c r="B26" s="100">
        <v>2456.46</v>
      </c>
      <c r="C26" s="100">
        <f t="shared" si="39"/>
        <v>1228.23</v>
      </c>
      <c r="D26" s="100">
        <f t="shared" si="6"/>
        <v>736.93799999999999</v>
      </c>
      <c r="E26" s="100">
        <v>59.87</v>
      </c>
      <c r="F26" s="100">
        <f t="shared" si="7"/>
        <v>4481.4979999999996</v>
      </c>
      <c r="G26" s="223">
        <v>3.7</v>
      </c>
      <c r="H26" s="117">
        <f t="shared" si="8"/>
        <v>90.889020000000016</v>
      </c>
      <c r="I26" s="130">
        <f t="shared" si="9"/>
        <v>4572.3870199999992</v>
      </c>
      <c r="K26" s="141">
        <v>366</v>
      </c>
      <c r="L26" s="132">
        <f t="shared" si="10"/>
        <v>1673493.6493199996</v>
      </c>
      <c r="M26" s="102">
        <f t="shared" si="11"/>
        <v>899064.36</v>
      </c>
      <c r="N26" s="100">
        <f t="shared" si="12"/>
        <v>3061.0479519058767</v>
      </c>
      <c r="O26" s="122">
        <f t="shared" si="40"/>
        <v>612.20959038117542</v>
      </c>
      <c r="P26" s="122">
        <f t="shared" si="41"/>
        <v>918.31438557176295</v>
      </c>
      <c r="Q26" s="100">
        <f t="shared" si="42"/>
        <v>4591.5719278588149</v>
      </c>
      <c r="R26" s="221">
        <f t="shared" si="13"/>
        <v>3.7</v>
      </c>
      <c r="S26" s="117">
        <f t="shared" si="14"/>
        <v>113.25877422051745</v>
      </c>
      <c r="T26" s="129">
        <f t="shared" si="15"/>
        <v>4704.8307020793327</v>
      </c>
      <c r="U26" s="101">
        <f t="shared" si="0"/>
        <v>2.8965982428874382E-2</v>
      </c>
      <c r="V26" s="245">
        <f t="shared" si="16"/>
        <v>0.24612163516030261</v>
      </c>
      <c r="W26" s="141">
        <f t="shared" si="17"/>
        <v>366</v>
      </c>
      <c r="X26" s="132">
        <f t="shared" si="18"/>
        <v>1721968.0369610358</v>
      </c>
      <c r="Y26" s="102">
        <f t="shared" si="19"/>
        <v>1120343.5503975509</v>
      </c>
      <c r="Z26" s="100">
        <f t="shared" si="20"/>
        <v>3616.6166040285852</v>
      </c>
      <c r="AA26" s="122">
        <f t="shared" si="21"/>
        <v>0</v>
      </c>
      <c r="AB26" s="122">
        <f t="shared" si="22"/>
        <v>1084.9849812085756</v>
      </c>
      <c r="AC26" s="100">
        <f t="shared" si="43"/>
        <v>4701.6015852371611</v>
      </c>
      <c r="AD26" s="221">
        <f t="shared" si="23"/>
        <v>3.7</v>
      </c>
      <c r="AE26" s="117">
        <f t="shared" si="24"/>
        <v>133.81481434905768</v>
      </c>
      <c r="AF26" s="129">
        <f t="shared" si="25"/>
        <v>4835.4163995862191</v>
      </c>
      <c r="AG26" s="101">
        <f t="shared" si="26"/>
        <v>2.7755663439531064E-2</v>
      </c>
      <c r="AH26" s="245">
        <f t="shared" si="27"/>
        <v>0.18149622640729923</v>
      </c>
      <c r="AI26" s="141">
        <f t="shared" si="28"/>
        <v>366</v>
      </c>
      <c r="AJ26" s="132">
        <f t="shared" si="44"/>
        <v>1769762.4022485563</v>
      </c>
      <c r="AK26" s="102">
        <f t="shared" si="29"/>
        <v>1323681.6770744622</v>
      </c>
      <c r="AL26" s="100">
        <f t="shared" si="30"/>
        <v>3797.4474342300141</v>
      </c>
      <c r="AM26" s="122">
        <f t="shared" si="1"/>
        <v>0</v>
      </c>
      <c r="AN26" s="122">
        <f t="shared" si="2"/>
        <v>1139.2342302690042</v>
      </c>
      <c r="AO26" s="100">
        <f t="shared" si="45"/>
        <v>4936.6816644990186</v>
      </c>
      <c r="AP26" s="221">
        <f t="shared" si="31"/>
        <v>3.7</v>
      </c>
      <c r="AQ26" s="117">
        <f t="shared" si="32"/>
        <v>140.50555506651054</v>
      </c>
      <c r="AR26" s="129">
        <f t="shared" si="46"/>
        <v>5077.1872195655287</v>
      </c>
      <c r="AS26" s="101">
        <f t="shared" si="3"/>
        <v>4.9999999999999822E-2</v>
      </c>
      <c r="AT26" s="245">
        <f t="shared" si="33"/>
        <v>4.9999999999999822E-2</v>
      </c>
      <c r="AU26" s="141">
        <f t="shared" si="34"/>
        <v>366</v>
      </c>
      <c r="AV26" s="132">
        <f t="shared" si="35"/>
        <v>1858250.5223609835</v>
      </c>
      <c r="AW26" s="102">
        <f t="shared" si="36"/>
        <v>1389865.7609281852</v>
      </c>
      <c r="AX26" s="100">
        <f t="shared" si="4"/>
        <v>504.80019956552951</v>
      </c>
      <c r="AY26" s="101">
        <f t="shared" si="5"/>
        <v>0.11040189672429124</v>
      </c>
      <c r="BA26" s="259">
        <f t="shared" si="37"/>
        <v>0.54590241006570994</v>
      </c>
      <c r="BB26" s="278">
        <f t="shared" si="38"/>
        <v>569.61711513450211</v>
      </c>
    </row>
    <row r="27" spans="1:54" ht="15" customHeight="1" x14ac:dyDescent="0.25">
      <c r="A27" s="95" t="s">
        <v>159</v>
      </c>
      <c r="B27" s="100">
        <v>2408.2800000000002</v>
      </c>
      <c r="C27" s="100">
        <f t="shared" si="39"/>
        <v>1204.1400000000001</v>
      </c>
      <c r="D27" s="100">
        <f t="shared" si="6"/>
        <v>722.48400000000004</v>
      </c>
      <c r="E27" s="100">
        <v>59.87</v>
      </c>
      <c r="F27" s="100">
        <f t="shared" si="7"/>
        <v>4394.7740000000003</v>
      </c>
      <c r="G27" s="223">
        <v>15.1</v>
      </c>
      <c r="H27" s="117">
        <f t="shared" si="8"/>
        <v>363.65028000000001</v>
      </c>
      <c r="I27" s="130">
        <f t="shared" si="9"/>
        <v>4758.4242800000002</v>
      </c>
      <c r="K27" s="141">
        <v>15</v>
      </c>
      <c r="L27" s="132">
        <f t="shared" si="10"/>
        <v>71376.364199999996</v>
      </c>
      <c r="M27" s="102">
        <f t="shared" si="11"/>
        <v>36124.200000000004</v>
      </c>
      <c r="N27" s="100">
        <f t="shared" si="12"/>
        <v>3001.8118833901522</v>
      </c>
      <c r="O27" s="122">
        <f t="shared" si="40"/>
        <v>600.3623766780305</v>
      </c>
      <c r="P27" s="122">
        <f t="shared" si="41"/>
        <v>900.54356501704558</v>
      </c>
      <c r="Q27" s="100">
        <f t="shared" si="42"/>
        <v>4502.7178250852285</v>
      </c>
      <c r="R27" s="221">
        <f t="shared" si="13"/>
        <v>15.1</v>
      </c>
      <c r="S27" s="117">
        <f t="shared" si="14"/>
        <v>453.27359439191298</v>
      </c>
      <c r="T27" s="129">
        <f t="shared" si="15"/>
        <v>4955.9914194771418</v>
      </c>
      <c r="U27" s="101">
        <f t="shared" si="0"/>
        <v>4.1519445903033692E-2</v>
      </c>
      <c r="V27" s="245">
        <f t="shared" si="16"/>
        <v>0.24645468275705151</v>
      </c>
      <c r="W27" s="141">
        <f t="shared" si="17"/>
        <v>15</v>
      </c>
      <c r="X27" s="132">
        <f t="shared" si="18"/>
        <v>74339.871292157128</v>
      </c>
      <c r="Y27" s="102">
        <f t="shared" si="19"/>
        <v>45027.178250852281</v>
      </c>
      <c r="Z27" s="100">
        <f t="shared" si="20"/>
        <v>3546.629412610052</v>
      </c>
      <c r="AA27" s="122">
        <f t="shared" si="21"/>
        <v>0</v>
      </c>
      <c r="AB27" s="122">
        <f t="shared" si="22"/>
        <v>1063.9888237830155</v>
      </c>
      <c r="AC27" s="100">
        <f t="shared" si="43"/>
        <v>4610.6182363930675</v>
      </c>
      <c r="AD27" s="221">
        <f t="shared" si="23"/>
        <v>15.1</v>
      </c>
      <c r="AE27" s="117">
        <f t="shared" si="24"/>
        <v>535.54104130411781</v>
      </c>
      <c r="AF27" s="129">
        <f t="shared" si="25"/>
        <v>5146.1592776971856</v>
      </c>
      <c r="AG27" s="101">
        <f t="shared" si="26"/>
        <v>3.8371304976978049E-2</v>
      </c>
      <c r="AH27" s="245">
        <f t="shared" si="27"/>
        <v>0.18149622640729901</v>
      </c>
      <c r="AI27" s="141">
        <f t="shared" si="28"/>
        <v>15</v>
      </c>
      <c r="AJ27" s="132">
        <f t="shared" si="44"/>
        <v>77192.389165457789</v>
      </c>
      <c r="AK27" s="102">
        <f t="shared" si="29"/>
        <v>53199.441189150777</v>
      </c>
      <c r="AL27" s="100">
        <f t="shared" si="30"/>
        <v>3723.9608832405543</v>
      </c>
      <c r="AM27" s="122">
        <f t="shared" si="1"/>
        <v>0</v>
      </c>
      <c r="AN27" s="122">
        <f t="shared" si="2"/>
        <v>1117.1882649721663</v>
      </c>
      <c r="AO27" s="100">
        <f t="shared" si="45"/>
        <v>4841.1491482127203</v>
      </c>
      <c r="AP27" s="221">
        <f t="shared" si="31"/>
        <v>15.1</v>
      </c>
      <c r="AQ27" s="117">
        <f t="shared" si="32"/>
        <v>562.31809336932372</v>
      </c>
      <c r="AR27" s="129">
        <f t="shared" si="46"/>
        <v>5403.4672415820442</v>
      </c>
      <c r="AS27" s="101">
        <f t="shared" si="3"/>
        <v>4.9999999999999822E-2</v>
      </c>
      <c r="AT27" s="245">
        <f t="shared" si="33"/>
        <v>4.9999999999999822E-2</v>
      </c>
      <c r="AU27" s="141">
        <f t="shared" si="34"/>
        <v>15</v>
      </c>
      <c r="AV27" s="132">
        <f t="shared" si="35"/>
        <v>81052.008623730668</v>
      </c>
      <c r="AW27" s="102">
        <f t="shared" si="36"/>
        <v>55859.413248608311</v>
      </c>
      <c r="AX27" s="100">
        <f t="shared" si="4"/>
        <v>645.04296158204397</v>
      </c>
      <c r="AY27" s="101">
        <f t="shared" si="5"/>
        <v>0.13555810151129366</v>
      </c>
      <c r="BA27" s="259">
        <f t="shared" si="37"/>
        <v>0.54631557926842134</v>
      </c>
      <c r="BB27" s="278">
        <f t="shared" si="38"/>
        <v>558.59413248608314</v>
      </c>
    </row>
    <row r="28" spans="1:54" ht="15" customHeight="1" x14ac:dyDescent="0.25">
      <c r="A28" s="95" t="s">
        <v>160</v>
      </c>
      <c r="B28" s="100">
        <v>2361.0700000000002</v>
      </c>
      <c r="C28" s="100">
        <f t="shared" si="39"/>
        <v>1180.5350000000001</v>
      </c>
      <c r="D28" s="100">
        <f t="shared" si="6"/>
        <v>708.32100000000003</v>
      </c>
      <c r="E28" s="100">
        <v>59.87</v>
      </c>
      <c r="F28" s="100">
        <f t="shared" si="7"/>
        <v>4309.7960000000003</v>
      </c>
      <c r="G28" s="223">
        <v>11.9</v>
      </c>
      <c r="H28" s="117">
        <f t="shared" si="8"/>
        <v>280.96733000000006</v>
      </c>
      <c r="I28" s="130">
        <f t="shared" si="9"/>
        <v>4590.7633300000007</v>
      </c>
      <c r="K28" s="141">
        <v>9</v>
      </c>
      <c r="L28" s="132">
        <f t="shared" si="10"/>
        <v>41316.869970000007</v>
      </c>
      <c r="M28" s="102">
        <f t="shared" si="11"/>
        <v>21249.63</v>
      </c>
      <c r="N28" s="100">
        <f t="shared" si="12"/>
        <v>2943.7684048798287</v>
      </c>
      <c r="O28" s="122">
        <f t="shared" si="40"/>
        <v>588.75368097596572</v>
      </c>
      <c r="P28" s="122">
        <f t="shared" si="41"/>
        <v>883.13052146394864</v>
      </c>
      <c r="Q28" s="100">
        <f t="shared" si="42"/>
        <v>4415.6526073197429</v>
      </c>
      <c r="R28" s="221">
        <f t="shared" si="13"/>
        <v>11.9</v>
      </c>
      <c r="S28" s="117">
        <f t="shared" si="14"/>
        <v>350.30844018069962</v>
      </c>
      <c r="T28" s="129">
        <f t="shared" si="15"/>
        <v>4765.9610475004429</v>
      </c>
      <c r="U28" s="101">
        <f t="shared" si="0"/>
        <v>3.8163090733854599E-2</v>
      </c>
      <c r="V28" s="245">
        <f t="shared" si="16"/>
        <v>0.24679420977769762</v>
      </c>
      <c r="W28" s="141">
        <f t="shared" si="17"/>
        <v>9</v>
      </c>
      <c r="X28" s="132">
        <f t="shared" si="18"/>
        <v>42893.649427503988</v>
      </c>
      <c r="Y28" s="102">
        <f t="shared" si="19"/>
        <v>26493.915643918459</v>
      </c>
      <c r="Z28" s="100">
        <f t="shared" si="20"/>
        <v>3478.0512617825516</v>
      </c>
      <c r="AA28" s="122">
        <f t="shared" si="21"/>
        <v>0</v>
      </c>
      <c r="AB28" s="122">
        <f t="shared" si="22"/>
        <v>1043.4153785347655</v>
      </c>
      <c r="AC28" s="100">
        <f t="shared" si="43"/>
        <v>4521.4666403173169</v>
      </c>
      <c r="AD28" s="221">
        <f t="shared" si="23"/>
        <v>11.9</v>
      </c>
      <c r="AE28" s="117">
        <f t="shared" si="24"/>
        <v>413.88810015212368</v>
      </c>
      <c r="AF28" s="129">
        <f t="shared" si="25"/>
        <v>4935.3547404694409</v>
      </c>
      <c r="AG28" s="101">
        <f t="shared" si="26"/>
        <v>3.5542399797379387E-2</v>
      </c>
      <c r="AH28" s="245">
        <f t="shared" si="27"/>
        <v>0.18149622640729901</v>
      </c>
      <c r="AI28" s="141">
        <f t="shared" si="28"/>
        <v>9</v>
      </c>
      <c r="AJ28" s="132">
        <f t="shared" si="44"/>
        <v>44418.192664224967</v>
      </c>
      <c r="AK28" s="102">
        <f t="shared" si="29"/>
        <v>31302.461356042964</v>
      </c>
      <c r="AL28" s="100">
        <f t="shared" si="30"/>
        <v>3651.953824871679</v>
      </c>
      <c r="AM28" s="122">
        <f t="shared" si="1"/>
        <v>0</v>
      </c>
      <c r="AN28" s="122">
        <f t="shared" si="2"/>
        <v>1095.5861474615037</v>
      </c>
      <c r="AO28" s="100">
        <f t="shared" si="45"/>
        <v>4747.539972333183</v>
      </c>
      <c r="AP28" s="221">
        <f t="shared" si="31"/>
        <v>11.9</v>
      </c>
      <c r="AQ28" s="117">
        <f t="shared" si="32"/>
        <v>434.58250515972981</v>
      </c>
      <c r="AR28" s="129">
        <f t="shared" si="46"/>
        <v>5182.1224774929124</v>
      </c>
      <c r="AS28" s="101">
        <f t="shared" si="3"/>
        <v>4.9999999999999822E-2</v>
      </c>
      <c r="AT28" s="245">
        <f t="shared" si="33"/>
        <v>5.0000000000000044E-2</v>
      </c>
      <c r="AU28" s="141">
        <f t="shared" si="34"/>
        <v>9</v>
      </c>
      <c r="AV28" s="132">
        <f t="shared" si="35"/>
        <v>46639.102297436213</v>
      </c>
      <c r="AW28" s="102">
        <f t="shared" si="36"/>
        <v>32867.58442384511</v>
      </c>
      <c r="AX28" s="100">
        <f t="shared" si="4"/>
        <v>591.35914749291169</v>
      </c>
      <c r="AY28" s="101">
        <f t="shared" si="5"/>
        <v>0.12881499327758017</v>
      </c>
      <c r="BA28" s="259">
        <f t="shared" si="37"/>
        <v>0.54673678665676095</v>
      </c>
      <c r="BB28" s="278">
        <f t="shared" si="38"/>
        <v>547.79307373075187</v>
      </c>
    </row>
    <row r="29" spans="1:54" s="268" customFormat="1" ht="15" customHeight="1" x14ac:dyDescent="0.25">
      <c r="A29" s="264" t="s">
        <v>161</v>
      </c>
      <c r="B29" s="265">
        <v>2314.7800000000002</v>
      </c>
      <c r="C29" s="265">
        <f t="shared" si="39"/>
        <v>1157.3900000000001</v>
      </c>
      <c r="D29" s="265">
        <f t="shared" si="6"/>
        <v>694.43400000000008</v>
      </c>
      <c r="E29" s="265">
        <v>59.87</v>
      </c>
      <c r="F29" s="265">
        <f t="shared" si="7"/>
        <v>4226.4740000000002</v>
      </c>
      <c r="G29" s="266">
        <v>1.7</v>
      </c>
      <c r="H29" s="267">
        <f t="shared" si="8"/>
        <v>39.351260000000003</v>
      </c>
      <c r="I29" s="267">
        <f t="shared" si="9"/>
        <v>4265.8252600000005</v>
      </c>
      <c r="K29" s="269">
        <v>933</v>
      </c>
      <c r="L29" s="270">
        <f t="shared" si="10"/>
        <v>3980014.9675800004</v>
      </c>
      <c r="M29" s="271">
        <f t="shared" si="11"/>
        <v>2159689.7400000002</v>
      </c>
      <c r="N29" s="265">
        <f t="shared" si="12"/>
        <v>2886.856042663288</v>
      </c>
      <c r="O29" s="272">
        <f t="shared" si="40"/>
        <v>577.37120853265765</v>
      </c>
      <c r="P29" s="272">
        <f t="shared" si="41"/>
        <v>866.05681279898636</v>
      </c>
      <c r="Q29" s="265">
        <f t="shared" si="42"/>
        <v>4330.2840639949318</v>
      </c>
      <c r="R29" s="273">
        <f t="shared" si="13"/>
        <v>1.7</v>
      </c>
      <c r="S29" s="267">
        <f t="shared" si="14"/>
        <v>49.076552725275903</v>
      </c>
      <c r="T29" s="274">
        <f t="shared" si="15"/>
        <v>4379.3606167202079</v>
      </c>
      <c r="U29" s="275">
        <f t="shared" si="0"/>
        <v>2.6615097853353475E-2</v>
      </c>
      <c r="V29" s="276">
        <f t="shared" si="16"/>
        <v>0.24714056742467427</v>
      </c>
      <c r="W29" s="269">
        <f t="shared" si="17"/>
        <v>933</v>
      </c>
      <c r="X29" s="270">
        <f t="shared" si="18"/>
        <v>4085943.4553999538</v>
      </c>
      <c r="Y29" s="271">
        <f t="shared" si="19"/>
        <v>2693436.6878048475</v>
      </c>
      <c r="Z29" s="265">
        <f t="shared" si="20"/>
        <v>3410.8095205877839</v>
      </c>
      <c r="AA29" s="272">
        <f t="shared" si="21"/>
        <v>0</v>
      </c>
      <c r="AB29" s="272">
        <f t="shared" si="22"/>
        <v>1023.2428561763352</v>
      </c>
      <c r="AC29" s="265">
        <f t="shared" si="43"/>
        <v>4434.0523767641189</v>
      </c>
      <c r="AD29" s="273">
        <f t="shared" si="23"/>
        <v>1.7</v>
      </c>
      <c r="AE29" s="267">
        <f t="shared" si="24"/>
        <v>57.983761849992334</v>
      </c>
      <c r="AF29" s="274">
        <f t="shared" si="25"/>
        <v>4492.0361386141112</v>
      </c>
      <c r="AG29" s="275">
        <f t="shared" si="26"/>
        <v>2.5728760829540454E-2</v>
      </c>
      <c r="AH29" s="276">
        <f t="shared" si="27"/>
        <v>0.18149622640729923</v>
      </c>
      <c r="AI29" s="269">
        <f t="shared" si="28"/>
        <v>933</v>
      </c>
      <c r="AJ29" s="270">
        <f t="shared" si="44"/>
        <v>4191069.7173269656</v>
      </c>
      <c r="AK29" s="271">
        <f t="shared" si="29"/>
        <v>3182285.2827084023</v>
      </c>
      <c r="AL29" s="265">
        <f t="shared" si="30"/>
        <v>3581.3499966171726</v>
      </c>
      <c r="AM29" s="272">
        <f t="shared" si="1"/>
        <v>0</v>
      </c>
      <c r="AN29" s="272">
        <f t="shared" si="2"/>
        <v>1074.4049989851517</v>
      </c>
      <c r="AO29" s="265">
        <f t="shared" si="45"/>
        <v>4655.754995602324</v>
      </c>
      <c r="AP29" s="273">
        <f t="shared" si="31"/>
        <v>1.7</v>
      </c>
      <c r="AQ29" s="267">
        <f t="shared" si="32"/>
        <v>60.88294994249194</v>
      </c>
      <c r="AR29" s="274">
        <f t="shared" si="46"/>
        <v>4716.6379455448159</v>
      </c>
      <c r="AS29" s="275">
        <f t="shared" si="3"/>
        <v>4.9999999999999822E-2</v>
      </c>
      <c r="AT29" s="276">
        <f t="shared" si="33"/>
        <v>4.9999999999999822E-2</v>
      </c>
      <c r="AU29" s="269">
        <f t="shared" si="34"/>
        <v>933</v>
      </c>
      <c r="AV29" s="270">
        <f t="shared" si="35"/>
        <v>4400623.2031933134</v>
      </c>
      <c r="AW29" s="271">
        <f t="shared" si="36"/>
        <v>3341399.5468438221</v>
      </c>
      <c r="AX29" s="265">
        <f t="shared" si="4"/>
        <v>450.81268554481539</v>
      </c>
      <c r="AY29" s="275">
        <f t="shared" si="5"/>
        <v>0.10568006377851846</v>
      </c>
      <c r="BA29" s="277">
        <f t="shared" si="37"/>
        <v>0.54716646792229606</v>
      </c>
      <c r="BB29" s="278">
        <f t="shared" si="38"/>
        <v>537.20249949257584</v>
      </c>
    </row>
    <row r="30" spans="1:54" ht="15" customHeight="1" x14ac:dyDescent="0.25">
      <c r="A30" s="95" t="s">
        <v>162</v>
      </c>
      <c r="B30" s="100">
        <v>3909.32</v>
      </c>
      <c r="C30" s="100">
        <f t="shared" si="39"/>
        <v>1954.66</v>
      </c>
      <c r="D30" s="100">
        <f t="shared" si="6"/>
        <v>1172.796</v>
      </c>
      <c r="E30" s="100">
        <v>59.87</v>
      </c>
      <c r="F30" s="100">
        <f t="shared" si="7"/>
        <v>7096.6460000000006</v>
      </c>
      <c r="G30" s="223">
        <v>27.4</v>
      </c>
      <c r="H30" s="117">
        <f t="shared" si="8"/>
        <v>1071.1536799999999</v>
      </c>
      <c r="I30" s="130">
        <f t="shared" si="9"/>
        <v>8167.7996800000001</v>
      </c>
      <c r="K30" s="141">
        <v>4739</v>
      </c>
      <c r="L30" s="132">
        <f t="shared" si="10"/>
        <v>38707202.683519997</v>
      </c>
      <c r="M30" s="102">
        <f t="shared" si="11"/>
        <v>18526267.48</v>
      </c>
      <c r="N30" s="100">
        <f t="shared" si="12"/>
        <v>4847.3018851511342</v>
      </c>
      <c r="O30" s="122">
        <f t="shared" si="40"/>
        <v>969.46037703022694</v>
      </c>
      <c r="P30" s="122">
        <f t="shared" si="41"/>
        <v>1454.1905655453402</v>
      </c>
      <c r="Q30" s="100">
        <f t="shared" si="42"/>
        <v>7270.9528277267009</v>
      </c>
      <c r="R30" s="221">
        <f t="shared" si="13"/>
        <v>27.4</v>
      </c>
      <c r="S30" s="117">
        <f t="shared" si="14"/>
        <v>1328.1607165314106</v>
      </c>
      <c r="T30" s="129">
        <f t="shared" si="15"/>
        <v>8599.1135442581108</v>
      </c>
      <c r="U30" s="101">
        <f t="shared" si="0"/>
        <v>5.2806616366246395E-2</v>
      </c>
      <c r="V30" s="245">
        <f t="shared" si="16"/>
        <v>0.23993479304613952</v>
      </c>
      <c r="W30" s="141">
        <f t="shared" si="17"/>
        <v>4739</v>
      </c>
      <c r="X30" s="132">
        <f t="shared" si="18"/>
        <v>40751199.086239189</v>
      </c>
      <c r="Y30" s="102">
        <f t="shared" si="19"/>
        <v>22971363.633731224</v>
      </c>
      <c r="Z30" s="100">
        <f t="shared" si="20"/>
        <v>5727.0688855630524</v>
      </c>
      <c r="AA30" s="122">
        <f t="shared" si="21"/>
        <v>0</v>
      </c>
      <c r="AB30" s="122">
        <f t="shared" si="22"/>
        <v>1718.1206656689158</v>
      </c>
      <c r="AC30" s="100">
        <f t="shared" si="43"/>
        <v>7445.1895512319679</v>
      </c>
      <c r="AD30" s="221">
        <f t="shared" si="23"/>
        <v>27.4</v>
      </c>
      <c r="AE30" s="117">
        <f t="shared" si="24"/>
        <v>1569.2168746442762</v>
      </c>
      <c r="AF30" s="129">
        <f t="shared" si="25"/>
        <v>9014.4064258762446</v>
      </c>
      <c r="AG30" s="101">
        <f t="shared" si="26"/>
        <v>4.8294848007378377E-2</v>
      </c>
      <c r="AH30" s="245">
        <f t="shared" si="27"/>
        <v>0.18149622640729923</v>
      </c>
      <c r="AI30" s="141">
        <f t="shared" si="28"/>
        <v>4739</v>
      </c>
      <c r="AJ30" s="132">
        <f t="shared" si="44"/>
        <v>42719272.052227527</v>
      </c>
      <c r="AK30" s="102">
        <f t="shared" si="29"/>
        <v>27140579.448683307</v>
      </c>
      <c r="AL30" s="100">
        <f t="shared" si="30"/>
        <v>6013.4223298412044</v>
      </c>
      <c r="AM30" s="122">
        <f t="shared" si="1"/>
        <v>0</v>
      </c>
      <c r="AN30" s="122">
        <f t="shared" si="2"/>
        <v>1804.0266989523614</v>
      </c>
      <c r="AO30" s="100">
        <f t="shared" si="45"/>
        <v>7817.449028793566</v>
      </c>
      <c r="AP30" s="221">
        <f t="shared" si="31"/>
        <v>27.4</v>
      </c>
      <c r="AQ30" s="117">
        <f t="shared" si="32"/>
        <v>1647.6777183764898</v>
      </c>
      <c r="AR30" s="129">
        <f t="shared" si="46"/>
        <v>9465.1267471700558</v>
      </c>
      <c r="AS30" s="101">
        <f t="shared" si="3"/>
        <v>4.9999999999999822E-2</v>
      </c>
      <c r="AT30" s="245">
        <f t="shared" si="33"/>
        <v>4.9999999999999822E-2</v>
      </c>
      <c r="AU30" s="141">
        <f t="shared" si="34"/>
        <v>4739</v>
      </c>
      <c r="AV30" s="132">
        <f t="shared" si="35"/>
        <v>44855235.654838897</v>
      </c>
      <c r="AW30" s="102">
        <f t="shared" si="36"/>
        <v>28497608.421117466</v>
      </c>
      <c r="AX30" s="100">
        <f t="shared" si="4"/>
        <v>1297.3270671700557</v>
      </c>
      <c r="AY30" s="101">
        <f t="shared" si="5"/>
        <v>0.15883433947905723</v>
      </c>
      <c r="BA30" s="259">
        <f t="shared" si="37"/>
        <v>0.53822719292388554</v>
      </c>
    </row>
    <row r="31" spans="1:54" ht="15" customHeight="1" x14ac:dyDescent="0.25">
      <c r="A31" s="95" t="s">
        <v>163</v>
      </c>
      <c r="B31" s="100">
        <v>3832.67</v>
      </c>
      <c r="C31" s="100">
        <f t="shared" si="39"/>
        <v>1916.335</v>
      </c>
      <c r="D31" s="100">
        <f t="shared" si="6"/>
        <v>1149.8009999999999</v>
      </c>
      <c r="E31" s="100">
        <v>59.87</v>
      </c>
      <c r="F31" s="100">
        <f t="shared" si="7"/>
        <v>6958.6760000000004</v>
      </c>
      <c r="G31" s="223">
        <v>22.1</v>
      </c>
      <c r="H31" s="117">
        <f t="shared" si="8"/>
        <v>847.02007000000003</v>
      </c>
      <c r="I31" s="130">
        <f t="shared" si="9"/>
        <v>7805.69607</v>
      </c>
      <c r="K31" s="141">
        <v>873</v>
      </c>
      <c r="L31" s="132">
        <f t="shared" si="10"/>
        <v>6814372.6691100001</v>
      </c>
      <c r="M31" s="102">
        <f t="shared" si="11"/>
        <v>3345920.91</v>
      </c>
      <c r="N31" s="100">
        <f t="shared" si="12"/>
        <v>4753.0626852397527</v>
      </c>
      <c r="O31" s="122">
        <f t="shared" si="40"/>
        <v>950.61253704795058</v>
      </c>
      <c r="P31" s="122">
        <f t="shared" si="41"/>
        <v>1425.9188055719258</v>
      </c>
      <c r="Q31" s="100">
        <f t="shared" si="42"/>
        <v>7129.594027859629</v>
      </c>
      <c r="R31" s="221">
        <f t="shared" si="13"/>
        <v>22.1</v>
      </c>
      <c r="S31" s="117">
        <f t="shared" si="14"/>
        <v>1050.4268534379853</v>
      </c>
      <c r="T31" s="129">
        <f t="shared" si="15"/>
        <v>8180.0208812976143</v>
      </c>
      <c r="U31" s="101">
        <f t="shared" si="0"/>
        <v>4.7955340297744176E-2</v>
      </c>
      <c r="V31" s="245">
        <f t="shared" si="16"/>
        <v>0.24014399497993644</v>
      </c>
      <c r="W31" s="141">
        <f t="shared" si="17"/>
        <v>873</v>
      </c>
      <c r="X31" s="132">
        <f t="shared" si="18"/>
        <v>7141158.2293728171</v>
      </c>
      <c r="Y31" s="102">
        <f t="shared" si="19"/>
        <v>4149423.7242143042</v>
      </c>
      <c r="Z31" s="100">
        <f t="shared" si="20"/>
        <v>5615.7256264881125</v>
      </c>
      <c r="AA31" s="122">
        <f t="shared" si="21"/>
        <v>0</v>
      </c>
      <c r="AB31" s="122">
        <f t="shared" si="22"/>
        <v>1684.7176879464337</v>
      </c>
      <c r="AC31" s="100">
        <f t="shared" si="43"/>
        <v>7300.4433144345458</v>
      </c>
      <c r="AD31" s="221">
        <f t="shared" si="23"/>
        <v>22.1</v>
      </c>
      <c r="AE31" s="117">
        <f t="shared" si="24"/>
        <v>1241.0753634538728</v>
      </c>
      <c r="AF31" s="129">
        <f t="shared" si="25"/>
        <v>8541.5186778884181</v>
      </c>
      <c r="AG31" s="101">
        <f t="shared" si="26"/>
        <v>4.4192771856770507E-2</v>
      </c>
      <c r="AH31" s="245">
        <f t="shared" si="27"/>
        <v>0.18149622640729923</v>
      </c>
      <c r="AI31" s="141">
        <f t="shared" si="28"/>
        <v>873</v>
      </c>
      <c r="AJ31" s="132">
        <f t="shared" si="44"/>
        <v>7456745.8057965888</v>
      </c>
      <c r="AK31" s="102">
        <f t="shared" si="29"/>
        <v>4902528.4719241224</v>
      </c>
      <c r="AL31" s="100">
        <f t="shared" si="30"/>
        <v>5896.5119078125172</v>
      </c>
      <c r="AM31" s="122">
        <f t="shared" si="1"/>
        <v>0</v>
      </c>
      <c r="AN31" s="122">
        <f t="shared" si="2"/>
        <v>1768.953572343755</v>
      </c>
      <c r="AO31" s="100">
        <f t="shared" si="45"/>
        <v>7665.465480156272</v>
      </c>
      <c r="AP31" s="221">
        <f t="shared" si="31"/>
        <v>22.1</v>
      </c>
      <c r="AQ31" s="117">
        <f t="shared" si="32"/>
        <v>1303.1291316265663</v>
      </c>
      <c r="AR31" s="129">
        <f t="shared" si="46"/>
        <v>8968.5946117828389</v>
      </c>
      <c r="AS31" s="101">
        <f t="shared" si="3"/>
        <v>5.0000000000000044E-2</v>
      </c>
      <c r="AT31" s="245">
        <f t="shared" si="33"/>
        <v>4.9999999999999822E-2</v>
      </c>
      <c r="AU31" s="141">
        <f t="shared" si="34"/>
        <v>873</v>
      </c>
      <c r="AV31" s="132">
        <f t="shared" si="35"/>
        <v>7829583.0960864183</v>
      </c>
      <c r="AW31" s="102">
        <f t="shared" si="36"/>
        <v>5147654.8955203276</v>
      </c>
      <c r="AX31" s="100">
        <f t="shared" si="4"/>
        <v>1162.8985417828389</v>
      </c>
      <c r="AY31" s="101">
        <f t="shared" si="5"/>
        <v>0.14898076114598702</v>
      </c>
      <c r="BA31" s="259">
        <f t="shared" si="37"/>
        <v>0.53848672278399046</v>
      </c>
      <c r="BB31" s="280">
        <f>BB29/347.22-1</f>
        <v>0.54715310031846043</v>
      </c>
    </row>
    <row r="32" spans="1:54" ht="15" customHeight="1" x14ac:dyDescent="0.25">
      <c r="A32" s="95" t="s">
        <v>164</v>
      </c>
      <c r="B32" s="100">
        <v>3757.52</v>
      </c>
      <c r="C32" s="100">
        <f t="shared" si="39"/>
        <v>1878.76</v>
      </c>
      <c r="D32" s="100">
        <f t="shared" si="6"/>
        <v>1127.2559999999999</v>
      </c>
      <c r="E32" s="100">
        <v>59.87</v>
      </c>
      <c r="F32" s="100">
        <f t="shared" si="7"/>
        <v>6823.4059999999999</v>
      </c>
      <c r="G32" s="223">
        <v>20.8</v>
      </c>
      <c r="H32" s="117">
        <f t="shared" si="8"/>
        <v>781.56416000000002</v>
      </c>
      <c r="I32" s="130">
        <f t="shared" si="9"/>
        <v>7604.9701599999999</v>
      </c>
      <c r="K32" s="141">
        <v>809</v>
      </c>
      <c r="L32" s="132">
        <f t="shared" si="10"/>
        <v>6152420.8594399998</v>
      </c>
      <c r="M32" s="102">
        <f t="shared" si="11"/>
        <v>3039833.68</v>
      </c>
      <c r="N32" s="100">
        <f t="shared" si="12"/>
        <v>4660.667696676931</v>
      </c>
      <c r="O32" s="122">
        <f t="shared" si="40"/>
        <v>932.13353933538622</v>
      </c>
      <c r="P32" s="122">
        <f t="shared" si="41"/>
        <v>1398.2003090030792</v>
      </c>
      <c r="Q32" s="100">
        <f t="shared" si="42"/>
        <v>6991.0015450153969</v>
      </c>
      <c r="R32" s="221">
        <f t="shared" si="13"/>
        <v>20.8</v>
      </c>
      <c r="S32" s="117">
        <f t="shared" si="14"/>
        <v>969.41888090880173</v>
      </c>
      <c r="T32" s="129">
        <f t="shared" si="15"/>
        <v>7960.4204259241988</v>
      </c>
      <c r="U32" s="101">
        <f t="shared" si="0"/>
        <v>4.6739205867468936E-2</v>
      </c>
      <c r="V32" s="245">
        <f t="shared" si="16"/>
        <v>0.24035738909624715</v>
      </c>
      <c r="W32" s="141">
        <f t="shared" si="17"/>
        <v>809</v>
      </c>
      <c r="X32" s="132">
        <f t="shared" si="18"/>
        <v>6439980.1245726766</v>
      </c>
      <c r="Y32" s="102">
        <f t="shared" si="19"/>
        <v>3770480.166611637</v>
      </c>
      <c r="Z32" s="100">
        <f t="shared" si="20"/>
        <v>5506.5612961621928</v>
      </c>
      <c r="AA32" s="122">
        <f t="shared" si="21"/>
        <v>0</v>
      </c>
      <c r="AB32" s="122">
        <f t="shared" si="22"/>
        <v>1651.9683888486577</v>
      </c>
      <c r="AC32" s="100">
        <f t="shared" si="43"/>
        <v>7158.5296850108507</v>
      </c>
      <c r="AD32" s="221">
        <f t="shared" si="23"/>
        <v>20.8</v>
      </c>
      <c r="AE32" s="117">
        <f t="shared" si="24"/>
        <v>1145.3647496017361</v>
      </c>
      <c r="AF32" s="129">
        <f t="shared" si="25"/>
        <v>8303.8944346125863</v>
      </c>
      <c r="AG32" s="101">
        <f t="shared" si="26"/>
        <v>4.3147722144149192E-2</v>
      </c>
      <c r="AH32" s="245">
        <f t="shared" si="27"/>
        <v>0.18149622640729923</v>
      </c>
      <c r="AI32" s="141">
        <f t="shared" si="28"/>
        <v>809</v>
      </c>
      <c r="AJ32" s="132">
        <f t="shared" si="44"/>
        <v>6717850.5976015823</v>
      </c>
      <c r="AK32" s="102">
        <f t="shared" si="29"/>
        <v>4454808.0885952143</v>
      </c>
      <c r="AL32" s="100">
        <f t="shared" si="30"/>
        <v>5781.8893609703018</v>
      </c>
      <c r="AM32" s="122">
        <f t="shared" si="1"/>
        <v>0</v>
      </c>
      <c r="AN32" s="122">
        <f t="shared" si="2"/>
        <v>1734.5668082910904</v>
      </c>
      <c r="AO32" s="100">
        <f t="shared" si="45"/>
        <v>7516.4561692613925</v>
      </c>
      <c r="AP32" s="221">
        <f t="shared" si="31"/>
        <v>20.8</v>
      </c>
      <c r="AQ32" s="117">
        <f t="shared" si="32"/>
        <v>1202.6329870818229</v>
      </c>
      <c r="AR32" s="129">
        <f t="shared" si="46"/>
        <v>8719.089156343216</v>
      </c>
      <c r="AS32" s="101">
        <f t="shared" si="3"/>
        <v>5.0000000000000044E-2</v>
      </c>
      <c r="AT32" s="245">
        <f t="shared" si="33"/>
        <v>4.9999999999999822E-2</v>
      </c>
      <c r="AU32" s="141">
        <f t="shared" si="34"/>
        <v>809</v>
      </c>
      <c r="AV32" s="132">
        <f t="shared" si="35"/>
        <v>7053743.1274816617</v>
      </c>
      <c r="AW32" s="102">
        <f t="shared" si="36"/>
        <v>4677548.4930249741</v>
      </c>
      <c r="AX32" s="100">
        <f t="shared" si="4"/>
        <v>1114.1189963432162</v>
      </c>
      <c r="AY32" s="101">
        <f t="shared" si="5"/>
        <v>0.14649879919360731</v>
      </c>
      <c r="BA32" s="259">
        <f t="shared" si="37"/>
        <v>0.53875145334430741</v>
      </c>
    </row>
    <row r="33" spans="1:53" ht="15" customHeight="1" x14ac:dyDescent="0.25">
      <c r="A33" s="95" t="s">
        <v>165</v>
      </c>
      <c r="B33" s="100">
        <v>3683.84</v>
      </c>
      <c r="C33" s="100">
        <f t="shared" si="39"/>
        <v>1841.92</v>
      </c>
      <c r="D33" s="100">
        <f t="shared" si="6"/>
        <v>1105.152</v>
      </c>
      <c r="E33" s="100">
        <v>59.87</v>
      </c>
      <c r="F33" s="100">
        <f t="shared" si="7"/>
        <v>6690.7820000000002</v>
      </c>
      <c r="G33" s="223">
        <v>20</v>
      </c>
      <c r="H33" s="117">
        <f t="shared" si="8"/>
        <v>736.76800000000003</v>
      </c>
      <c r="I33" s="130">
        <f t="shared" si="9"/>
        <v>7427.55</v>
      </c>
      <c r="K33" s="141">
        <v>1052</v>
      </c>
      <c r="L33" s="132">
        <f t="shared" si="10"/>
        <v>7813782.6000000006</v>
      </c>
      <c r="M33" s="102">
        <f t="shared" si="11"/>
        <v>3875399.6800000002</v>
      </c>
      <c r="N33" s="100">
        <f t="shared" si="12"/>
        <v>4570.0800352356973</v>
      </c>
      <c r="O33" s="122">
        <f t="shared" si="40"/>
        <v>914.01600704713951</v>
      </c>
      <c r="P33" s="122">
        <f t="shared" si="41"/>
        <v>1371.0240105707092</v>
      </c>
      <c r="Q33" s="100">
        <f t="shared" si="42"/>
        <v>6855.1200528535455</v>
      </c>
      <c r="R33" s="221">
        <f t="shared" si="13"/>
        <v>20</v>
      </c>
      <c r="S33" s="117">
        <f t="shared" si="14"/>
        <v>914.01600704713951</v>
      </c>
      <c r="T33" s="129">
        <f t="shared" si="15"/>
        <v>7769.1360599006848</v>
      </c>
      <c r="U33" s="101">
        <f t="shared" si="0"/>
        <v>4.598906232885458E-2</v>
      </c>
      <c r="V33" s="245">
        <f t="shared" si="16"/>
        <v>0.24057506168446441</v>
      </c>
      <c r="W33" s="141">
        <f t="shared" si="17"/>
        <v>1052</v>
      </c>
      <c r="X33" s="132">
        <f t="shared" si="18"/>
        <v>8173131.1350155203</v>
      </c>
      <c r="Y33" s="102">
        <f t="shared" si="19"/>
        <v>4807724.1970679536</v>
      </c>
      <c r="Z33" s="100">
        <f t="shared" si="20"/>
        <v>5399.5323160103135</v>
      </c>
      <c r="AA33" s="122">
        <f t="shared" si="21"/>
        <v>0</v>
      </c>
      <c r="AB33" s="122">
        <f t="shared" si="22"/>
        <v>1619.859694803094</v>
      </c>
      <c r="AC33" s="100">
        <f t="shared" si="43"/>
        <v>7019.392010813408</v>
      </c>
      <c r="AD33" s="221">
        <f t="shared" si="23"/>
        <v>20</v>
      </c>
      <c r="AE33" s="117">
        <f t="shared" si="24"/>
        <v>1079.9064632020627</v>
      </c>
      <c r="AF33" s="129">
        <f t="shared" si="25"/>
        <v>8099.2984740154707</v>
      </c>
      <c r="AG33" s="101">
        <f t="shared" si="26"/>
        <v>4.2496670359381872E-2</v>
      </c>
      <c r="AH33" s="245">
        <f t="shared" si="27"/>
        <v>0.18149622640729923</v>
      </c>
      <c r="AI33" s="141">
        <f t="shared" si="28"/>
        <v>1052</v>
      </c>
      <c r="AJ33" s="132">
        <f t="shared" si="44"/>
        <v>8520461.994664276</v>
      </c>
      <c r="AK33" s="102">
        <f t="shared" si="29"/>
        <v>5680307.9964428497</v>
      </c>
      <c r="AL33" s="100">
        <f t="shared" si="30"/>
        <v>5669.5089318108285</v>
      </c>
      <c r="AM33" s="122">
        <f t="shared" si="1"/>
        <v>0</v>
      </c>
      <c r="AN33" s="122">
        <f t="shared" si="2"/>
        <v>1700.8526795432485</v>
      </c>
      <c r="AO33" s="100">
        <f t="shared" si="45"/>
        <v>7370.3616113540775</v>
      </c>
      <c r="AP33" s="221">
        <f t="shared" si="31"/>
        <v>20</v>
      </c>
      <c r="AQ33" s="117">
        <f t="shared" si="32"/>
        <v>1133.9017863621657</v>
      </c>
      <c r="AR33" s="129">
        <f t="shared" si="46"/>
        <v>8504.2633977162441</v>
      </c>
      <c r="AS33" s="101">
        <f t="shared" si="3"/>
        <v>5.0000000000000044E-2</v>
      </c>
      <c r="AT33" s="245">
        <f t="shared" si="33"/>
        <v>4.9999999999999822E-2</v>
      </c>
      <c r="AU33" s="141">
        <f t="shared" si="34"/>
        <v>1052</v>
      </c>
      <c r="AV33" s="132">
        <f t="shared" si="35"/>
        <v>8946485.094397489</v>
      </c>
      <c r="AW33" s="102">
        <f t="shared" si="36"/>
        <v>5964323.3962649917</v>
      </c>
      <c r="AX33" s="100">
        <f t="shared" si="4"/>
        <v>1076.7133977162439</v>
      </c>
      <c r="AY33" s="101">
        <f t="shared" si="5"/>
        <v>0.14496212044567103</v>
      </c>
      <c r="BA33" s="259">
        <f t="shared" si="37"/>
        <v>0.53902149165295676</v>
      </c>
    </row>
    <row r="34" spans="1:53" ht="15" customHeight="1" x14ac:dyDescent="0.25">
      <c r="A34" s="95" t="s">
        <v>166</v>
      </c>
      <c r="B34" s="100">
        <v>3611.62</v>
      </c>
      <c r="C34" s="100">
        <f t="shared" si="39"/>
        <v>1805.81</v>
      </c>
      <c r="D34" s="100">
        <f t="shared" si="6"/>
        <v>1083.4859999999999</v>
      </c>
      <c r="E34" s="100">
        <v>59.87</v>
      </c>
      <c r="F34" s="100">
        <f t="shared" si="7"/>
        <v>6560.7860000000001</v>
      </c>
      <c r="G34" s="223">
        <v>18.7</v>
      </c>
      <c r="H34" s="117">
        <f t="shared" si="8"/>
        <v>675.37293999999997</v>
      </c>
      <c r="I34" s="130">
        <f t="shared" si="9"/>
        <v>7236.1589400000003</v>
      </c>
      <c r="K34" s="141">
        <v>795</v>
      </c>
      <c r="L34" s="132">
        <f t="shared" si="10"/>
        <v>5752746.3573000003</v>
      </c>
      <c r="M34" s="102">
        <f t="shared" si="11"/>
        <v>2871237.9</v>
      </c>
      <c r="N34" s="100">
        <f t="shared" si="12"/>
        <v>4481.2874061737284</v>
      </c>
      <c r="O34" s="122">
        <f t="shared" si="40"/>
        <v>896.25748123474568</v>
      </c>
      <c r="P34" s="122">
        <f t="shared" si="41"/>
        <v>1344.3862218521185</v>
      </c>
      <c r="Q34" s="100">
        <f t="shared" si="42"/>
        <v>6721.9311092605931</v>
      </c>
      <c r="R34" s="221">
        <f t="shared" si="13"/>
        <v>18.7</v>
      </c>
      <c r="S34" s="117">
        <f t="shared" si="14"/>
        <v>838.00074495448723</v>
      </c>
      <c r="T34" s="129">
        <f t="shared" si="15"/>
        <v>7559.9318542150804</v>
      </c>
      <c r="U34" s="101">
        <f t="shared" si="0"/>
        <v>4.4743753820183585E-2</v>
      </c>
      <c r="V34" s="245">
        <f t="shared" si="16"/>
        <v>0.24079704015752723</v>
      </c>
      <c r="W34" s="141">
        <f t="shared" si="17"/>
        <v>795</v>
      </c>
      <c r="X34" s="132">
        <f t="shared" si="18"/>
        <v>6010145.8241009889</v>
      </c>
      <c r="Y34" s="102">
        <f t="shared" si="19"/>
        <v>3562623.4879081142</v>
      </c>
      <c r="Z34" s="100">
        <f t="shared" si="20"/>
        <v>5294.6241598408142</v>
      </c>
      <c r="AA34" s="122">
        <f t="shared" si="21"/>
        <v>0</v>
      </c>
      <c r="AB34" s="122">
        <f t="shared" si="22"/>
        <v>1588.3872479522443</v>
      </c>
      <c r="AC34" s="100">
        <f t="shared" si="43"/>
        <v>6883.0114077930584</v>
      </c>
      <c r="AD34" s="221">
        <f t="shared" si="23"/>
        <v>18.7</v>
      </c>
      <c r="AE34" s="117">
        <f t="shared" si="24"/>
        <v>990.09471789023223</v>
      </c>
      <c r="AF34" s="129">
        <f t="shared" si="25"/>
        <v>7873.1061256832909</v>
      </c>
      <c r="AG34" s="101">
        <f t="shared" si="26"/>
        <v>4.1425541593155923E-2</v>
      </c>
      <c r="AH34" s="245">
        <f t="shared" si="27"/>
        <v>0.18149622640729923</v>
      </c>
      <c r="AI34" s="141">
        <f t="shared" si="28"/>
        <v>795</v>
      </c>
      <c r="AJ34" s="132">
        <f t="shared" si="44"/>
        <v>6259119.369918216</v>
      </c>
      <c r="AK34" s="102">
        <f t="shared" si="29"/>
        <v>4209226.2070734473</v>
      </c>
      <c r="AL34" s="100">
        <f t="shared" si="30"/>
        <v>5559.3553678328535</v>
      </c>
      <c r="AM34" s="122">
        <f t="shared" si="1"/>
        <v>0</v>
      </c>
      <c r="AN34" s="122">
        <f t="shared" si="2"/>
        <v>1667.8066103498561</v>
      </c>
      <c r="AO34" s="100">
        <f t="shared" si="45"/>
        <v>7227.1619781827094</v>
      </c>
      <c r="AP34" s="221">
        <f t="shared" si="31"/>
        <v>18.7</v>
      </c>
      <c r="AQ34" s="117">
        <f t="shared" si="32"/>
        <v>1039.5994537847437</v>
      </c>
      <c r="AR34" s="129">
        <f t="shared" si="46"/>
        <v>8266.761431967454</v>
      </c>
      <c r="AS34" s="101">
        <f t="shared" si="3"/>
        <v>4.9999999999999822E-2</v>
      </c>
      <c r="AT34" s="245">
        <f t="shared" si="33"/>
        <v>4.9999999999999822E-2</v>
      </c>
      <c r="AU34" s="141">
        <f t="shared" si="34"/>
        <v>795</v>
      </c>
      <c r="AV34" s="132">
        <f t="shared" si="35"/>
        <v>6572075.3384141261</v>
      </c>
      <c r="AW34" s="102">
        <f t="shared" si="36"/>
        <v>4419687.5174271185</v>
      </c>
      <c r="AX34" s="100">
        <f t="shared" si="4"/>
        <v>1030.6024919674537</v>
      </c>
      <c r="AY34" s="101">
        <f t="shared" si="5"/>
        <v>0.14242397113066363</v>
      </c>
      <c r="BA34" s="259">
        <f t="shared" si="37"/>
        <v>0.5392968717176374</v>
      </c>
    </row>
    <row r="35" spans="1:53" ht="15" customHeight="1" x14ac:dyDescent="0.25">
      <c r="A35" s="95" t="s">
        <v>167</v>
      </c>
      <c r="B35" s="100">
        <v>3540.8</v>
      </c>
      <c r="C35" s="100">
        <f t="shared" si="39"/>
        <v>1770.4</v>
      </c>
      <c r="D35" s="100">
        <f t="shared" si="6"/>
        <v>1062.24</v>
      </c>
      <c r="E35" s="100">
        <v>59.87</v>
      </c>
      <c r="F35" s="100">
        <f t="shared" si="7"/>
        <v>6433.31</v>
      </c>
      <c r="G35" s="223">
        <v>17.8</v>
      </c>
      <c r="H35" s="117">
        <f t="shared" si="8"/>
        <v>630.26240000000007</v>
      </c>
      <c r="I35" s="130">
        <f t="shared" si="9"/>
        <v>7063.5724000000009</v>
      </c>
      <c r="K35" s="141">
        <v>822</v>
      </c>
      <c r="L35" s="132">
        <f t="shared" si="10"/>
        <v>5806256.5128000006</v>
      </c>
      <c r="M35" s="102">
        <f t="shared" si="11"/>
        <v>2910537.6</v>
      </c>
      <c r="N35" s="100">
        <f t="shared" si="12"/>
        <v>4394.2160410370816</v>
      </c>
      <c r="O35" s="122">
        <f t="shared" si="40"/>
        <v>878.84320820741641</v>
      </c>
      <c r="P35" s="122">
        <f t="shared" si="41"/>
        <v>1318.2648123111244</v>
      </c>
      <c r="Q35" s="100">
        <f t="shared" si="42"/>
        <v>6591.3240615556224</v>
      </c>
      <c r="R35" s="221">
        <f t="shared" si="13"/>
        <v>17.8</v>
      </c>
      <c r="S35" s="117">
        <f t="shared" si="14"/>
        <v>782.17045530460064</v>
      </c>
      <c r="T35" s="129">
        <f t="shared" si="15"/>
        <v>7373.4945168602226</v>
      </c>
      <c r="U35" s="101">
        <f t="shared" si="0"/>
        <v>4.3876115272807548E-2</v>
      </c>
      <c r="V35" s="245">
        <f t="shared" si="16"/>
        <v>0.24102350910446257</v>
      </c>
      <c r="W35" s="141">
        <f t="shared" si="17"/>
        <v>822</v>
      </c>
      <c r="X35" s="132">
        <f t="shared" si="18"/>
        <v>6061012.4928591028</v>
      </c>
      <c r="Y35" s="102">
        <f t="shared" si="19"/>
        <v>3612045.585732481</v>
      </c>
      <c r="Z35" s="100">
        <f t="shared" si="20"/>
        <v>5191.7496705037338</v>
      </c>
      <c r="AA35" s="122">
        <f t="shared" si="21"/>
        <v>0</v>
      </c>
      <c r="AB35" s="122">
        <f t="shared" si="22"/>
        <v>1557.52490115112</v>
      </c>
      <c r="AC35" s="100">
        <f t="shared" si="43"/>
        <v>6749.2745716548543</v>
      </c>
      <c r="AD35" s="221">
        <f t="shared" si="23"/>
        <v>17.8</v>
      </c>
      <c r="AE35" s="117">
        <f t="shared" si="24"/>
        <v>924.13144134966467</v>
      </c>
      <c r="AF35" s="129">
        <f t="shared" si="25"/>
        <v>7673.4060130045191</v>
      </c>
      <c r="AG35" s="101">
        <f t="shared" si="26"/>
        <v>4.0674268551840642E-2</v>
      </c>
      <c r="AH35" s="245">
        <f t="shared" si="27"/>
        <v>0.18149622640729923</v>
      </c>
      <c r="AI35" s="141">
        <f t="shared" si="28"/>
        <v>822</v>
      </c>
      <c r="AJ35" s="132">
        <f t="shared" si="44"/>
        <v>6307539.7426897148</v>
      </c>
      <c r="AK35" s="102">
        <f t="shared" si="29"/>
        <v>4267618.229154069</v>
      </c>
      <c r="AL35" s="100">
        <f t="shared" si="30"/>
        <v>5451.337154028919</v>
      </c>
      <c r="AM35" s="122">
        <f t="shared" si="1"/>
        <v>0</v>
      </c>
      <c r="AN35" s="122">
        <f t="shared" si="2"/>
        <v>1635.4011462086758</v>
      </c>
      <c r="AO35" s="100">
        <f t="shared" si="45"/>
        <v>7086.7383002375946</v>
      </c>
      <c r="AP35" s="221">
        <f t="shared" si="31"/>
        <v>17.8</v>
      </c>
      <c r="AQ35" s="117">
        <f t="shared" si="32"/>
        <v>970.33801341714775</v>
      </c>
      <c r="AR35" s="129">
        <f t="shared" si="46"/>
        <v>8057.0763136547421</v>
      </c>
      <c r="AS35" s="101">
        <f t="shared" si="3"/>
        <v>4.99999999999996E-2</v>
      </c>
      <c r="AT35" s="245">
        <f t="shared" si="33"/>
        <v>4.9999999999999822E-2</v>
      </c>
      <c r="AU35" s="141">
        <f t="shared" si="34"/>
        <v>822</v>
      </c>
      <c r="AV35" s="132">
        <f t="shared" si="35"/>
        <v>6622916.7298241984</v>
      </c>
      <c r="AW35" s="102">
        <f t="shared" si="36"/>
        <v>4480999.1406117715</v>
      </c>
      <c r="AX35" s="100">
        <f t="shared" si="4"/>
        <v>993.50391365474115</v>
      </c>
      <c r="AY35" s="101">
        <f t="shared" si="5"/>
        <v>0.14065176335627871</v>
      </c>
      <c r="BA35" s="259">
        <f t="shared" si="37"/>
        <v>0.5395778225341501</v>
      </c>
    </row>
    <row r="36" spans="1:53" ht="15" customHeight="1" x14ac:dyDescent="0.25">
      <c r="A36" s="95" t="s">
        <v>168</v>
      </c>
      <c r="B36" s="100">
        <v>3471.38</v>
      </c>
      <c r="C36" s="100">
        <f t="shared" si="39"/>
        <v>1735.69</v>
      </c>
      <c r="D36" s="100">
        <f t="shared" si="6"/>
        <v>1041.414</v>
      </c>
      <c r="E36" s="100">
        <v>59.87</v>
      </c>
      <c r="F36" s="100">
        <f t="shared" si="7"/>
        <v>6308.3539999999994</v>
      </c>
      <c r="G36" s="223">
        <v>17</v>
      </c>
      <c r="H36" s="117">
        <f t="shared" si="8"/>
        <v>590.13460000000009</v>
      </c>
      <c r="I36" s="130">
        <f t="shared" si="9"/>
        <v>6898.4885999999997</v>
      </c>
      <c r="K36" s="141">
        <v>790</v>
      </c>
      <c r="L36" s="132">
        <f t="shared" si="10"/>
        <v>5449805.9939999999</v>
      </c>
      <c r="M36" s="102">
        <f t="shared" si="11"/>
        <v>2742390.2</v>
      </c>
      <c r="N36" s="100">
        <f t="shared" si="12"/>
        <v>4308.865939825756</v>
      </c>
      <c r="O36" s="122">
        <f t="shared" si="40"/>
        <v>861.77318796515124</v>
      </c>
      <c r="P36" s="122">
        <f t="shared" si="41"/>
        <v>1292.6597819477267</v>
      </c>
      <c r="Q36" s="100">
        <f t="shared" si="42"/>
        <v>6463.2989097386335</v>
      </c>
      <c r="R36" s="221">
        <f t="shared" si="13"/>
        <v>17</v>
      </c>
      <c r="S36" s="117">
        <f t="shared" si="14"/>
        <v>732.50720977037861</v>
      </c>
      <c r="T36" s="129">
        <f t="shared" si="15"/>
        <v>7195.8061195090122</v>
      </c>
      <c r="U36" s="101">
        <f t="shared" si="0"/>
        <v>4.309893612189386E-2</v>
      </c>
      <c r="V36" s="245">
        <f t="shared" si="16"/>
        <v>0.24125446935390427</v>
      </c>
      <c r="W36" s="141">
        <f t="shared" si="17"/>
        <v>790</v>
      </c>
      <c r="X36" s="132">
        <f t="shared" si="18"/>
        <v>5684686.8344121194</v>
      </c>
      <c r="Y36" s="102">
        <f t="shared" si="19"/>
        <v>3404004.0924623474</v>
      </c>
      <c r="Z36" s="100">
        <f t="shared" si="20"/>
        <v>5090.9088479990705</v>
      </c>
      <c r="AA36" s="122">
        <f t="shared" si="21"/>
        <v>0</v>
      </c>
      <c r="AB36" s="122">
        <f t="shared" si="22"/>
        <v>1527.2726543997212</v>
      </c>
      <c r="AC36" s="100">
        <f t="shared" si="43"/>
        <v>6618.181502398792</v>
      </c>
      <c r="AD36" s="221">
        <f t="shared" si="23"/>
        <v>17</v>
      </c>
      <c r="AE36" s="117">
        <f t="shared" si="24"/>
        <v>865.45450415984203</v>
      </c>
      <c r="AF36" s="129">
        <f t="shared" si="25"/>
        <v>7483.6360065586341</v>
      </c>
      <c r="AG36" s="101">
        <f t="shared" si="26"/>
        <v>3.9999672346544779E-2</v>
      </c>
      <c r="AH36" s="245">
        <f t="shared" si="27"/>
        <v>0.18149622640729901</v>
      </c>
      <c r="AI36" s="141">
        <f t="shared" si="28"/>
        <v>790</v>
      </c>
      <c r="AJ36" s="132">
        <f t="shared" si="44"/>
        <v>5912072.4451813214</v>
      </c>
      <c r="AK36" s="102">
        <f t="shared" si="29"/>
        <v>4021817.9899192657</v>
      </c>
      <c r="AL36" s="100">
        <f t="shared" si="30"/>
        <v>5345.4542903990241</v>
      </c>
      <c r="AM36" s="122">
        <f t="shared" si="1"/>
        <v>0</v>
      </c>
      <c r="AN36" s="122">
        <f t="shared" si="2"/>
        <v>1603.6362871197073</v>
      </c>
      <c r="AO36" s="100">
        <f t="shared" si="45"/>
        <v>6949.0905775187312</v>
      </c>
      <c r="AP36" s="221">
        <f t="shared" si="31"/>
        <v>17</v>
      </c>
      <c r="AQ36" s="117">
        <f t="shared" si="32"/>
        <v>908.72722936783418</v>
      </c>
      <c r="AR36" s="129">
        <f t="shared" si="46"/>
        <v>7857.8178068865654</v>
      </c>
      <c r="AS36" s="101">
        <f t="shared" si="3"/>
        <v>5.0000000000000044E-2</v>
      </c>
      <c r="AT36" s="245">
        <f t="shared" si="33"/>
        <v>5.0000000000000044E-2</v>
      </c>
      <c r="AU36" s="141">
        <f t="shared" si="34"/>
        <v>790</v>
      </c>
      <c r="AV36" s="132">
        <f t="shared" si="35"/>
        <v>6207676.0674403869</v>
      </c>
      <c r="AW36" s="102">
        <f t="shared" si="36"/>
        <v>4222908.8894152287</v>
      </c>
      <c r="AX36" s="100">
        <f t="shared" si="4"/>
        <v>959.32920688656577</v>
      </c>
      <c r="AY36" s="101">
        <f t="shared" si="5"/>
        <v>0.13906367938138886</v>
      </c>
      <c r="BA36" s="259">
        <f t="shared" si="37"/>
        <v>0.53986434513047366</v>
      </c>
    </row>
    <row r="37" spans="1:53" ht="15" customHeight="1" x14ac:dyDescent="0.25">
      <c r="A37" s="95" t="s">
        <v>169</v>
      </c>
      <c r="B37" s="100">
        <v>3403.31</v>
      </c>
      <c r="C37" s="100">
        <f t="shared" si="39"/>
        <v>1701.655</v>
      </c>
      <c r="D37" s="100">
        <f t="shared" si="6"/>
        <v>1020.9929999999999</v>
      </c>
      <c r="E37" s="100">
        <v>59.87</v>
      </c>
      <c r="F37" s="100">
        <f t="shared" si="7"/>
        <v>6185.8280000000004</v>
      </c>
      <c r="G37" s="223">
        <v>15.8</v>
      </c>
      <c r="H37" s="117">
        <f t="shared" si="8"/>
        <v>537.72298000000001</v>
      </c>
      <c r="I37" s="130">
        <f t="shared" si="9"/>
        <v>6723.55098</v>
      </c>
      <c r="K37" s="141">
        <v>873</v>
      </c>
      <c r="L37" s="132">
        <f t="shared" si="10"/>
        <v>5869660.0055400003</v>
      </c>
      <c r="M37" s="102">
        <f t="shared" si="11"/>
        <v>2971089.63</v>
      </c>
      <c r="N37" s="100">
        <f t="shared" si="12"/>
        <v>4225.1756288281349</v>
      </c>
      <c r="O37" s="122">
        <f t="shared" si="40"/>
        <v>845.03512576562707</v>
      </c>
      <c r="P37" s="122">
        <f t="shared" si="41"/>
        <v>1267.5526886484404</v>
      </c>
      <c r="Q37" s="100">
        <f t="shared" si="42"/>
        <v>6337.7634432422019</v>
      </c>
      <c r="R37" s="221">
        <f t="shared" si="13"/>
        <v>15.8</v>
      </c>
      <c r="S37" s="117">
        <f t="shared" si="14"/>
        <v>667.57774935484531</v>
      </c>
      <c r="T37" s="129">
        <f t="shared" si="15"/>
        <v>7005.3411925970468</v>
      </c>
      <c r="U37" s="101">
        <f t="shared" si="0"/>
        <v>4.1910920796951689E-2</v>
      </c>
      <c r="V37" s="245">
        <f t="shared" si="16"/>
        <v>0.24149008724686705</v>
      </c>
      <c r="W37" s="141">
        <f t="shared" si="17"/>
        <v>873</v>
      </c>
      <c r="X37" s="132">
        <f t="shared" si="18"/>
        <v>6115662.8611372216</v>
      </c>
      <c r="Y37" s="102">
        <f t="shared" si="19"/>
        <v>3688578.3239669618</v>
      </c>
      <c r="Z37" s="100">
        <f t="shared" si="20"/>
        <v>4992.0290613685283</v>
      </c>
      <c r="AA37" s="122">
        <f t="shared" si="21"/>
        <v>0</v>
      </c>
      <c r="AB37" s="122">
        <f t="shared" si="22"/>
        <v>1497.6087184105584</v>
      </c>
      <c r="AC37" s="100">
        <f t="shared" si="43"/>
        <v>6489.6377797790865</v>
      </c>
      <c r="AD37" s="221">
        <f t="shared" si="23"/>
        <v>15.8</v>
      </c>
      <c r="AE37" s="117">
        <f t="shared" si="24"/>
        <v>788.74059169622751</v>
      </c>
      <c r="AF37" s="129">
        <f t="shared" si="25"/>
        <v>7278.3783714753135</v>
      </c>
      <c r="AG37" s="101">
        <f t="shared" si="26"/>
        <v>3.8975571834645395E-2</v>
      </c>
      <c r="AH37" s="245">
        <f t="shared" si="27"/>
        <v>0.18149622640729901</v>
      </c>
      <c r="AI37" s="141">
        <f t="shared" si="28"/>
        <v>873</v>
      </c>
      <c r="AJ37" s="132">
        <f t="shared" si="44"/>
        <v>6354024.3182979487</v>
      </c>
      <c r="AK37" s="102">
        <f t="shared" si="29"/>
        <v>4358041.3705747249</v>
      </c>
      <c r="AL37" s="100">
        <f t="shared" si="30"/>
        <v>5241.6305144369544</v>
      </c>
      <c r="AM37" s="122">
        <f t="shared" si="1"/>
        <v>0</v>
      </c>
      <c r="AN37" s="122">
        <f t="shared" si="2"/>
        <v>1572.4891543310862</v>
      </c>
      <c r="AO37" s="100">
        <f t="shared" si="45"/>
        <v>6814.1196687680404</v>
      </c>
      <c r="AP37" s="221">
        <f t="shared" si="31"/>
        <v>15.8</v>
      </c>
      <c r="AQ37" s="117">
        <f t="shared" si="32"/>
        <v>828.1776212810388</v>
      </c>
      <c r="AR37" s="129">
        <f t="shared" si="46"/>
        <v>7642.2972900490795</v>
      </c>
      <c r="AS37" s="101">
        <f t="shared" si="3"/>
        <v>5.0000000000000044E-2</v>
      </c>
      <c r="AT37" s="245">
        <f t="shared" si="33"/>
        <v>4.9999999999999822E-2</v>
      </c>
      <c r="AU37" s="141">
        <f t="shared" si="34"/>
        <v>873</v>
      </c>
      <c r="AV37" s="132">
        <f t="shared" si="35"/>
        <v>6671725.5342128463</v>
      </c>
      <c r="AW37" s="102">
        <f t="shared" si="36"/>
        <v>4575943.4391034609</v>
      </c>
      <c r="AX37" s="100">
        <f t="shared" si="4"/>
        <v>918.74631004907951</v>
      </c>
      <c r="AY37" s="101">
        <f t="shared" si="5"/>
        <v>0.13664599447256354</v>
      </c>
      <c r="BA37" s="259">
        <f t="shared" si="37"/>
        <v>0.54015664586445378</v>
      </c>
    </row>
    <row r="38" spans="1:53" ht="15" customHeight="1" x14ac:dyDescent="0.25">
      <c r="A38" s="95" t="s">
        <v>170</v>
      </c>
      <c r="B38" s="100">
        <v>3336.57</v>
      </c>
      <c r="C38" s="100">
        <f t="shared" si="39"/>
        <v>1668.2850000000001</v>
      </c>
      <c r="D38" s="100">
        <f t="shared" si="6"/>
        <v>1000.971</v>
      </c>
      <c r="E38" s="100">
        <v>59.87</v>
      </c>
      <c r="F38" s="100">
        <f t="shared" si="7"/>
        <v>6065.6960000000008</v>
      </c>
      <c r="G38" s="223">
        <v>15</v>
      </c>
      <c r="H38" s="117">
        <f t="shared" si="8"/>
        <v>500.4855</v>
      </c>
      <c r="I38" s="130">
        <f t="shared" si="9"/>
        <v>6566.1815000000006</v>
      </c>
      <c r="K38" s="141">
        <v>887</v>
      </c>
      <c r="L38" s="132">
        <f t="shared" si="10"/>
        <v>5824202.9905000003</v>
      </c>
      <c r="M38" s="102">
        <f t="shared" si="11"/>
        <v>2959537.5900000003</v>
      </c>
      <c r="N38" s="100">
        <f t="shared" si="12"/>
        <v>4143.1205185595691</v>
      </c>
      <c r="O38" s="122">
        <f t="shared" si="40"/>
        <v>828.6241037119139</v>
      </c>
      <c r="P38" s="122">
        <f t="shared" si="41"/>
        <v>1242.9361555678706</v>
      </c>
      <c r="Q38" s="100">
        <f t="shared" si="42"/>
        <v>6214.6807778393531</v>
      </c>
      <c r="R38" s="221">
        <f t="shared" si="13"/>
        <v>15</v>
      </c>
      <c r="S38" s="117">
        <f t="shared" si="14"/>
        <v>621.46807778393531</v>
      </c>
      <c r="T38" s="129">
        <f t="shared" si="15"/>
        <v>6836.1488556232889</v>
      </c>
      <c r="U38" s="101">
        <f t="shared" si="0"/>
        <v>4.1114817740461218E-2</v>
      </c>
      <c r="V38" s="245">
        <f t="shared" si="16"/>
        <v>0.24173043531517968</v>
      </c>
      <c r="W38" s="141">
        <f t="shared" si="17"/>
        <v>887</v>
      </c>
      <c r="X38" s="132">
        <f t="shared" si="18"/>
        <v>6063664.0349378577</v>
      </c>
      <c r="Y38" s="102">
        <f t="shared" si="19"/>
        <v>3674947.8999623377</v>
      </c>
      <c r="Z38" s="100">
        <f t="shared" si="20"/>
        <v>4895.0812582287836</v>
      </c>
      <c r="AA38" s="122">
        <f t="shared" si="21"/>
        <v>0</v>
      </c>
      <c r="AB38" s="122">
        <f t="shared" si="22"/>
        <v>1468.5243774686351</v>
      </c>
      <c r="AC38" s="100">
        <f t="shared" si="43"/>
        <v>6363.6056356974186</v>
      </c>
      <c r="AD38" s="221">
        <f t="shared" si="23"/>
        <v>15</v>
      </c>
      <c r="AE38" s="117">
        <f t="shared" si="24"/>
        <v>734.26218873431753</v>
      </c>
      <c r="AF38" s="129">
        <f t="shared" si="25"/>
        <v>7097.8678244317362</v>
      </c>
      <c r="AG38" s="101">
        <f t="shared" si="26"/>
        <v>3.8284562600353844E-2</v>
      </c>
      <c r="AH38" s="245">
        <f t="shared" si="27"/>
        <v>0.18149622640729923</v>
      </c>
      <c r="AI38" s="141">
        <f t="shared" si="28"/>
        <v>887</v>
      </c>
      <c r="AJ38" s="132">
        <f t="shared" si="44"/>
        <v>6295808.7602709504</v>
      </c>
      <c r="AK38" s="102">
        <f t="shared" si="29"/>
        <v>4341937.0760489311</v>
      </c>
      <c r="AL38" s="100">
        <f t="shared" si="30"/>
        <v>5139.8353211402218</v>
      </c>
      <c r="AM38" s="122">
        <f t="shared" si="1"/>
        <v>0</v>
      </c>
      <c r="AN38" s="122">
        <f t="shared" si="2"/>
        <v>1541.9505963420665</v>
      </c>
      <c r="AO38" s="100">
        <f t="shared" si="45"/>
        <v>6681.7859174822879</v>
      </c>
      <c r="AP38" s="221">
        <f t="shared" si="31"/>
        <v>15</v>
      </c>
      <c r="AQ38" s="117">
        <f t="shared" si="32"/>
        <v>770.97529817103327</v>
      </c>
      <c r="AR38" s="129">
        <f t="shared" si="46"/>
        <v>7452.7612156533214</v>
      </c>
      <c r="AS38" s="101">
        <f t="shared" si="3"/>
        <v>4.9999999999999822E-2</v>
      </c>
      <c r="AT38" s="245">
        <f t="shared" si="33"/>
        <v>4.9999999999999822E-2</v>
      </c>
      <c r="AU38" s="141">
        <f t="shared" si="34"/>
        <v>887</v>
      </c>
      <c r="AV38" s="132">
        <f t="shared" si="35"/>
        <v>6610599.1982844966</v>
      </c>
      <c r="AW38" s="102">
        <f t="shared" si="36"/>
        <v>4559033.9298513765</v>
      </c>
      <c r="AX38" s="100">
        <f t="shared" si="4"/>
        <v>886.57971565332082</v>
      </c>
      <c r="AY38" s="101">
        <f t="shared" si="5"/>
        <v>0.13502211531212183</v>
      </c>
      <c r="BA38" s="259">
        <f t="shared" si="37"/>
        <v>0.54045481471697632</v>
      </c>
    </row>
    <row r="39" spans="1:53" ht="15" customHeight="1" x14ac:dyDescent="0.25">
      <c r="A39" s="95" t="s">
        <v>171</v>
      </c>
      <c r="B39" s="100">
        <v>3271.14</v>
      </c>
      <c r="C39" s="100">
        <f t="shared" si="39"/>
        <v>1635.57</v>
      </c>
      <c r="D39" s="100">
        <f t="shared" si="6"/>
        <v>981.34199999999987</v>
      </c>
      <c r="E39" s="100">
        <v>59.87</v>
      </c>
      <c r="F39" s="100">
        <f t="shared" si="7"/>
        <v>5947.9219999999996</v>
      </c>
      <c r="G39" s="223">
        <v>14.1</v>
      </c>
      <c r="H39" s="117">
        <f t="shared" si="8"/>
        <v>461.23073999999991</v>
      </c>
      <c r="I39" s="130">
        <f t="shared" si="9"/>
        <v>6409.1527399999995</v>
      </c>
      <c r="K39" s="141">
        <v>2139</v>
      </c>
      <c r="L39" s="132">
        <f t="shared" si="10"/>
        <v>13709177.710859999</v>
      </c>
      <c r="M39" s="102">
        <f t="shared" si="11"/>
        <v>6996968.46</v>
      </c>
      <c r="N39" s="100">
        <f t="shared" si="12"/>
        <v>4062.6760195354113</v>
      </c>
      <c r="O39" s="122">
        <f t="shared" si="40"/>
        <v>812.53520390708229</v>
      </c>
      <c r="P39" s="122">
        <f t="shared" si="41"/>
        <v>1218.8028058606233</v>
      </c>
      <c r="Q39" s="100">
        <f t="shared" si="42"/>
        <v>6094.0140293031172</v>
      </c>
      <c r="R39" s="221">
        <f t="shared" si="13"/>
        <v>14.1</v>
      </c>
      <c r="S39" s="117">
        <f t="shared" si="14"/>
        <v>572.83731875449291</v>
      </c>
      <c r="T39" s="129">
        <f t="shared" si="15"/>
        <v>6666.8513480576103</v>
      </c>
      <c r="U39" s="101">
        <f t="shared" si="0"/>
        <v>4.0207905555018852E-2</v>
      </c>
      <c r="V39" s="245">
        <f t="shared" si="16"/>
        <v>0.24197558635075578</v>
      </c>
      <c r="W39" s="141">
        <f t="shared" si="17"/>
        <v>2139</v>
      </c>
      <c r="X39" s="132">
        <f t="shared" si="18"/>
        <v>14260395.033495229</v>
      </c>
      <c r="Y39" s="102">
        <f t="shared" si="19"/>
        <v>8690064.0057862457</v>
      </c>
      <c r="Z39" s="100">
        <f t="shared" si="20"/>
        <v>4800.0363861965152</v>
      </c>
      <c r="AA39" s="122">
        <f t="shared" si="21"/>
        <v>0</v>
      </c>
      <c r="AB39" s="122">
        <f t="shared" si="22"/>
        <v>1440.0109158589546</v>
      </c>
      <c r="AC39" s="100">
        <f t="shared" si="43"/>
        <v>6240.04730205547</v>
      </c>
      <c r="AD39" s="221">
        <f t="shared" si="23"/>
        <v>14.1</v>
      </c>
      <c r="AE39" s="117">
        <f t="shared" si="24"/>
        <v>676.80513045370856</v>
      </c>
      <c r="AF39" s="129">
        <f t="shared" si="25"/>
        <v>6916.8524325091785</v>
      </c>
      <c r="AG39" s="101">
        <f t="shared" si="26"/>
        <v>3.7499123859182193E-2</v>
      </c>
      <c r="AH39" s="245">
        <f t="shared" si="27"/>
        <v>0.18149622640729923</v>
      </c>
      <c r="AI39" s="141">
        <f t="shared" si="28"/>
        <v>2139</v>
      </c>
      <c r="AJ39" s="132">
        <f t="shared" si="44"/>
        <v>14795147.353137134</v>
      </c>
      <c r="AK39" s="102">
        <f t="shared" si="29"/>
        <v>10267277.830074346</v>
      </c>
      <c r="AL39" s="100">
        <f t="shared" si="30"/>
        <v>5040.0382055063401</v>
      </c>
      <c r="AM39" s="122">
        <f t="shared" si="1"/>
        <v>0</v>
      </c>
      <c r="AN39" s="122">
        <f t="shared" si="2"/>
        <v>1512.011461651902</v>
      </c>
      <c r="AO39" s="100">
        <f t="shared" si="45"/>
        <v>6552.0496671582423</v>
      </c>
      <c r="AP39" s="221">
        <f t="shared" si="31"/>
        <v>14.1</v>
      </c>
      <c r="AQ39" s="117">
        <f t="shared" si="32"/>
        <v>710.64538697639387</v>
      </c>
      <c r="AR39" s="129">
        <f t="shared" si="46"/>
        <v>7262.6950541346359</v>
      </c>
      <c r="AS39" s="101">
        <f t="shared" si="3"/>
        <v>4.9999999999999822E-2</v>
      </c>
      <c r="AT39" s="245">
        <f t="shared" si="33"/>
        <v>4.9999999999999822E-2</v>
      </c>
      <c r="AU39" s="141">
        <f t="shared" si="34"/>
        <v>2139</v>
      </c>
      <c r="AV39" s="132">
        <f t="shared" si="35"/>
        <v>15534904.720793987</v>
      </c>
      <c r="AW39" s="102">
        <f t="shared" si="36"/>
        <v>10780641.721578062</v>
      </c>
      <c r="AX39" s="100">
        <f t="shared" si="4"/>
        <v>853.5423141346364</v>
      </c>
      <c r="AY39" s="101">
        <f t="shared" si="5"/>
        <v>0.13317553017696326</v>
      </c>
      <c r="BA39" s="259">
        <f t="shared" si="37"/>
        <v>0.54075894199158103</v>
      </c>
    </row>
    <row r="40" spans="1:53" ht="15" customHeight="1" x14ac:dyDescent="0.25">
      <c r="A40" s="95" t="s">
        <v>172</v>
      </c>
      <c r="B40" s="100">
        <v>3207.02</v>
      </c>
      <c r="C40" s="100">
        <f t="shared" si="39"/>
        <v>1603.51</v>
      </c>
      <c r="D40" s="100">
        <f t="shared" si="6"/>
        <v>962.10599999999999</v>
      </c>
      <c r="E40" s="100">
        <v>59.87</v>
      </c>
      <c r="F40" s="100">
        <f t="shared" si="7"/>
        <v>5832.5059999999994</v>
      </c>
      <c r="G40" s="223">
        <v>13.2</v>
      </c>
      <c r="H40" s="117">
        <f t="shared" si="8"/>
        <v>423.32664</v>
      </c>
      <c r="I40" s="130">
        <f t="shared" si="9"/>
        <v>6255.8326399999996</v>
      </c>
      <c r="K40" s="141">
        <v>1143</v>
      </c>
      <c r="L40" s="132">
        <f t="shared" si="10"/>
        <v>7150416.7075199997</v>
      </c>
      <c r="M40" s="102">
        <f t="shared" si="11"/>
        <v>3665623.86</v>
      </c>
      <c r="N40" s="100">
        <f t="shared" si="12"/>
        <v>3983.8421317556622</v>
      </c>
      <c r="O40" s="122">
        <f t="shared" si="40"/>
        <v>796.76842635113246</v>
      </c>
      <c r="P40" s="122">
        <f t="shared" si="41"/>
        <v>1195.1526395266985</v>
      </c>
      <c r="Q40" s="100">
        <f t="shared" si="42"/>
        <v>5975.7631976334933</v>
      </c>
      <c r="R40" s="221">
        <f t="shared" si="13"/>
        <v>13.2</v>
      </c>
      <c r="S40" s="117">
        <f t="shared" si="14"/>
        <v>525.86716139174746</v>
      </c>
      <c r="T40" s="129">
        <f t="shared" si="15"/>
        <v>6501.630359025241</v>
      </c>
      <c r="U40" s="101">
        <f t="shared" si="0"/>
        <v>3.9290967832739332E-2</v>
      </c>
      <c r="V40" s="245">
        <f t="shared" si="16"/>
        <v>0.24222553390863233</v>
      </c>
      <c r="W40" s="141">
        <f t="shared" si="17"/>
        <v>1143</v>
      </c>
      <c r="X40" s="132">
        <f t="shared" si="18"/>
        <v>7431363.5003658505</v>
      </c>
      <c r="Y40" s="102">
        <f t="shared" si="19"/>
        <v>4553531.5565967215</v>
      </c>
      <c r="Z40" s="100">
        <f t="shared" si="20"/>
        <v>4706.8944452717251</v>
      </c>
      <c r="AA40" s="122">
        <f t="shared" si="21"/>
        <v>0</v>
      </c>
      <c r="AB40" s="122">
        <f t="shared" si="22"/>
        <v>1412.0683335815174</v>
      </c>
      <c r="AC40" s="100">
        <f t="shared" si="43"/>
        <v>6118.9627788532425</v>
      </c>
      <c r="AD40" s="221">
        <f t="shared" si="23"/>
        <v>13.2</v>
      </c>
      <c r="AE40" s="117">
        <f t="shared" si="24"/>
        <v>621.31006677586777</v>
      </c>
      <c r="AF40" s="129">
        <f t="shared" si="25"/>
        <v>6740.2728456291106</v>
      </c>
      <c r="AG40" s="101">
        <f t="shared" si="26"/>
        <v>3.6705022190718362E-2</v>
      </c>
      <c r="AH40" s="245">
        <f t="shared" si="27"/>
        <v>0.18149622640729923</v>
      </c>
      <c r="AI40" s="141">
        <f t="shared" si="28"/>
        <v>1143</v>
      </c>
      <c r="AJ40" s="132">
        <f t="shared" si="44"/>
        <v>7704131.8625540733</v>
      </c>
      <c r="AK40" s="102">
        <f t="shared" si="29"/>
        <v>5379980.3509455817</v>
      </c>
      <c r="AL40" s="100">
        <f t="shared" si="30"/>
        <v>4942.239167535311</v>
      </c>
      <c r="AM40" s="122">
        <f t="shared" si="1"/>
        <v>0</v>
      </c>
      <c r="AN40" s="122">
        <f t="shared" si="2"/>
        <v>1482.6717502605932</v>
      </c>
      <c r="AO40" s="100">
        <f t="shared" si="45"/>
        <v>6424.9109177959044</v>
      </c>
      <c r="AP40" s="221">
        <f t="shared" si="31"/>
        <v>13.2</v>
      </c>
      <c r="AQ40" s="117">
        <f t="shared" si="32"/>
        <v>652.37557011466106</v>
      </c>
      <c r="AR40" s="129">
        <f t="shared" si="46"/>
        <v>7077.2864879105655</v>
      </c>
      <c r="AS40" s="101">
        <f t="shared" si="3"/>
        <v>4.9999999999999822E-2</v>
      </c>
      <c r="AT40" s="245">
        <f t="shared" si="33"/>
        <v>4.9999999999999822E-2</v>
      </c>
      <c r="AU40" s="141">
        <f t="shared" si="34"/>
        <v>1143</v>
      </c>
      <c r="AV40" s="132">
        <f t="shared" si="35"/>
        <v>8089338.4556817766</v>
      </c>
      <c r="AW40" s="102">
        <f t="shared" si="36"/>
        <v>5648979.3684928603</v>
      </c>
      <c r="AX40" s="100">
        <f t="shared" si="4"/>
        <v>821.45384791056586</v>
      </c>
      <c r="AY40" s="101">
        <f t="shared" si="5"/>
        <v>0.13131007416313589</v>
      </c>
      <c r="BA40" s="259">
        <f t="shared" si="37"/>
        <v>0.54106901969283361</v>
      </c>
    </row>
    <row r="41" spans="1:53" ht="15" customHeight="1" x14ac:dyDescent="0.25">
      <c r="A41" s="95" t="s">
        <v>173</v>
      </c>
      <c r="B41" s="100">
        <v>3144.13</v>
      </c>
      <c r="C41" s="100">
        <f t="shared" si="39"/>
        <v>1572.0650000000001</v>
      </c>
      <c r="D41" s="100">
        <f t="shared" si="6"/>
        <v>943.23900000000003</v>
      </c>
      <c r="E41" s="100">
        <v>59.87</v>
      </c>
      <c r="F41" s="100">
        <f t="shared" si="7"/>
        <v>5719.3039999999992</v>
      </c>
      <c r="G41" s="223">
        <v>12.3</v>
      </c>
      <c r="H41" s="117">
        <f t="shared" si="8"/>
        <v>386.72799000000003</v>
      </c>
      <c r="I41" s="130">
        <f t="shared" si="9"/>
        <v>6106.0319899999995</v>
      </c>
      <c r="K41" s="141">
        <v>1165</v>
      </c>
      <c r="L41" s="132">
        <f t="shared" si="10"/>
        <v>7113527.2683499996</v>
      </c>
      <c r="M41" s="102">
        <f t="shared" si="11"/>
        <v>3662911.45</v>
      </c>
      <c r="N41" s="100">
        <f t="shared" si="12"/>
        <v>3906.5204972817319</v>
      </c>
      <c r="O41" s="122">
        <f t="shared" si="40"/>
        <v>781.30409945634642</v>
      </c>
      <c r="P41" s="122">
        <f t="shared" si="41"/>
        <v>1171.9561491845195</v>
      </c>
      <c r="Q41" s="100">
        <f t="shared" si="42"/>
        <v>5859.7807459225978</v>
      </c>
      <c r="R41" s="221">
        <f t="shared" si="13"/>
        <v>12.3</v>
      </c>
      <c r="S41" s="117">
        <f t="shared" si="14"/>
        <v>480.50202116565305</v>
      </c>
      <c r="T41" s="129">
        <f t="shared" si="15"/>
        <v>6340.2827670882507</v>
      </c>
      <c r="U41" s="101">
        <f t="shared" si="0"/>
        <v>3.8363830630414153E-2</v>
      </c>
      <c r="V41" s="245">
        <f t="shared" si="16"/>
        <v>0.24248058995071187</v>
      </c>
      <c r="W41" s="141">
        <f t="shared" si="17"/>
        <v>1165</v>
      </c>
      <c r="X41" s="132">
        <f t="shared" si="18"/>
        <v>7386429.4236578122</v>
      </c>
      <c r="Y41" s="102">
        <f t="shared" si="19"/>
        <v>4551096.3793332176</v>
      </c>
      <c r="Z41" s="100">
        <f t="shared" si="20"/>
        <v>4615.5392259211321</v>
      </c>
      <c r="AA41" s="122">
        <f t="shared" si="21"/>
        <v>0</v>
      </c>
      <c r="AB41" s="122">
        <f t="shared" si="22"/>
        <v>1384.6617677763395</v>
      </c>
      <c r="AC41" s="100">
        <f t="shared" si="43"/>
        <v>6000.2009936974719</v>
      </c>
      <c r="AD41" s="221">
        <f t="shared" si="23"/>
        <v>12.3</v>
      </c>
      <c r="AE41" s="117">
        <f t="shared" si="24"/>
        <v>567.71132478829929</v>
      </c>
      <c r="AF41" s="129">
        <f t="shared" si="25"/>
        <v>6567.9123184857708</v>
      </c>
      <c r="AG41" s="101">
        <f t="shared" si="26"/>
        <v>3.5902113479720832E-2</v>
      </c>
      <c r="AH41" s="245">
        <f t="shared" si="27"/>
        <v>0.18149622640729923</v>
      </c>
      <c r="AI41" s="141">
        <f t="shared" si="28"/>
        <v>1165</v>
      </c>
      <c r="AJ41" s="132">
        <f t="shared" si="44"/>
        <v>7651617.8510359228</v>
      </c>
      <c r="AK41" s="102">
        <f t="shared" si="29"/>
        <v>5377103.1981981192</v>
      </c>
      <c r="AL41" s="100">
        <f t="shared" si="30"/>
        <v>4846.3161872171877</v>
      </c>
      <c r="AM41" s="122">
        <f t="shared" si="1"/>
        <v>0</v>
      </c>
      <c r="AN41" s="122">
        <f t="shared" si="2"/>
        <v>1453.8948561651562</v>
      </c>
      <c r="AO41" s="100">
        <f t="shared" si="45"/>
        <v>6300.2110433823436</v>
      </c>
      <c r="AP41" s="221">
        <f t="shared" si="31"/>
        <v>12.3</v>
      </c>
      <c r="AQ41" s="117">
        <f t="shared" si="32"/>
        <v>596.09689102771415</v>
      </c>
      <c r="AR41" s="129">
        <f t="shared" si="46"/>
        <v>6896.3079344100579</v>
      </c>
      <c r="AS41" s="101">
        <f t="shared" si="3"/>
        <v>4.9999999999999822E-2</v>
      </c>
      <c r="AT41" s="245">
        <f t="shared" si="33"/>
        <v>4.9999999999999822E-2</v>
      </c>
      <c r="AU41" s="141">
        <f t="shared" si="34"/>
        <v>1165</v>
      </c>
      <c r="AV41" s="132">
        <f t="shared" si="35"/>
        <v>8034198.7435877174</v>
      </c>
      <c r="AW41" s="102">
        <f t="shared" si="36"/>
        <v>5645958.3581080241</v>
      </c>
      <c r="AX41" s="100">
        <f t="shared" si="4"/>
        <v>790.2759444100584</v>
      </c>
      <c r="AY41" s="101">
        <f t="shared" si="5"/>
        <v>0.12942545104649184</v>
      </c>
      <c r="BA41" s="259">
        <f t="shared" si="37"/>
        <v>0.5413854348316347</v>
      </c>
    </row>
    <row r="42" spans="1:53" ht="15" customHeight="1" x14ac:dyDescent="0.25">
      <c r="A42" s="95" t="s">
        <v>174</v>
      </c>
      <c r="B42" s="100">
        <v>3082.47</v>
      </c>
      <c r="C42" s="100">
        <f t="shared" si="39"/>
        <v>1541.2349999999999</v>
      </c>
      <c r="D42" s="100">
        <f t="shared" si="6"/>
        <v>924.74099999999987</v>
      </c>
      <c r="E42" s="100">
        <v>59.87</v>
      </c>
      <c r="F42" s="100">
        <f t="shared" si="7"/>
        <v>5608.3159999999998</v>
      </c>
      <c r="G42" s="223">
        <v>11.3</v>
      </c>
      <c r="H42" s="117">
        <f t="shared" si="8"/>
        <v>348.31910999999997</v>
      </c>
      <c r="I42" s="130">
        <f t="shared" si="9"/>
        <v>5956.6351100000002</v>
      </c>
      <c r="K42" s="141">
        <v>1095</v>
      </c>
      <c r="L42" s="132">
        <f t="shared" si="10"/>
        <v>6522515.4454500005</v>
      </c>
      <c r="M42" s="102">
        <f t="shared" si="11"/>
        <v>3375304.65</v>
      </c>
      <c r="N42" s="100">
        <f t="shared" si="12"/>
        <v>3830.7111161136208</v>
      </c>
      <c r="O42" s="122">
        <f t="shared" si="40"/>
        <v>766.14222322272417</v>
      </c>
      <c r="P42" s="122">
        <f t="shared" si="41"/>
        <v>1149.2133348340863</v>
      </c>
      <c r="Q42" s="100">
        <f t="shared" si="42"/>
        <v>5746.0666741704317</v>
      </c>
      <c r="R42" s="221">
        <f t="shared" si="13"/>
        <v>11.3</v>
      </c>
      <c r="S42" s="117">
        <f t="shared" si="14"/>
        <v>432.87035612083918</v>
      </c>
      <c r="T42" s="129">
        <f t="shared" si="15"/>
        <v>6178.9370302912712</v>
      </c>
      <c r="U42" s="101">
        <f t="shared" si="0"/>
        <v>3.7320050025906548E-2</v>
      </c>
      <c r="V42" s="245">
        <f t="shared" si="16"/>
        <v>0.24274076182854043</v>
      </c>
      <c r="W42" s="141">
        <f t="shared" si="17"/>
        <v>1095</v>
      </c>
      <c r="X42" s="132">
        <f t="shared" si="18"/>
        <v>6765936.0481689423</v>
      </c>
      <c r="Y42" s="102">
        <f t="shared" si="19"/>
        <v>4194628.6721444149</v>
      </c>
      <c r="Z42" s="100">
        <f t="shared" si="20"/>
        <v>4525.9707281447363</v>
      </c>
      <c r="AA42" s="122">
        <f t="shared" si="21"/>
        <v>0</v>
      </c>
      <c r="AB42" s="122">
        <f t="shared" si="22"/>
        <v>1357.7912184434208</v>
      </c>
      <c r="AC42" s="100">
        <f t="shared" si="43"/>
        <v>5883.7619465881571</v>
      </c>
      <c r="AD42" s="221">
        <f t="shared" si="23"/>
        <v>11.3</v>
      </c>
      <c r="AE42" s="117">
        <f t="shared" si="24"/>
        <v>511.43469228035519</v>
      </c>
      <c r="AF42" s="129">
        <f t="shared" si="25"/>
        <v>6395.1966388685123</v>
      </c>
      <c r="AG42" s="101">
        <f t="shared" si="26"/>
        <v>3.4999484137330228E-2</v>
      </c>
      <c r="AH42" s="245">
        <f t="shared" si="27"/>
        <v>0.18149622640729923</v>
      </c>
      <c r="AI42" s="141">
        <f t="shared" si="28"/>
        <v>1095</v>
      </c>
      <c r="AJ42" s="132">
        <f t="shared" si="44"/>
        <v>7002740.3195610214</v>
      </c>
      <c r="AK42" s="102">
        <f t="shared" si="29"/>
        <v>4955937.9473184859</v>
      </c>
      <c r="AL42" s="100">
        <f t="shared" si="30"/>
        <v>4752.2692645519728</v>
      </c>
      <c r="AM42" s="122">
        <f t="shared" si="1"/>
        <v>0</v>
      </c>
      <c r="AN42" s="122">
        <f t="shared" si="2"/>
        <v>1425.6807793655919</v>
      </c>
      <c r="AO42" s="100">
        <f t="shared" si="45"/>
        <v>6177.9500439175645</v>
      </c>
      <c r="AP42" s="221">
        <f t="shared" si="31"/>
        <v>11.3</v>
      </c>
      <c r="AQ42" s="117">
        <f t="shared" si="32"/>
        <v>537.00642689437291</v>
      </c>
      <c r="AR42" s="129">
        <f t="shared" si="46"/>
        <v>6714.9564708119378</v>
      </c>
      <c r="AS42" s="101">
        <f t="shared" si="3"/>
        <v>5.0000000000000044E-2</v>
      </c>
      <c r="AT42" s="245">
        <f t="shared" si="33"/>
        <v>4.9999999999999822E-2</v>
      </c>
      <c r="AU42" s="141">
        <f t="shared" si="34"/>
        <v>1095</v>
      </c>
      <c r="AV42" s="132">
        <f t="shared" si="35"/>
        <v>7352877.3355390718</v>
      </c>
      <c r="AW42" s="102">
        <f t="shared" si="36"/>
        <v>5203734.8446844099</v>
      </c>
      <c r="AX42" s="100">
        <f t="shared" si="4"/>
        <v>758.32136081193767</v>
      </c>
      <c r="AY42" s="101">
        <f t="shared" si="5"/>
        <v>0.12730700249522875</v>
      </c>
      <c r="BA42" s="259">
        <f t="shared" si="37"/>
        <v>0.54170819652810032</v>
      </c>
    </row>
    <row r="43" spans="1:53" ht="15" customHeight="1" x14ac:dyDescent="0.25">
      <c r="A43" s="95" t="s">
        <v>175</v>
      </c>
      <c r="B43" s="100">
        <v>3022.04</v>
      </c>
      <c r="C43" s="100">
        <f t="shared" si="39"/>
        <v>1511.02</v>
      </c>
      <c r="D43" s="100">
        <f t="shared" si="6"/>
        <v>906.61199999999997</v>
      </c>
      <c r="E43" s="100">
        <v>59.87</v>
      </c>
      <c r="F43" s="100">
        <f t="shared" si="7"/>
        <v>5499.5419999999995</v>
      </c>
      <c r="G43" s="223">
        <v>10.6</v>
      </c>
      <c r="H43" s="117">
        <f t="shared" si="8"/>
        <v>320.33623999999998</v>
      </c>
      <c r="I43" s="130">
        <f t="shared" si="9"/>
        <v>5819.8782399999991</v>
      </c>
      <c r="K43" s="141">
        <v>495</v>
      </c>
      <c r="L43" s="132">
        <f t="shared" si="10"/>
        <v>2880839.7287999997</v>
      </c>
      <c r="M43" s="102">
        <f t="shared" si="11"/>
        <v>1495909.8</v>
      </c>
      <c r="N43" s="100">
        <f t="shared" si="12"/>
        <v>3756.4139882513277</v>
      </c>
      <c r="O43" s="122">
        <f t="shared" si="40"/>
        <v>751.28279765026559</v>
      </c>
      <c r="P43" s="122">
        <f t="shared" si="41"/>
        <v>1126.9241964753983</v>
      </c>
      <c r="Q43" s="100">
        <f t="shared" si="42"/>
        <v>5634.6209823769914</v>
      </c>
      <c r="R43" s="221">
        <f t="shared" si="13"/>
        <v>10.6</v>
      </c>
      <c r="S43" s="117">
        <f t="shared" si="14"/>
        <v>398.17988275464074</v>
      </c>
      <c r="T43" s="129">
        <f t="shared" si="15"/>
        <v>6032.8008651316322</v>
      </c>
      <c r="U43" s="101">
        <f t="shared" si="0"/>
        <v>3.6585408895364324E-2</v>
      </c>
      <c r="V43" s="245">
        <f t="shared" si="16"/>
        <v>0.24300604500646172</v>
      </c>
      <c r="W43" s="141">
        <f t="shared" si="17"/>
        <v>495</v>
      </c>
      <c r="X43" s="132">
        <f t="shared" si="18"/>
        <v>2986236.4282401581</v>
      </c>
      <c r="Y43" s="102">
        <f t="shared" si="19"/>
        <v>1859424.9241844073</v>
      </c>
      <c r="Z43" s="100">
        <f t="shared" si="20"/>
        <v>4438.1889519425367</v>
      </c>
      <c r="AA43" s="122">
        <f t="shared" si="21"/>
        <v>0</v>
      </c>
      <c r="AB43" s="122">
        <f t="shared" si="22"/>
        <v>1331.4566855827609</v>
      </c>
      <c r="AC43" s="100">
        <f t="shared" si="43"/>
        <v>5769.6456375252974</v>
      </c>
      <c r="AD43" s="221">
        <f t="shared" si="23"/>
        <v>10.6</v>
      </c>
      <c r="AE43" s="117">
        <f t="shared" si="24"/>
        <v>470.44802890590887</v>
      </c>
      <c r="AF43" s="129">
        <f t="shared" si="25"/>
        <v>6240.0936664312067</v>
      </c>
      <c r="AG43" s="101">
        <f t="shared" si="26"/>
        <v>3.43609553727664E-2</v>
      </c>
      <c r="AH43" s="245">
        <f t="shared" si="27"/>
        <v>0.18149622640729923</v>
      </c>
      <c r="AI43" s="141">
        <f t="shared" si="28"/>
        <v>495</v>
      </c>
      <c r="AJ43" s="132">
        <f t="shared" si="44"/>
        <v>3088846.3648834471</v>
      </c>
      <c r="AK43" s="102">
        <f t="shared" si="29"/>
        <v>2196903.5312115555</v>
      </c>
      <c r="AL43" s="100">
        <f t="shared" si="30"/>
        <v>4660.0983995396628</v>
      </c>
      <c r="AM43" s="122">
        <f t="shared" si="1"/>
        <v>0</v>
      </c>
      <c r="AN43" s="122">
        <f t="shared" si="2"/>
        <v>1398.0295198618987</v>
      </c>
      <c r="AO43" s="100">
        <f t="shared" si="45"/>
        <v>6058.1279194015615</v>
      </c>
      <c r="AP43" s="221">
        <f t="shared" si="31"/>
        <v>10.6</v>
      </c>
      <c r="AQ43" s="117">
        <f t="shared" si="32"/>
        <v>493.97043035120424</v>
      </c>
      <c r="AR43" s="129">
        <f t="shared" si="46"/>
        <v>6552.0983497527659</v>
      </c>
      <c r="AS43" s="101">
        <f t="shared" si="3"/>
        <v>4.9999999999999822E-2</v>
      </c>
      <c r="AT43" s="245">
        <f t="shared" si="33"/>
        <v>4.9999999999999822E-2</v>
      </c>
      <c r="AU43" s="141">
        <f t="shared" si="34"/>
        <v>495</v>
      </c>
      <c r="AV43" s="132">
        <f t="shared" si="35"/>
        <v>3243288.6831276193</v>
      </c>
      <c r="AW43" s="102">
        <f t="shared" si="36"/>
        <v>2306748.7077721329</v>
      </c>
      <c r="AX43" s="100">
        <f t="shared" si="4"/>
        <v>732.2201097527668</v>
      </c>
      <c r="AY43" s="101">
        <f t="shared" si="5"/>
        <v>0.12581364756400237</v>
      </c>
      <c r="BA43" s="259">
        <f t="shared" si="37"/>
        <v>0.54203729915542564</v>
      </c>
    </row>
    <row r="44" spans="1:53" ht="15" customHeight="1" x14ac:dyDescent="0.25">
      <c r="A44" s="95" t="s">
        <v>176</v>
      </c>
      <c r="B44" s="100">
        <v>2962.78</v>
      </c>
      <c r="C44" s="100">
        <f t="shared" si="39"/>
        <v>1481.39</v>
      </c>
      <c r="D44" s="100">
        <f t="shared" si="6"/>
        <v>888.83400000000006</v>
      </c>
      <c r="E44" s="100">
        <v>59.87</v>
      </c>
      <c r="F44" s="100">
        <f t="shared" si="7"/>
        <v>5392.8739999999998</v>
      </c>
      <c r="G44" s="223">
        <v>9.5</v>
      </c>
      <c r="H44" s="117">
        <f t="shared" si="8"/>
        <v>281.46410000000003</v>
      </c>
      <c r="I44" s="130">
        <f t="shared" si="9"/>
        <v>5674.3380999999999</v>
      </c>
      <c r="K44" s="141">
        <v>493</v>
      </c>
      <c r="L44" s="132">
        <f t="shared" si="10"/>
        <v>2797448.6833000001</v>
      </c>
      <c r="M44" s="102">
        <f t="shared" si="11"/>
        <v>1460650.54</v>
      </c>
      <c r="N44" s="100">
        <f t="shared" si="12"/>
        <v>3683.5553452409113</v>
      </c>
      <c r="O44" s="122">
        <f t="shared" si="40"/>
        <v>736.71106904818225</v>
      </c>
      <c r="P44" s="122">
        <f t="shared" si="41"/>
        <v>1105.0666035722734</v>
      </c>
      <c r="Q44" s="100">
        <f t="shared" si="42"/>
        <v>5525.3330178613669</v>
      </c>
      <c r="R44" s="221">
        <f t="shared" si="13"/>
        <v>9.5</v>
      </c>
      <c r="S44" s="117">
        <f t="shared" si="14"/>
        <v>349.93775779788655</v>
      </c>
      <c r="T44" s="129">
        <f t="shared" si="15"/>
        <v>5875.2707756592536</v>
      </c>
      <c r="U44" s="101">
        <f t="shared" si="0"/>
        <v>3.541076899511042E-2</v>
      </c>
      <c r="V44" s="245">
        <f t="shared" si="16"/>
        <v>0.24327670135511625</v>
      </c>
      <c r="W44" s="141">
        <f t="shared" si="17"/>
        <v>493</v>
      </c>
      <c r="X44" s="132">
        <f t="shared" si="18"/>
        <v>2896508.492400012</v>
      </c>
      <c r="Y44" s="102">
        <f t="shared" si="19"/>
        <v>1815992.7852037693</v>
      </c>
      <c r="Z44" s="100">
        <f t="shared" si="20"/>
        <v>4352.1067401645732</v>
      </c>
      <c r="AA44" s="122">
        <f t="shared" si="21"/>
        <v>0</v>
      </c>
      <c r="AB44" s="122">
        <f t="shared" si="22"/>
        <v>1305.6320220493719</v>
      </c>
      <c r="AC44" s="100">
        <f t="shared" si="43"/>
        <v>5657.7387622139449</v>
      </c>
      <c r="AD44" s="221">
        <f t="shared" si="23"/>
        <v>9.5</v>
      </c>
      <c r="AE44" s="117">
        <f t="shared" si="24"/>
        <v>413.45014031563448</v>
      </c>
      <c r="AF44" s="129">
        <f t="shared" si="25"/>
        <v>6071.1889025295795</v>
      </c>
      <c r="AG44" s="101">
        <f t="shared" si="26"/>
        <v>3.3346229365631697E-2</v>
      </c>
      <c r="AH44" s="245">
        <f t="shared" si="27"/>
        <v>0.18149622640729923</v>
      </c>
      <c r="AI44" s="141">
        <f t="shared" si="28"/>
        <v>493</v>
      </c>
      <c r="AJ44" s="132">
        <f t="shared" si="44"/>
        <v>2993096.1289470829</v>
      </c>
      <c r="AK44" s="102">
        <f t="shared" si="29"/>
        <v>2145588.6229011347</v>
      </c>
      <c r="AL44" s="100">
        <f t="shared" si="30"/>
        <v>4569.7120771728005</v>
      </c>
      <c r="AM44" s="122">
        <f t="shared" si="1"/>
        <v>0</v>
      </c>
      <c r="AN44" s="122">
        <f t="shared" si="2"/>
        <v>1370.9136231518401</v>
      </c>
      <c r="AO44" s="100">
        <f t="shared" si="45"/>
        <v>5940.625700324641</v>
      </c>
      <c r="AP44" s="221">
        <f t="shared" si="31"/>
        <v>9.5</v>
      </c>
      <c r="AQ44" s="117">
        <f t="shared" si="32"/>
        <v>434.12264733141603</v>
      </c>
      <c r="AR44" s="129">
        <f t="shared" si="46"/>
        <v>6374.7483476560574</v>
      </c>
      <c r="AS44" s="101">
        <f t="shared" si="3"/>
        <v>4.9999999999999822E-2</v>
      </c>
      <c r="AT44" s="245">
        <f t="shared" si="33"/>
        <v>4.99999999999996E-2</v>
      </c>
      <c r="AU44" s="141">
        <f t="shared" si="34"/>
        <v>493</v>
      </c>
      <c r="AV44" s="132">
        <f t="shared" si="35"/>
        <v>3142750.9353944361</v>
      </c>
      <c r="AW44" s="102">
        <f t="shared" si="36"/>
        <v>2252868.0540461908</v>
      </c>
      <c r="AX44" s="100">
        <f t="shared" si="4"/>
        <v>700.41024765605744</v>
      </c>
      <c r="AY44" s="101">
        <f t="shared" si="5"/>
        <v>0.12343470468494955</v>
      </c>
      <c r="BA44" s="259">
        <f t="shared" si="37"/>
        <v>0.5423730675827434</v>
      </c>
    </row>
    <row r="45" spans="1:53" ht="15" customHeight="1" x14ac:dyDescent="0.25">
      <c r="A45" s="95" t="s">
        <v>177</v>
      </c>
      <c r="B45" s="100">
        <v>2904.68</v>
      </c>
      <c r="C45" s="100">
        <f t="shared" si="39"/>
        <v>1452.34</v>
      </c>
      <c r="D45" s="100">
        <f t="shared" si="6"/>
        <v>871.40399999999988</v>
      </c>
      <c r="E45" s="100">
        <v>59.87</v>
      </c>
      <c r="F45" s="100">
        <f t="shared" si="7"/>
        <v>5288.293999999999</v>
      </c>
      <c r="G45" s="223">
        <v>8.8000000000000007</v>
      </c>
      <c r="H45" s="117">
        <f t="shared" si="8"/>
        <v>255.61184</v>
      </c>
      <c r="I45" s="130">
        <f t="shared" si="9"/>
        <v>5543.9058399999985</v>
      </c>
      <c r="K45" s="141">
        <v>328</v>
      </c>
      <c r="L45" s="132">
        <f t="shared" si="10"/>
        <v>1818401.1155199995</v>
      </c>
      <c r="M45" s="102">
        <f t="shared" si="11"/>
        <v>952735.03999999992</v>
      </c>
      <c r="N45" s="100">
        <f t="shared" si="12"/>
        <v>3612.1228923400467</v>
      </c>
      <c r="O45" s="122">
        <f t="shared" si="40"/>
        <v>722.42457846800937</v>
      </c>
      <c r="P45" s="122">
        <f t="shared" si="41"/>
        <v>1083.6368677020139</v>
      </c>
      <c r="Q45" s="100">
        <f t="shared" si="42"/>
        <v>5418.1843385100701</v>
      </c>
      <c r="R45" s="221">
        <f t="shared" si="13"/>
        <v>8.8000000000000007</v>
      </c>
      <c r="S45" s="117">
        <f t="shared" si="14"/>
        <v>317.86681452592416</v>
      </c>
      <c r="T45" s="129">
        <f t="shared" si="15"/>
        <v>5736.0511530359945</v>
      </c>
      <c r="U45" s="101">
        <f t="shared" si="0"/>
        <v>3.465883414715365E-2</v>
      </c>
      <c r="V45" s="245">
        <f t="shared" si="16"/>
        <v>0.2435527811463043</v>
      </c>
      <c r="W45" s="141">
        <f t="shared" si="17"/>
        <v>328</v>
      </c>
      <c r="X45" s="132">
        <f t="shared" si="18"/>
        <v>1881424.7781958063</v>
      </c>
      <c r="Y45" s="102">
        <f t="shared" si="19"/>
        <v>1184776.3086875353</v>
      </c>
      <c r="Z45" s="100">
        <f t="shared" si="20"/>
        <v>4267.7095666191844</v>
      </c>
      <c r="AA45" s="122">
        <f t="shared" si="21"/>
        <v>0</v>
      </c>
      <c r="AB45" s="122">
        <f t="shared" si="22"/>
        <v>1280.3128699857552</v>
      </c>
      <c r="AC45" s="100">
        <f t="shared" si="43"/>
        <v>5548.0224366049397</v>
      </c>
      <c r="AD45" s="221">
        <f t="shared" si="23"/>
        <v>8.8000000000000007</v>
      </c>
      <c r="AE45" s="117">
        <f t="shared" si="24"/>
        <v>375.55844186248828</v>
      </c>
      <c r="AF45" s="129">
        <f t="shared" si="25"/>
        <v>5923.5808784674282</v>
      </c>
      <c r="AG45" s="101">
        <f t="shared" si="26"/>
        <v>3.2693175222500814E-2</v>
      </c>
      <c r="AH45" s="245">
        <f t="shared" si="27"/>
        <v>0.18149622640729923</v>
      </c>
      <c r="AI45" s="141">
        <f t="shared" si="28"/>
        <v>328</v>
      </c>
      <c r="AJ45" s="132">
        <f t="shared" si="44"/>
        <v>1942934.5281373165</v>
      </c>
      <c r="AK45" s="102">
        <f t="shared" si="29"/>
        <v>1399808.7378510926</v>
      </c>
      <c r="AL45" s="100">
        <f t="shared" si="30"/>
        <v>4481.0950449501424</v>
      </c>
      <c r="AM45" s="122">
        <f t="shared" si="1"/>
        <v>0</v>
      </c>
      <c r="AN45" s="122">
        <f t="shared" si="2"/>
        <v>1344.3285134850428</v>
      </c>
      <c r="AO45" s="100">
        <f t="shared" si="45"/>
        <v>5825.4235584351854</v>
      </c>
      <c r="AP45" s="221">
        <f t="shared" si="31"/>
        <v>8.8000000000000007</v>
      </c>
      <c r="AQ45" s="117">
        <f t="shared" si="32"/>
        <v>394.33636395561257</v>
      </c>
      <c r="AR45" s="129">
        <f t="shared" si="46"/>
        <v>6219.7599223907982</v>
      </c>
      <c r="AS45" s="101">
        <f t="shared" si="3"/>
        <v>4.9999999999999822E-2</v>
      </c>
      <c r="AT45" s="245">
        <f t="shared" si="33"/>
        <v>4.9999999999999822E-2</v>
      </c>
      <c r="AU45" s="141">
        <f t="shared" si="34"/>
        <v>328</v>
      </c>
      <c r="AV45" s="132">
        <f t="shared" si="35"/>
        <v>2040081.2545441817</v>
      </c>
      <c r="AW45" s="102">
        <f t="shared" si="36"/>
        <v>1469799.1747436468</v>
      </c>
      <c r="AX45" s="100">
        <f t="shared" si="4"/>
        <v>675.8540823907997</v>
      </c>
      <c r="AY45" s="101">
        <f t="shared" si="5"/>
        <v>0.12190937254280643</v>
      </c>
      <c r="BA45" s="259">
        <f t="shared" si="37"/>
        <v>0.54271556417579303</v>
      </c>
    </row>
    <row r="46" spans="1:53" ht="15" customHeight="1" x14ac:dyDescent="0.25">
      <c r="A46" s="95" t="s">
        <v>178</v>
      </c>
      <c r="B46" s="100">
        <v>2847.74</v>
      </c>
      <c r="C46" s="100">
        <f t="shared" si="39"/>
        <v>1423.87</v>
      </c>
      <c r="D46" s="100">
        <f t="shared" si="6"/>
        <v>854.32199999999989</v>
      </c>
      <c r="E46" s="100">
        <v>59.87</v>
      </c>
      <c r="F46" s="100">
        <f t="shared" si="7"/>
        <v>5185.8019999999997</v>
      </c>
      <c r="G46" s="223">
        <v>8.8000000000000007</v>
      </c>
      <c r="H46" s="117">
        <f t="shared" si="8"/>
        <v>250.60112000000001</v>
      </c>
      <c r="I46" s="130">
        <f t="shared" si="9"/>
        <v>5436.4031199999999</v>
      </c>
      <c r="K46" s="141">
        <v>102</v>
      </c>
      <c r="L46" s="132">
        <f t="shared" si="10"/>
        <v>554513.11823999998</v>
      </c>
      <c r="M46" s="102">
        <f t="shared" si="11"/>
        <v>290469.48</v>
      </c>
      <c r="N46" s="100">
        <f t="shared" si="12"/>
        <v>3542.1166295487355</v>
      </c>
      <c r="O46" s="122">
        <f t="shared" si="40"/>
        <v>708.42332590974718</v>
      </c>
      <c r="P46" s="122">
        <f t="shared" si="41"/>
        <v>1062.6349888646207</v>
      </c>
      <c r="Q46" s="100">
        <f t="shared" si="42"/>
        <v>5313.1749443231038</v>
      </c>
      <c r="R46" s="221">
        <f t="shared" si="13"/>
        <v>8.8000000000000007</v>
      </c>
      <c r="S46" s="117">
        <f t="shared" si="14"/>
        <v>311.70626340028878</v>
      </c>
      <c r="T46" s="129">
        <f t="shared" si="15"/>
        <v>5624.8812077233924</v>
      </c>
      <c r="U46" s="101">
        <f t="shared" si="0"/>
        <v>3.4669630555909325E-2</v>
      </c>
      <c r="V46" s="245">
        <f t="shared" si="16"/>
        <v>0.24383427895409548</v>
      </c>
      <c r="W46" s="141">
        <f t="shared" si="17"/>
        <v>102</v>
      </c>
      <c r="X46" s="132">
        <f t="shared" si="18"/>
        <v>573737.88318778598</v>
      </c>
      <c r="Y46" s="102">
        <f t="shared" si="19"/>
        <v>361295.89621397102</v>
      </c>
      <c r="Z46" s="100">
        <f t="shared" si="20"/>
        <v>4184.9974313063722</v>
      </c>
      <c r="AA46" s="122">
        <f t="shared" si="21"/>
        <v>0</v>
      </c>
      <c r="AB46" s="122">
        <f t="shared" si="22"/>
        <v>1255.4992293919115</v>
      </c>
      <c r="AC46" s="100">
        <f t="shared" si="43"/>
        <v>5440.4966606982834</v>
      </c>
      <c r="AD46" s="221">
        <f t="shared" si="23"/>
        <v>8.8000000000000007</v>
      </c>
      <c r="AE46" s="117">
        <f t="shared" si="24"/>
        <v>368.27977395496077</v>
      </c>
      <c r="AF46" s="129">
        <f t="shared" si="25"/>
        <v>5808.776434653244</v>
      </c>
      <c r="AG46" s="101">
        <f t="shared" si="26"/>
        <v>3.2693175222500592E-2</v>
      </c>
      <c r="AH46" s="245">
        <f t="shared" si="27"/>
        <v>0.18149622640729923</v>
      </c>
      <c r="AI46" s="141">
        <f t="shared" si="28"/>
        <v>102</v>
      </c>
      <c r="AJ46" s="132">
        <f t="shared" si="44"/>
        <v>592495.19633463083</v>
      </c>
      <c r="AK46" s="102">
        <f t="shared" si="29"/>
        <v>426869.73799324996</v>
      </c>
      <c r="AL46" s="100">
        <f t="shared" si="30"/>
        <v>4394.2473028716904</v>
      </c>
      <c r="AM46" s="122">
        <f t="shared" si="1"/>
        <v>0</v>
      </c>
      <c r="AN46" s="122">
        <f t="shared" si="2"/>
        <v>1318.2741908615071</v>
      </c>
      <c r="AO46" s="100">
        <f t="shared" si="45"/>
        <v>5712.5214937331975</v>
      </c>
      <c r="AP46" s="221">
        <f t="shared" si="31"/>
        <v>8.8000000000000007</v>
      </c>
      <c r="AQ46" s="117">
        <f t="shared" si="32"/>
        <v>386.69376265270881</v>
      </c>
      <c r="AR46" s="129">
        <f t="shared" si="46"/>
        <v>6099.2152563859063</v>
      </c>
      <c r="AS46" s="101">
        <f t="shared" si="3"/>
        <v>5.0000000000000044E-2</v>
      </c>
      <c r="AT46" s="245">
        <f t="shared" si="33"/>
        <v>4.9999999999999822E-2</v>
      </c>
      <c r="AU46" s="141">
        <f t="shared" si="34"/>
        <v>102</v>
      </c>
      <c r="AV46" s="132">
        <f t="shared" si="35"/>
        <v>622119.95615136239</v>
      </c>
      <c r="AW46" s="102">
        <f t="shared" si="36"/>
        <v>448213.22489291243</v>
      </c>
      <c r="AX46" s="100">
        <f t="shared" si="4"/>
        <v>662.81213638590634</v>
      </c>
      <c r="AY46" s="101">
        <f t="shared" si="5"/>
        <v>0.12192107938932728</v>
      </c>
      <c r="BA46" s="259">
        <f t="shared" si="37"/>
        <v>0.54306478220332299</v>
      </c>
    </row>
    <row r="47" spans="1:53" ht="15" customHeight="1" x14ac:dyDescent="0.25">
      <c r="A47" s="95" t="s">
        <v>179</v>
      </c>
      <c r="B47" s="100">
        <v>2791.89</v>
      </c>
      <c r="C47" s="100">
        <f t="shared" si="39"/>
        <v>1395.9449999999999</v>
      </c>
      <c r="D47" s="100">
        <f t="shared" si="6"/>
        <v>837.56699999999989</v>
      </c>
      <c r="E47" s="100">
        <v>59.87</v>
      </c>
      <c r="F47" s="100">
        <f t="shared" si="7"/>
        <v>5085.2719999999999</v>
      </c>
      <c r="G47" s="223">
        <v>6.3</v>
      </c>
      <c r="H47" s="117">
        <f t="shared" si="8"/>
        <v>175.88907</v>
      </c>
      <c r="I47" s="130">
        <f t="shared" si="9"/>
        <v>5261.1610700000001</v>
      </c>
      <c r="K47" s="141">
        <v>381</v>
      </c>
      <c r="L47" s="132">
        <f t="shared" si="10"/>
        <v>2004502.3676700001</v>
      </c>
      <c r="M47" s="102">
        <f t="shared" si="11"/>
        <v>1063710.0899999999</v>
      </c>
      <c r="N47" s="100">
        <f t="shared" si="12"/>
        <v>3473.4504936707108</v>
      </c>
      <c r="O47" s="122">
        <f t="shared" si="40"/>
        <v>694.69009873414223</v>
      </c>
      <c r="P47" s="122">
        <f t="shared" si="41"/>
        <v>1042.0351481012133</v>
      </c>
      <c r="Q47" s="100">
        <f t="shared" si="42"/>
        <v>5210.1757405060662</v>
      </c>
      <c r="R47" s="221">
        <f t="shared" si="13"/>
        <v>6.3</v>
      </c>
      <c r="S47" s="117">
        <f t="shared" si="14"/>
        <v>218.82738110125479</v>
      </c>
      <c r="T47" s="129">
        <f t="shared" si="15"/>
        <v>5429.0031216073212</v>
      </c>
      <c r="U47" s="101">
        <f t="shared" si="0"/>
        <v>3.1902093354332806E-2</v>
      </c>
      <c r="V47" s="245">
        <f t="shared" si="16"/>
        <v>0.24412154263624686</v>
      </c>
      <c r="W47" s="141">
        <f t="shared" si="17"/>
        <v>381</v>
      </c>
      <c r="X47" s="132">
        <f t="shared" si="18"/>
        <v>2068450.1893323893</v>
      </c>
      <c r="Y47" s="102">
        <f t="shared" si="19"/>
        <v>1323384.6380885409</v>
      </c>
      <c r="Z47" s="100">
        <f t="shared" si="20"/>
        <v>4103.8686508845149</v>
      </c>
      <c r="AA47" s="122">
        <f t="shared" si="21"/>
        <v>0</v>
      </c>
      <c r="AB47" s="122">
        <f t="shared" si="22"/>
        <v>1231.1605952653545</v>
      </c>
      <c r="AC47" s="100">
        <f t="shared" si="43"/>
        <v>5335.0292461498693</v>
      </c>
      <c r="AD47" s="221">
        <f t="shared" si="23"/>
        <v>6.3</v>
      </c>
      <c r="AE47" s="117">
        <f t="shared" si="24"/>
        <v>258.54372500572441</v>
      </c>
      <c r="AF47" s="129">
        <f t="shared" si="25"/>
        <v>5593.5729711555941</v>
      </c>
      <c r="AG47" s="101">
        <f t="shared" si="26"/>
        <v>3.0313088031445057E-2</v>
      </c>
      <c r="AH47" s="245">
        <f t="shared" si="27"/>
        <v>0.18149622640729901</v>
      </c>
      <c r="AI47" s="141">
        <f t="shared" si="28"/>
        <v>381</v>
      </c>
      <c r="AJ47" s="132">
        <f t="shared" si="44"/>
        <v>2131151.3020102815</v>
      </c>
      <c r="AK47" s="102">
        <f t="shared" si="29"/>
        <v>1563573.9559870001</v>
      </c>
      <c r="AL47" s="100">
        <f t="shared" si="30"/>
        <v>4309.0620834287402</v>
      </c>
      <c r="AM47" s="122">
        <f t="shared" si="1"/>
        <v>0</v>
      </c>
      <c r="AN47" s="122">
        <f t="shared" si="2"/>
        <v>1292.718625028622</v>
      </c>
      <c r="AO47" s="100">
        <f t="shared" si="45"/>
        <v>5601.7807084573624</v>
      </c>
      <c r="AP47" s="221">
        <f t="shared" si="31"/>
        <v>6.3</v>
      </c>
      <c r="AQ47" s="117">
        <f t="shared" si="32"/>
        <v>271.47091125601065</v>
      </c>
      <c r="AR47" s="129">
        <f t="shared" si="46"/>
        <v>5873.2516197133727</v>
      </c>
      <c r="AS47" s="101">
        <f t="shared" si="3"/>
        <v>4.9999999999999822E-2</v>
      </c>
      <c r="AT47" s="245">
        <f t="shared" si="33"/>
        <v>4.9999999999999822E-2</v>
      </c>
      <c r="AU47" s="141">
        <f t="shared" si="34"/>
        <v>381</v>
      </c>
      <c r="AV47" s="132">
        <f t="shared" si="35"/>
        <v>2237708.8671107949</v>
      </c>
      <c r="AW47" s="102">
        <f t="shared" si="36"/>
        <v>1641752.65378635</v>
      </c>
      <c r="AX47" s="100">
        <f t="shared" si="4"/>
        <v>612.09054971337264</v>
      </c>
      <c r="AY47" s="101">
        <f t="shared" si="5"/>
        <v>0.11634134396751561</v>
      </c>
      <c r="BA47" s="259">
        <f t="shared" si="37"/>
        <v>0.54342115320759077</v>
      </c>
    </row>
    <row r="48" spans="1:53" ht="15" customHeight="1" x14ac:dyDescent="0.25">
      <c r="A48" s="95" t="s">
        <v>180</v>
      </c>
      <c r="B48" s="100">
        <v>2737.15</v>
      </c>
      <c r="C48" s="100">
        <f t="shared" si="39"/>
        <v>1368.575</v>
      </c>
      <c r="D48" s="100">
        <f t="shared" si="6"/>
        <v>821.14499999999998</v>
      </c>
      <c r="E48" s="100">
        <v>59.87</v>
      </c>
      <c r="F48" s="100">
        <f t="shared" si="7"/>
        <v>4986.7400000000007</v>
      </c>
      <c r="G48" s="223">
        <v>5.5</v>
      </c>
      <c r="H48" s="117">
        <f t="shared" si="8"/>
        <v>150.54325</v>
      </c>
      <c r="I48" s="130">
        <f t="shared" si="9"/>
        <v>5137.2832500000004</v>
      </c>
      <c r="K48" s="141">
        <v>327</v>
      </c>
      <c r="L48" s="132">
        <f t="shared" si="10"/>
        <v>1679891.6227500001</v>
      </c>
      <c r="M48" s="102">
        <f t="shared" si="11"/>
        <v>895048.05</v>
      </c>
      <c r="N48" s="100">
        <f t="shared" si="12"/>
        <v>3406.14907419062</v>
      </c>
      <c r="O48" s="122">
        <f t="shared" si="40"/>
        <v>681.22981483812407</v>
      </c>
      <c r="P48" s="122">
        <f t="shared" si="41"/>
        <v>1021.8447222571859</v>
      </c>
      <c r="Q48" s="100">
        <f t="shared" si="42"/>
        <v>5109.22361128593</v>
      </c>
      <c r="R48" s="221">
        <f t="shared" si="13"/>
        <v>5.5</v>
      </c>
      <c r="S48" s="117">
        <f t="shared" si="14"/>
        <v>187.33819908048409</v>
      </c>
      <c r="T48" s="129">
        <f t="shared" si="15"/>
        <v>5296.5618103664137</v>
      </c>
      <c r="U48" s="101">
        <f t="shared" si="0"/>
        <v>3.1004434175673223E-2</v>
      </c>
      <c r="V48" s="245">
        <f t="shared" si="16"/>
        <v>0.24441447278761474</v>
      </c>
      <c r="W48" s="141">
        <f t="shared" si="17"/>
        <v>327</v>
      </c>
      <c r="X48" s="132">
        <f t="shared" si="18"/>
        <v>1731975.7119898172</v>
      </c>
      <c r="Y48" s="102">
        <f t="shared" si="19"/>
        <v>1113810.7472603328</v>
      </c>
      <c r="Z48" s="100">
        <f t="shared" si="20"/>
        <v>4024.352277736933</v>
      </c>
      <c r="AA48" s="122">
        <f t="shared" si="21"/>
        <v>0</v>
      </c>
      <c r="AB48" s="122">
        <f t="shared" si="22"/>
        <v>1207.3056833210799</v>
      </c>
      <c r="AC48" s="100">
        <f t="shared" si="43"/>
        <v>5231.6579610580129</v>
      </c>
      <c r="AD48" s="221">
        <f t="shared" si="23"/>
        <v>5.5</v>
      </c>
      <c r="AE48" s="117">
        <f t="shared" si="24"/>
        <v>221.33937527553132</v>
      </c>
      <c r="AF48" s="129">
        <f t="shared" si="25"/>
        <v>5452.9973363335439</v>
      </c>
      <c r="AG48" s="101">
        <f t="shared" si="26"/>
        <v>2.9535296965845781E-2</v>
      </c>
      <c r="AH48" s="245">
        <f t="shared" si="27"/>
        <v>0.18149622640729901</v>
      </c>
      <c r="AI48" s="141">
        <f t="shared" si="28"/>
        <v>327</v>
      </c>
      <c r="AJ48" s="132">
        <f t="shared" si="44"/>
        <v>1783130.128981069</v>
      </c>
      <c r="AK48" s="102">
        <f t="shared" si="29"/>
        <v>1315963.194819977</v>
      </c>
      <c r="AL48" s="100">
        <f t="shared" si="30"/>
        <v>4225.5698916237798</v>
      </c>
      <c r="AM48" s="122">
        <f t="shared" si="1"/>
        <v>0</v>
      </c>
      <c r="AN48" s="122">
        <f t="shared" si="2"/>
        <v>1267.6709674871338</v>
      </c>
      <c r="AO48" s="100">
        <f t="shared" si="45"/>
        <v>5493.2408591109133</v>
      </c>
      <c r="AP48" s="221">
        <f t="shared" si="31"/>
        <v>5.5</v>
      </c>
      <c r="AQ48" s="117">
        <f t="shared" si="32"/>
        <v>232.4063440393079</v>
      </c>
      <c r="AR48" s="129">
        <f t="shared" si="46"/>
        <v>5725.6472031502217</v>
      </c>
      <c r="AS48" s="101">
        <f t="shared" si="3"/>
        <v>5.0000000000000044E-2</v>
      </c>
      <c r="AT48" s="245">
        <f t="shared" si="33"/>
        <v>5.0000000000000044E-2</v>
      </c>
      <c r="AU48" s="141">
        <f t="shared" si="34"/>
        <v>327</v>
      </c>
      <c r="AV48" s="132">
        <f t="shared" si="35"/>
        <v>1872286.6354301225</v>
      </c>
      <c r="AW48" s="102">
        <f t="shared" si="36"/>
        <v>1381761.3545609759</v>
      </c>
      <c r="AX48" s="100">
        <f t="shared" si="4"/>
        <v>588.36395315022128</v>
      </c>
      <c r="AY48" s="101">
        <f t="shared" si="5"/>
        <v>0.11452822912776339</v>
      </c>
      <c r="BA48" s="259">
        <f t="shared" si="37"/>
        <v>0.54378455386945523</v>
      </c>
    </row>
    <row r="49" spans="1:53" ht="15" customHeight="1" x14ac:dyDescent="0.25">
      <c r="A49" s="95" t="s">
        <v>181</v>
      </c>
      <c r="B49" s="100">
        <v>2683.48</v>
      </c>
      <c r="C49" s="100">
        <f t="shared" si="39"/>
        <v>1341.74</v>
      </c>
      <c r="D49" s="100">
        <f t="shared" si="6"/>
        <v>805.04399999999998</v>
      </c>
      <c r="E49" s="100">
        <v>59.87</v>
      </c>
      <c r="F49" s="100">
        <f t="shared" si="7"/>
        <v>4890.134</v>
      </c>
      <c r="G49" s="223">
        <v>6</v>
      </c>
      <c r="H49" s="117">
        <f t="shared" si="8"/>
        <v>161.00880000000001</v>
      </c>
      <c r="I49" s="130">
        <f t="shared" si="9"/>
        <v>5051.1427999999996</v>
      </c>
      <c r="K49" s="141">
        <v>96</v>
      </c>
      <c r="L49" s="132">
        <f t="shared" si="10"/>
        <v>484909.70879999996</v>
      </c>
      <c r="M49" s="102">
        <f t="shared" si="11"/>
        <v>257614.08000000002</v>
      </c>
      <c r="N49" s="100">
        <f t="shared" si="12"/>
        <v>3340.1631921391672</v>
      </c>
      <c r="O49" s="122">
        <f t="shared" si="40"/>
        <v>668.03263842783349</v>
      </c>
      <c r="P49" s="122">
        <f t="shared" si="41"/>
        <v>1002.0489576417501</v>
      </c>
      <c r="Q49" s="100">
        <f t="shared" si="42"/>
        <v>5010.2447882087508</v>
      </c>
      <c r="R49" s="221">
        <f t="shared" si="13"/>
        <v>6</v>
      </c>
      <c r="S49" s="117">
        <f t="shared" si="14"/>
        <v>200.40979152835001</v>
      </c>
      <c r="T49" s="129">
        <f t="shared" si="15"/>
        <v>5210.6545797371009</v>
      </c>
      <c r="U49" s="101">
        <f t="shared" si="0"/>
        <v>3.1579344725138458E-2</v>
      </c>
      <c r="V49" s="245">
        <f t="shared" si="16"/>
        <v>0.24471327982290436</v>
      </c>
      <c r="W49" s="141">
        <f t="shared" si="17"/>
        <v>96</v>
      </c>
      <c r="X49" s="132">
        <f t="shared" si="18"/>
        <v>500222.83965476172</v>
      </c>
      <c r="Y49" s="102">
        <f t="shared" si="19"/>
        <v>320655.66644536005</v>
      </c>
      <c r="Z49" s="100">
        <f t="shared" si="20"/>
        <v>3946.3902070969848</v>
      </c>
      <c r="AA49" s="122">
        <f t="shared" si="21"/>
        <v>0</v>
      </c>
      <c r="AB49" s="122">
        <f t="shared" si="22"/>
        <v>1183.9170621290955</v>
      </c>
      <c r="AC49" s="100">
        <f t="shared" si="43"/>
        <v>5130.3072692260803</v>
      </c>
      <c r="AD49" s="221">
        <f t="shared" si="23"/>
        <v>6</v>
      </c>
      <c r="AE49" s="117">
        <f t="shared" si="24"/>
        <v>236.78341242581908</v>
      </c>
      <c r="AF49" s="129">
        <f t="shared" si="25"/>
        <v>5367.0906816518991</v>
      </c>
      <c r="AG49" s="101">
        <f t="shared" si="26"/>
        <v>3.0022351226876243E-2</v>
      </c>
      <c r="AH49" s="245">
        <f t="shared" si="27"/>
        <v>0.18149622640729923</v>
      </c>
      <c r="AI49" s="141">
        <f t="shared" si="28"/>
        <v>96</v>
      </c>
      <c r="AJ49" s="132">
        <f t="shared" si="44"/>
        <v>515240.70543858234</v>
      </c>
      <c r="AK49" s="102">
        <f t="shared" si="29"/>
        <v>378853.45988131053</v>
      </c>
      <c r="AL49" s="100">
        <f t="shared" si="30"/>
        <v>4143.7097174518331</v>
      </c>
      <c r="AM49" s="122">
        <f t="shared" si="1"/>
        <v>0</v>
      </c>
      <c r="AN49" s="122">
        <f t="shared" si="2"/>
        <v>1243.11291523555</v>
      </c>
      <c r="AO49" s="100">
        <f t="shared" si="45"/>
        <v>5386.8226326873828</v>
      </c>
      <c r="AP49" s="221">
        <f t="shared" si="31"/>
        <v>6</v>
      </c>
      <c r="AQ49" s="117">
        <f t="shared" si="32"/>
        <v>248.62258304710997</v>
      </c>
      <c r="AR49" s="129">
        <f t="shared" si="46"/>
        <v>5635.4452157344931</v>
      </c>
      <c r="AS49" s="101">
        <f t="shared" si="3"/>
        <v>4.9999999999999822E-2</v>
      </c>
      <c r="AT49" s="245">
        <f t="shared" si="33"/>
        <v>4.9999999999999822E-2</v>
      </c>
      <c r="AU49" s="141">
        <f t="shared" si="34"/>
        <v>96</v>
      </c>
      <c r="AV49" s="132">
        <f t="shared" si="35"/>
        <v>541002.74071051134</v>
      </c>
      <c r="AW49" s="102">
        <f t="shared" si="36"/>
        <v>397796.13287537597</v>
      </c>
      <c r="AX49" s="100">
        <f t="shared" si="4"/>
        <v>584.30241573449348</v>
      </c>
      <c r="AY49" s="101">
        <f t="shared" si="5"/>
        <v>0.11567727123741056</v>
      </c>
      <c r="BA49" s="259">
        <f t="shared" si="37"/>
        <v>0.5441552452233045</v>
      </c>
    </row>
    <row r="50" spans="1:53" ht="15" customHeight="1" x14ac:dyDescent="0.25">
      <c r="A50" s="95" t="s">
        <v>182</v>
      </c>
      <c r="B50" s="100">
        <v>2630.86</v>
      </c>
      <c r="C50" s="100">
        <f t="shared" si="39"/>
        <v>1315.43</v>
      </c>
      <c r="D50" s="100">
        <f t="shared" si="6"/>
        <v>789.25800000000004</v>
      </c>
      <c r="E50" s="100">
        <v>59.87</v>
      </c>
      <c r="F50" s="100">
        <f t="shared" si="7"/>
        <v>4795.4179999999997</v>
      </c>
      <c r="G50" s="223">
        <v>3.2</v>
      </c>
      <c r="H50" s="117">
        <f t="shared" si="8"/>
        <v>84.187520000000006</v>
      </c>
      <c r="I50" s="130">
        <f t="shared" si="9"/>
        <v>4879.6055200000001</v>
      </c>
      <c r="K50" s="141">
        <v>314</v>
      </c>
      <c r="L50" s="132">
        <f t="shared" si="10"/>
        <v>1532196.13328</v>
      </c>
      <c r="M50" s="102">
        <f t="shared" si="11"/>
        <v>826090.04</v>
      </c>
      <c r="N50" s="100">
        <f t="shared" si="12"/>
        <v>3275.4682580317062</v>
      </c>
      <c r="O50" s="122">
        <f t="shared" si="40"/>
        <v>655.09365160634127</v>
      </c>
      <c r="P50" s="122">
        <f t="shared" si="41"/>
        <v>982.64047740951185</v>
      </c>
      <c r="Q50" s="100">
        <f t="shared" si="42"/>
        <v>4913.2023870475596</v>
      </c>
      <c r="R50" s="221">
        <f t="shared" si="13"/>
        <v>3.2</v>
      </c>
      <c r="S50" s="117">
        <f t="shared" si="14"/>
        <v>104.8149842570146</v>
      </c>
      <c r="T50" s="129">
        <f t="shared" si="15"/>
        <v>5018.0173713045742</v>
      </c>
      <c r="U50" s="101">
        <f t="shared" si="0"/>
        <v>2.8365377229217836E-2</v>
      </c>
      <c r="V50" s="245">
        <f t="shared" si="16"/>
        <v>0.24501807699068223</v>
      </c>
      <c r="W50" s="141">
        <f t="shared" si="17"/>
        <v>314</v>
      </c>
      <c r="X50" s="132">
        <f t="shared" si="18"/>
        <v>1575657.4545896363</v>
      </c>
      <c r="Y50" s="102">
        <f t="shared" si="19"/>
        <v>1028497.0330219558</v>
      </c>
      <c r="Z50" s="100">
        <f t="shared" si="20"/>
        <v>3869.9533865813505</v>
      </c>
      <c r="AA50" s="122">
        <f t="shared" si="21"/>
        <v>0</v>
      </c>
      <c r="AB50" s="122">
        <f t="shared" si="22"/>
        <v>1160.9860159744051</v>
      </c>
      <c r="AC50" s="100">
        <f t="shared" si="43"/>
        <v>5030.9394025557558</v>
      </c>
      <c r="AD50" s="221">
        <f t="shared" si="23"/>
        <v>3.2</v>
      </c>
      <c r="AE50" s="117">
        <f t="shared" si="24"/>
        <v>123.83850837060322</v>
      </c>
      <c r="AF50" s="129">
        <f t="shared" si="25"/>
        <v>5154.7779109263593</v>
      </c>
      <c r="AG50" s="101">
        <f t="shared" si="26"/>
        <v>2.7253899200079923E-2</v>
      </c>
      <c r="AH50" s="245">
        <f t="shared" si="27"/>
        <v>0.18149622640729923</v>
      </c>
      <c r="AI50" s="141">
        <f t="shared" si="28"/>
        <v>314</v>
      </c>
      <c r="AJ50" s="132">
        <f t="shared" si="44"/>
        <v>1618600.2640308768</v>
      </c>
      <c r="AK50" s="102">
        <f t="shared" si="29"/>
        <v>1215165.3633865442</v>
      </c>
      <c r="AL50" s="100">
        <f t="shared" si="30"/>
        <v>4063.4510559104178</v>
      </c>
      <c r="AM50" s="122">
        <f t="shared" si="1"/>
        <v>0</v>
      </c>
      <c r="AN50" s="122">
        <f t="shared" si="2"/>
        <v>1219.0353167731253</v>
      </c>
      <c r="AO50" s="100">
        <f t="shared" si="45"/>
        <v>5282.4863726835429</v>
      </c>
      <c r="AP50" s="221">
        <f t="shared" si="31"/>
        <v>3.2</v>
      </c>
      <c r="AQ50" s="117">
        <f t="shared" si="32"/>
        <v>130.03043378913338</v>
      </c>
      <c r="AR50" s="129">
        <f t="shared" si="46"/>
        <v>5412.5168064726759</v>
      </c>
      <c r="AS50" s="101">
        <f t="shared" si="3"/>
        <v>4.9999999999999822E-2</v>
      </c>
      <c r="AT50" s="245">
        <f t="shared" si="33"/>
        <v>5.0000000000000044E-2</v>
      </c>
      <c r="AU50" s="141">
        <f t="shared" si="34"/>
        <v>314</v>
      </c>
      <c r="AV50" s="132">
        <f t="shared" si="35"/>
        <v>1699530.2772324202</v>
      </c>
      <c r="AW50" s="102">
        <f t="shared" si="36"/>
        <v>1275923.6315558711</v>
      </c>
      <c r="AX50" s="100">
        <f t="shared" si="4"/>
        <v>532.91128647267578</v>
      </c>
      <c r="AY50" s="101">
        <f t="shared" si="5"/>
        <v>0.10921196073912864</v>
      </c>
      <c r="BA50" s="259">
        <f t="shared" si="37"/>
        <v>0.54453336776203121</v>
      </c>
    </row>
    <row r="51" spans="1:53" ht="15" customHeight="1" x14ac:dyDescent="0.25">
      <c r="A51" s="95" t="s">
        <v>183</v>
      </c>
      <c r="B51" s="100">
        <v>2579.27</v>
      </c>
      <c r="C51" s="100">
        <f t="shared" si="39"/>
        <v>1289.635</v>
      </c>
      <c r="D51" s="100">
        <f t="shared" si="6"/>
        <v>773.78099999999995</v>
      </c>
      <c r="E51" s="100">
        <v>59.87</v>
      </c>
      <c r="F51" s="100">
        <f t="shared" si="7"/>
        <v>4702.5559999999996</v>
      </c>
      <c r="G51" s="223">
        <v>3.6</v>
      </c>
      <c r="H51" s="117">
        <f t="shared" si="8"/>
        <v>92.85372000000001</v>
      </c>
      <c r="I51" s="130">
        <f t="shared" si="9"/>
        <v>4795.4097199999997</v>
      </c>
      <c r="K51" s="141">
        <v>123</v>
      </c>
      <c r="L51" s="132">
        <f t="shared" si="10"/>
        <v>589835.39555999998</v>
      </c>
      <c r="M51" s="102">
        <f t="shared" si="11"/>
        <v>317250.21000000002</v>
      </c>
      <c r="N51" s="100">
        <f t="shared" si="12"/>
        <v>3212.0396823835895</v>
      </c>
      <c r="O51" s="122">
        <f t="shared" si="40"/>
        <v>642.40793647671796</v>
      </c>
      <c r="P51" s="122">
        <f t="shared" si="41"/>
        <v>963.61190471507678</v>
      </c>
      <c r="Q51" s="100">
        <f t="shared" si="42"/>
        <v>4818.0595235753844</v>
      </c>
      <c r="R51" s="221">
        <f t="shared" si="13"/>
        <v>3.6</v>
      </c>
      <c r="S51" s="117">
        <f t="shared" si="14"/>
        <v>115.63342856580924</v>
      </c>
      <c r="T51" s="129">
        <f t="shared" si="15"/>
        <v>4933.6929521411939</v>
      </c>
      <c r="U51" s="101">
        <f t="shared" si="0"/>
        <v>2.8836583361055101E-2</v>
      </c>
      <c r="V51" s="245">
        <f t="shared" si="16"/>
        <v>0.2453289816047135</v>
      </c>
      <c r="W51" s="141">
        <f t="shared" si="17"/>
        <v>123</v>
      </c>
      <c r="X51" s="132">
        <f t="shared" si="18"/>
        <v>606844.23311336688</v>
      </c>
      <c r="Y51" s="102">
        <f t="shared" si="19"/>
        <v>395080.8809331815</v>
      </c>
      <c r="Z51" s="100">
        <f t="shared" si="20"/>
        <v>3795.0127638067111</v>
      </c>
      <c r="AA51" s="122">
        <f t="shared" si="21"/>
        <v>0</v>
      </c>
      <c r="AB51" s="122">
        <f t="shared" si="22"/>
        <v>1138.5038291420133</v>
      </c>
      <c r="AC51" s="100">
        <f t="shared" si="43"/>
        <v>4933.5165929487248</v>
      </c>
      <c r="AD51" s="221">
        <f t="shared" si="23"/>
        <v>3.6</v>
      </c>
      <c r="AE51" s="117">
        <f t="shared" si="24"/>
        <v>136.62045949704162</v>
      </c>
      <c r="AF51" s="129">
        <f t="shared" si="25"/>
        <v>5070.1370524457661</v>
      </c>
      <c r="AG51" s="101">
        <f t="shared" si="26"/>
        <v>2.7655571927182043E-2</v>
      </c>
      <c r="AH51" s="245">
        <f t="shared" si="27"/>
        <v>0.18149622640729923</v>
      </c>
      <c r="AI51" s="141">
        <f t="shared" si="28"/>
        <v>123</v>
      </c>
      <c r="AJ51" s="132">
        <f t="shared" si="44"/>
        <v>623626.85745082924</v>
      </c>
      <c r="AK51" s="102">
        <f t="shared" si="29"/>
        <v>466786.56994822546</v>
      </c>
      <c r="AL51" s="100">
        <f t="shared" si="30"/>
        <v>3984.763401997046</v>
      </c>
      <c r="AM51" s="122">
        <f t="shared" si="1"/>
        <v>0</v>
      </c>
      <c r="AN51" s="122">
        <f t="shared" si="2"/>
        <v>1195.4290205991138</v>
      </c>
      <c r="AO51" s="100">
        <f t="shared" si="45"/>
        <v>5180.1924225961593</v>
      </c>
      <c r="AP51" s="221">
        <f t="shared" si="31"/>
        <v>3.6</v>
      </c>
      <c r="AQ51" s="117">
        <f t="shared" si="32"/>
        <v>143.45148247189368</v>
      </c>
      <c r="AR51" s="129">
        <f t="shared" si="46"/>
        <v>5323.6439050680528</v>
      </c>
      <c r="AS51" s="101">
        <f t="shared" si="3"/>
        <v>4.99999999999996E-2</v>
      </c>
      <c r="AT51" s="245">
        <f t="shared" si="33"/>
        <v>4.9999999999999822E-2</v>
      </c>
      <c r="AU51" s="141">
        <f t="shared" si="34"/>
        <v>123</v>
      </c>
      <c r="AV51" s="132">
        <f t="shared" si="35"/>
        <v>654808.20032337052</v>
      </c>
      <c r="AW51" s="102">
        <f t="shared" si="36"/>
        <v>490125.89844563667</v>
      </c>
      <c r="AX51" s="100">
        <f t="shared" si="4"/>
        <v>528.23418506805319</v>
      </c>
      <c r="AY51" s="101">
        <f t="shared" si="5"/>
        <v>0.11015412986818851</v>
      </c>
      <c r="BA51" s="259">
        <f t="shared" si="37"/>
        <v>0.54491906702169457</v>
      </c>
    </row>
    <row r="52" spans="1:53" ht="15" customHeight="1" x14ac:dyDescent="0.25">
      <c r="A52" s="96" t="s">
        <v>184</v>
      </c>
      <c r="B52" s="97"/>
      <c r="C52" s="97"/>
      <c r="D52" s="97"/>
      <c r="E52" s="97"/>
      <c r="F52" s="97"/>
      <c r="G52" s="223"/>
      <c r="H52" s="116"/>
      <c r="I52" s="130"/>
      <c r="J52" s="99"/>
      <c r="K52" s="142"/>
      <c r="L52" s="133">
        <f t="shared" si="10"/>
        <v>0</v>
      </c>
      <c r="M52" s="102">
        <f t="shared" si="11"/>
        <v>0</v>
      </c>
      <c r="N52" s="97">
        <f t="shared" si="12"/>
        <v>0</v>
      </c>
      <c r="O52" s="118"/>
      <c r="P52" s="118"/>
      <c r="Q52" s="97"/>
      <c r="R52" s="221">
        <f t="shared" si="13"/>
        <v>0</v>
      </c>
      <c r="S52" s="116"/>
      <c r="T52" s="130"/>
      <c r="U52" s="98"/>
      <c r="V52" s="245" t="e">
        <f t="shared" si="16"/>
        <v>#DIV/0!</v>
      </c>
      <c r="W52" s="141">
        <f t="shared" si="17"/>
        <v>0</v>
      </c>
      <c r="X52" s="133">
        <f t="shared" si="18"/>
        <v>0</v>
      </c>
      <c r="Y52" s="102">
        <f t="shared" si="19"/>
        <v>0</v>
      </c>
      <c r="Z52" s="97">
        <f t="shared" si="20"/>
        <v>0</v>
      </c>
      <c r="AA52" s="118"/>
      <c r="AB52" s="118"/>
      <c r="AC52" s="97"/>
      <c r="AD52" s="221">
        <f t="shared" si="23"/>
        <v>0</v>
      </c>
      <c r="AE52" s="116"/>
      <c r="AF52" s="130"/>
      <c r="AG52" s="98"/>
      <c r="AH52" s="245" t="e">
        <f t="shared" si="27"/>
        <v>#DIV/0!</v>
      </c>
      <c r="AI52" s="142">
        <f t="shared" si="28"/>
        <v>0</v>
      </c>
      <c r="AJ52" s="133">
        <f t="shared" si="44"/>
        <v>0</v>
      </c>
      <c r="AK52" s="102">
        <f t="shared" si="29"/>
        <v>0</v>
      </c>
      <c r="AL52" s="97">
        <f t="shared" si="30"/>
        <v>0</v>
      </c>
      <c r="AM52" s="118"/>
      <c r="AN52" s="118"/>
      <c r="AO52" s="97"/>
      <c r="AP52" s="221">
        <f t="shared" si="31"/>
        <v>0</v>
      </c>
      <c r="AQ52" s="116"/>
      <c r="AR52" s="130"/>
      <c r="AS52" s="98"/>
      <c r="AT52" s="245" t="e">
        <f t="shared" si="33"/>
        <v>#DIV/0!</v>
      </c>
      <c r="AU52" s="142">
        <f t="shared" si="34"/>
        <v>0</v>
      </c>
      <c r="AV52" s="133">
        <f t="shared" si="35"/>
        <v>0</v>
      </c>
      <c r="AW52" s="102">
        <f t="shared" si="36"/>
        <v>0</v>
      </c>
      <c r="AX52" s="97"/>
      <c r="AY52" s="98"/>
      <c r="BA52" s="259"/>
    </row>
    <row r="53" spans="1:53" ht="15" customHeight="1" x14ac:dyDescent="0.25">
      <c r="A53" s="96" t="s">
        <v>185</v>
      </c>
      <c r="B53" s="97"/>
      <c r="C53" s="97"/>
      <c r="D53" s="97"/>
      <c r="E53" s="97"/>
      <c r="F53" s="97"/>
      <c r="G53" s="223"/>
      <c r="H53" s="116"/>
      <c r="I53" s="130"/>
      <c r="J53" s="99"/>
      <c r="K53" s="142"/>
      <c r="L53" s="133">
        <f t="shared" si="10"/>
        <v>0</v>
      </c>
      <c r="M53" s="102">
        <f t="shared" si="11"/>
        <v>0</v>
      </c>
      <c r="N53" s="97">
        <f t="shared" si="12"/>
        <v>0</v>
      </c>
      <c r="O53" s="118"/>
      <c r="P53" s="118"/>
      <c r="Q53" s="97"/>
      <c r="R53" s="221">
        <f t="shared" si="13"/>
        <v>0</v>
      </c>
      <c r="S53" s="116"/>
      <c r="T53" s="130"/>
      <c r="U53" s="98"/>
      <c r="V53" s="245" t="e">
        <f t="shared" si="16"/>
        <v>#DIV/0!</v>
      </c>
      <c r="W53" s="141">
        <f t="shared" si="17"/>
        <v>0</v>
      </c>
      <c r="X53" s="133">
        <f t="shared" si="18"/>
        <v>0</v>
      </c>
      <c r="Y53" s="102">
        <f t="shared" si="19"/>
        <v>0</v>
      </c>
      <c r="Z53" s="97">
        <f t="shared" si="20"/>
        <v>0</v>
      </c>
      <c r="AA53" s="118"/>
      <c r="AB53" s="118"/>
      <c r="AC53" s="97"/>
      <c r="AD53" s="221">
        <f t="shared" si="23"/>
        <v>0</v>
      </c>
      <c r="AE53" s="116"/>
      <c r="AF53" s="130"/>
      <c r="AG53" s="98"/>
      <c r="AH53" s="245" t="e">
        <f t="shared" si="27"/>
        <v>#DIV/0!</v>
      </c>
      <c r="AI53" s="142">
        <f t="shared" si="28"/>
        <v>0</v>
      </c>
      <c r="AJ53" s="133">
        <f t="shared" si="44"/>
        <v>0</v>
      </c>
      <c r="AK53" s="102">
        <f t="shared" si="29"/>
        <v>0</v>
      </c>
      <c r="AL53" s="97">
        <f t="shared" si="30"/>
        <v>0</v>
      </c>
      <c r="AM53" s="118"/>
      <c r="AN53" s="118"/>
      <c r="AO53" s="97"/>
      <c r="AP53" s="221">
        <f t="shared" si="31"/>
        <v>0</v>
      </c>
      <c r="AQ53" s="116"/>
      <c r="AR53" s="130"/>
      <c r="AS53" s="98"/>
      <c r="AT53" s="245" t="e">
        <f t="shared" si="33"/>
        <v>#DIV/0!</v>
      </c>
      <c r="AU53" s="142">
        <f t="shared" si="34"/>
        <v>0</v>
      </c>
      <c r="AV53" s="133">
        <f t="shared" si="35"/>
        <v>0</v>
      </c>
      <c r="AW53" s="102">
        <f t="shared" si="36"/>
        <v>0</v>
      </c>
      <c r="AX53" s="97"/>
      <c r="AY53" s="98"/>
      <c r="BA53" s="259"/>
    </row>
    <row r="54" spans="1:53" ht="15" customHeight="1" x14ac:dyDescent="0.25">
      <c r="A54" s="96" t="s">
        <v>186</v>
      </c>
      <c r="B54" s="97">
        <v>2314.7800000000002</v>
      </c>
      <c r="C54" s="97">
        <v>1157.3900000000001</v>
      </c>
      <c r="D54" s="97">
        <v>694.43400000000008</v>
      </c>
      <c r="E54" s="97">
        <v>59.87</v>
      </c>
      <c r="F54" s="97">
        <v>4226.4740000000002</v>
      </c>
      <c r="G54" s="223"/>
      <c r="H54" s="116"/>
      <c r="I54" s="130"/>
      <c r="J54" s="99"/>
      <c r="K54" s="142"/>
      <c r="L54" s="133">
        <f t="shared" si="10"/>
        <v>0</v>
      </c>
      <c r="M54" s="102">
        <f t="shared" si="11"/>
        <v>0</v>
      </c>
      <c r="N54" s="97">
        <f t="shared" si="12"/>
        <v>2886.856042663288</v>
      </c>
      <c r="O54" s="118"/>
      <c r="P54" s="118"/>
      <c r="Q54" s="97"/>
      <c r="R54" s="221">
        <f t="shared" si="13"/>
        <v>0</v>
      </c>
      <c r="S54" s="116"/>
      <c r="T54" s="130"/>
      <c r="U54" s="98"/>
      <c r="V54" s="245">
        <f t="shared" si="16"/>
        <v>0.24714056742467427</v>
      </c>
      <c r="W54" s="141">
        <f t="shared" si="17"/>
        <v>0</v>
      </c>
      <c r="X54" s="133">
        <f t="shared" si="18"/>
        <v>0</v>
      </c>
      <c r="Y54" s="102">
        <f t="shared" si="19"/>
        <v>0</v>
      </c>
      <c r="Z54" s="97">
        <f t="shared" si="20"/>
        <v>3410.8095205877839</v>
      </c>
      <c r="AA54" s="118"/>
      <c r="AB54" s="118"/>
      <c r="AC54" s="97"/>
      <c r="AD54" s="221">
        <f t="shared" si="23"/>
        <v>0</v>
      </c>
      <c r="AE54" s="116"/>
      <c r="AF54" s="130"/>
      <c r="AG54" s="98"/>
      <c r="AH54" s="245">
        <f t="shared" si="27"/>
        <v>0.18149622640729923</v>
      </c>
      <c r="AI54" s="142">
        <f t="shared" si="28"/>
        <v>0</v>
      </c>
      <c r="AJ54" s="133">
        <f t="shared" si="44"/>
        <v>0</v>
      </c>
      <c r="AK54" s="102">
        <f t="shared" si="29"/>
        <v>0</v>
      </c>
      <c r="AL54" s="97">
        <f t="shared" si="30"/>
        <v>3581.3499966171726</v>
      </c>
      <c r="AM54" s="118"/>
      <c r="AN54" s="118"/>
      <c r="AO54" s="97"/>
      <c r="AP54" s="221">
        <f t="shared" si="31"/>
        <v>0</v>
      </c>
      <c r="AQ54" s="116"/>
      <c r="AR54" s="130"/>
      <c r="AS54" s="98"/>
      <c r="AT54" s="245">
        <f t="shared" si="33"/>
        <v>4.9999999999999822E-2</v>
      </c>
      <c r="AU54" s="142">
        <f t="shared" si="34"/>
        <v>0</v>
      </c>
      <c r="AV54" s="133">
        <f t="shared" si="35"/>
        <v>0</v>
      </c>
      <c r="AW54" s="102">
        <f t="shared" si="36"/>
        <v>0</v>
      </c>
      <c r="AX54" s="97"/>
      <c r="AY54" s="98"/>
      <c r="BA54" s="259">
        <f t="shared" si="37"/>
        <v>0.54716646792229606</v>
      </c>
    </row>
    <row r="55" spans="1:53" ht="15" customHeight="1" x14ac:dyDescent="0.25">
      <c r="A55" s="95" t="s">
        <v>187</v>
      </c>
      <c r="B55" s="100">
        <v>4095.48</v>
      </c>
      <c r="C55" s="100">
        <f t="shared" si="39"/>
        <v>2047.74</v>
      </c>
      <c r="D55" s="100">
        <f t="shared" si="6"/>
        <v>1228.644</v>
      </c>
      <c r="E55" s="100">
        <v>59.87</v>
      </c>
      <c r="F55" s="100">
        <f t="shared" si="7"/>
        <v>7431.7340000000004</v>
      </c>
      <c r="G55" s="223">
        <v>21.9</v>
      </c>
      <c r="H55" s="117">
        <f t="shared" si="8"/>
        <v>896.91011999999989</v>
      </c>
      <c r="I55" s="130">
        <f t="shared" si="9"/>
        <v>8328.6441200000008</v>
      </c>
      <c r="K55" s="141">
        <v>335</v>
      </c>
      <c r="L55" s="132">
        <f t="shared" si="10"/>
        <v>2790095.7802000004</v>
      </c>
      <c r="M55" s="102">
        <f t="shared" si="11"/>
        <v>1371985.8</v>
      </c>
      <c r="N55" s="100">
        <f t="shared" si="12"/>
        <v>5076.1808082496682</v>
      </c>
      <c r="O55" s="122">
        <f t="shared" si="40"/>
        <v>1015.2361616499337</v>
      </c>
      <c r="P55" s="122">
        <f t="shared" si="41"/>
        <v>1522.8542424749005</v>
      </c>
      <c r="Q55" s="100">
        <f t="shared" si="42"/>
        <v>7614.2712123745023</v>
      </c>
      <c r="R55" s="221">
        <f t="shared" si="13"/>
        <v>21.9</v>
      </c>
      <c r="S55" s="117">
        <f t="shared" si="14"/>
        <v>1111.6835970066772</v>
      </c>
      <c r="T55" s="130">
        <f t="shared" si="15"/>
        <v>8725.9548093811791</v>
      </c>
      <c r="U55" s="101">
        <f t="shared" ref="U55:U76" si="47">T55/I55-1</f>
        <v>4.7704126104643585E-2</v>
      </c>
      <c r="V55" s="245">
        <f t="shared" si="16"/>
        <v>0.23945930837158724</v>
      </c>
      <c r="W55" s="141">
        <f t="shared" si="17"/>
        <v>335</v>
      </c>
      <c r="X55" s="132">
        <f t="shared" si="18"/>
        <v>2923194.861142695</v>
      </c>
      <c r="Y55" s="102">
        <f t="shared" si="19"/>
        <v>1700520.5707636389</v>
      </c>
      <c r="Z55" s="100">
        <f t="shared" si="20"/>
        <v>5997.4884695081373</v>
      </c>
      <c r="AA55" s="122">
        <f t="shared" si="21"/>
        <v>0</v>
      </c>
      <c r="AB55" s="122">
        <f t="shared" si="22"/>
        <v>1799.2465408524411</v>
      </c>
      <c r="AC55" s="100">
        <f t="shared" si="43"/>
        <v>7796.7350103605786</v>
      </c>
      <c r="AD55" s="221">
        <f t="shared" si="23"/>
        <v>21.9</v>
      </c>
      <c r="AE55" s="117">
        <f>Z55*AD55%</f>
        <v>1313.449974822282</v>
      </c>
      <c r="AF55" s="130">
        <f t="shared" ref="AF55:AF101" si="48">AC55+AE55</f>
        <v>9110.1849851828611</v>
      </c>
      <c r="AG55" s="101">
        <f t="shared" ref="AG55:AG76" si="49">AF55/T55-1</f>
        <v>4.4033023800283733E-2</v>
      </c>
      <c r="AH55" s="245">
        <f t="shared" si="27"/>
        <v>0.18149622640729923</v>
      </c>
      <c r="AI55" s="141">
        <f t="shared" si="28"/>
        <v>335</v>
      </c>
      <c r="AJ55" s="132">
        <f t="shared" si="44"/>
        <v>3051911.9700362585</v>
      </c>
      <c r="AK55" s="102">
        <f t="shared" si="29"/>
        <v>2009158.637285226</v>
      </c>
      <c r="AL55" s="100">
        <f t="shared" si="30"/>
        <v>6297.3628929835431</v>
      </c>
      <c r="AM55" s="122">
        <f t="shared" ref="AM55:AM76" si="50">AL55*AM$4</f>
        <v>0</v>
      </c>
      <c r="AN55" s="122">
        <f t="shared" ref="AN55:AN76" si="51">AL55*AN$4</f>
        <v>1889.2088678950629</v>
      </c>
      <c r="AO55" s="100">
        <f t="shared" si="45"/>
        <v>8186.5717608786063</v>
      </c>
      <c r="AP55" s="221">
        <f t="shared" si="31"/>
        <v>21.9</v>
      </c>
      <c r="AQ55" s="117">
        <f>AL55*AP55%</f>
        <v>1379.1224735633957</v>
      </c>
      <c r="AR55" s="130">
        <f t="shared" ref="AR55:AR76" si="52">AO55+AQ55</f>
        <v>9565.6942344420022</v>
      </c>
      <c r="AS55" s="101">
        <f t="shared" ref="AS55:AS76" si="53">AR55/AF55-1</f>
        <v>4.9999999999999822E-2</v>
      </c>
      <c r="AT55" s="245">
        <f t="shared" si="33"/>
        <v>4.9999999999999822E-2</v>
      </c>
      <c r="AU55" s="141">
        <f t="shared" si="34"/>
        <v>335</v>
      </c>
      <c r="AV55" s="132">
        <f t="shared" si="35"/>
        <v>3204507.5685380707</v>
      </c>
      <c r="AW55" s="102">
        <f t="shared" si="36"/>
        <v>2109616.5691494867</v>
      </c>
      <c r="AX55" s="100">
        <f t="shared" ref="AX55:AX76" si="54">AR55-I55</f>
        <v>1237.0501144420014</v>
      </c>
      <c r="AY55" s="101">
        <f t="shared" ref="AY55:AY76" si="55">AR55/I55-1</f>
        <v>0.14852959216631789</v>
      </c>
      <c r="BA55" s="259">
        <f t="shared" si="37"/>
        <v>0.53763732040775269</v>
      </c>
    </row>
    <row r="56" spans="1:53" ht="15" customHeight="1" x14ac:dyDescent="0.25">
      <c r="A56" s="95" t="s">
        <v>188</v>
      </c>
      <c r="B56" s="100">
        <v>4015.19</v>
      </c>
      <c r="C56" s="100">
        <f t="shared" si="39"/>
        <v>2007.595</v>
      </c>
      <c r="D56" s="100">
        <f t="shared" si="6"/>
        <v>1204.557</v>
      </c>
      <c r="E56" s="100">
        <v>59.87</v>
      </c>
      <c r="F56" s="100">
        <f t="shared" si="7"/>
        <v>7287.2119999999995</v>
      </c>
      <c r="G56" s="223">
        <v>21.8</v>
      </c>
      <c r="H56" s="117">
        <f t="shared" si="8"/>
        <v>875.31142</v>
      </c>
      <c r="I56" s="130">
        <f t="shared" si="9"/>
        <v>8162.5234199999995</v>
      </c>
      <c r="K56" s="141">
        <v>55</v>
      </c>
      <c r="L56" s="132">
        <f t="shared" si="10"/>
        <v>448938.78809999995</v>
      </c>
      <c r="M56" s="102">
        <f t="shared" si="11"/>
        <v>220835.45</v>
      </c>
      <c r="N56" s="100">
        <f t="shared" si="12"/>
        <v>4977.4663221324499</v>
      </c>
      <c r="O56" s="122">
        <f t="shared" si="40"/>
        <v>995.49326442648999</v>
      </c>
      <c r="P56" s="122">
        <f t="shared" si="41"/>
        <v>1493.239896639735</v>
      </c>
      <c r="Q56" s="100">
        <f t="shared" si="42"/>
        <v>7466.1994831986749</v>
      </c>
      <c r="R56" s="221">
        <f t="shared" si="13"/>
        <v>21.8</v>
      </c>
      <c r="S56" s="117">
        <f t="shared" si="14"/>
        <v>1085.0876582248741</v>
      </c>
      <c r="T56" s="130">
        <f t="shared" si="15"/>
        <v>8551.2871414235487</v>
      </c>
      <c r="U56" s="101">
        <f t="shared" si="47"/>
        <v>4.762788434652343E-2</v>
      </c>
      <c r="V56" s="245">
        <f t="shared" si="16"/>
        <v>0.23965897557337268</v>
      </c>
      <c r="W56" s="141">
        <f t="shared" si="17"/>
        <v>55</v>
      </c>
      <c r="X56" s="132">
        <f t="shared" si="18"/>
        <v>470320.79277829517</v>
      </c>
      <c r="Y56" s="102">
        <f t="shared" si="19"/>
        <v>273760.64771728474</v>
      </c>
      <c r="Z56" s="100">
        <f t="shared" si="20"/>
        <v>5880.8576766689075</v>
      </c>
      <c r="AA56" s="122">
        <f t="shared" si="21"/>
        <v>0</v>
      </c>
      <c r="AB56" s="122">
        <f t="shared" si="22"/>
        <v>1764.2573030006722</v>
      </c>
      <c r="AC56" s="100">
        <f t="shared" si="43"/>
        <v>7645.11497966958</v>
      </c>
      <c r="AD56" s="221">
        <f t="shared" si="23"/>
        <v>21.8</v>
      </c>
      <c r="AE56" s="117">
        <f t="shared" ref="AE56:AE101" si="56">Z56*AD56%</f>
        <v>1282.0269735138218</v>
      </c>
      <c r="AF56" s="130">
        <f t="shared" si="48"/>
        <v>8927.1419531834017</v>
      </c>
      <c r="AG56" s="101">
        <f t="shared" si="49"/>
        <v>4.3953010294691675E-2</v>
      </c>
      <c r="AH56" s="245">
        <f t="shared" si="27"/>
        <v>0.18149622640729901</v>
      </c>
      <c r="AI56" s="141">
        <f t="shared" si="28"/>
        <v>55</v>
      </c>
      <c r="AJ56" s="132">
        <f t="shared" si="44"/>
        <v>490992.80742508708</v>
      </c>
      <c r="AK56" s="102">
        <f t="shared" si="29"/>
        <v>323447.17221678991</v>
      </c>
      <c r="AL56" s="100">
        <f t="shared" si="30"/>
        <v>6174.9005605023522</v>
      </c>
      <c r="AM56" s="122">
        <f t="shared" si="50"/>
        <v>0</v>
      </c>
      <c r="AN56" s="122">
        <f t="shared" si="51"/>
        <v>1852.4701681507056</v>
      </c>
      <c r="AO56" s="100">
        <f t="shared" si="45"/>
        <v>8027.370728653058</v>
      </c>
      <c r="AP56" s="221">
        <f t="shared" si="31"/>
        <v>21.8</v>
      </c>
      <c r="AQ56" s="117">
        <f t="shared" ref="AQ56:AQ101" si="57">AL56*AP56%</f>
        <v>1346.1283221895128</v>
      </c>
      <c r="AR56" s="130">
        <f t="shared" si="52"/>
        <v>9373.4990508425708</v>
      </c>
      <c r="AS56" s="101">
        <f t="shared" si="53"/>
        <v>4.9999999999999822E-2</v>
      </c>
      <c r="AT56" s="245">
        <f t="shared" si="33"/>
        <v>4.9999999999999822E-2</v>
      </c>
      <c r="AU56" s="141">
        <f t="shared" si="34"/>
        <v>55</v>
      </c>
      <c r="AV56" s="132">
        <f t="shared" si="35"/>
        <v>515542.44779634138</v>
      </c>
      <c r="AW56" s="102">
        <f t="shared" si="36"/>
        <v>339619.53082762938</v>
      </c>
      <c r="AX56" s="100">
        <f t="shared" si="54"/>
        <v>1210.9756308425713</v>
      </c>
      <c r="AY56" s="101">
        <f t="shared" si="55"/>
        <v>0.14835799770882274</v>
      </c>
      <c r="BA56" s="259">
        <f t="shared" si="37"/>
        <v>0.53788502175547159</v>
      </c>
    </row>
    <row r="57" spans="1:53" ht="15" customHeight="1" x14ac:dyDescent="0.25">
      <c r="A57" s="95" t="s">
        <v>189</v>
      </c>
      <c r="B57" s="100">
        <v>3936.46</v>
      </c>
      <c r="C57" s="100">
        <f t="shared" si="39"/>
        <v>1968.23</v>
      </c>
      <c r="D57" s="100">
        <f t="shared" si="6"/>
        <v>1180.9379999999999</v>
      </c>
      <c r="E57" s="100">
        <v>59.87</v>
      </c>
      <c r="F57" s="100">
        <f t="shared" si="7"/>
        <v>7145.4980000000005</v>
      </c>
      <c r="G57" s="223">
        <v>19.5</v>
      </c>
      <c r="H57" s="117">
        <f t="shared" si="8"/>
        <v>767.60970000000009</v>
      </c>
      <c r="I57" s="130">
        <f t="shared" si="9"/>
        <v>7913.1077000000005</v>
      </c>
      <c r="K57" s="141">
        <v>47</v>
      </c>
      <c r="L57" s="132">
        <f t="shared" si="10"/>
        <v>371916.06190000003</v>
      </c>
      <c r="M57" s="102">
        <f t="shared" si="11"/>
        <v>185013.62</v>
      </c>
      <c r="N57" s="100">
        <f t="shared" si="12"/>
        <v>4880.6698158177342</v>
      </c>
      <c r="O57" s="122">
        <f t="shared" si="40"/>
        <v>976.13396316354692</v>
      </c>
      <c r="P57" s="122">
        <f t="shared" si="41"/>
        <v>1464.2009447453202</v>
      </c>
      <c r="Q57" s="100">
        <f t="shared" si="42"/>
        <v>7321.0047237266008</v>
      </c>
      <c r="R57" s="221">
        <f t="shared" si="13"/>
        <v>19.5</v>
      </c>
      <c r="S57" s="117">
        <f t="shared" si="14"/>
        <v>951.73061408445824</v>
      </c>
      <c r="T57" s="130">
        <f t="shared" si="15"/>
        <v>8272.7353378110583</v>
      </c>
      <c r="U57" s="101">
        <f t="shared" si="47"/>
        <v>4.5447079888860653E-2</v>
      </c>
      <c r="V57" s="245">
        <f t="shared" si="16"/>
        <v>0.23986267250721061</v>
      </c>
      <c r="W57" s="141">
        <f t="shared" si="17"/>
        <v>47</v>
      </c>
      <c r="X57" s="132">
        <f t="shared" si="18"/>
        <v>388818.56087711971</v>
      </c>
      <c r="Y57" s="102">
        <f t="shared" si="19"/>
        <v>229391.48134343349</v>
      </c>
      <c r="Z57" s="100">
        <f t="shared" si="20"/>
        <v>5766.4929697286598</v>
      </c>
      <c r="AA57" s="122">
        <f t="shared" si="21"/>
        <v>0</v>
      </c>
      <c r="AB57" s="122">
        <f t="shared" si="22"/>
        <v>1729.947890918598</v>
      </c>
      <c r="AC57" s="100">
        <f t="shared" si="43"/>
        <v>7496.440860647258</v>
      </c>
      <c r="AD57" s="221">
        <f t="shared" si="23"/>
        <v>19.5</v>
      </c>
      <c r="AE57" s="117">
        <f t="shared" si="56"/>
        <v>1124.4661290970887</v>
      </c>
      <c r="AF57" s="130">
        <f t="shared" si="48"/>
        <v>8620.906989744346</v>
      </c>
      <c r="AG57" s="101">
        <f t="shared" si="49"/>
        <v>4.2086642170449551E-2</v>
      </c>
      <c r="AH57" s="245">
        <f t="shared" si="27"/>
        <v>0.18149622640729901</v>
      </c>
      <c r="AI57" s="141">
        <f t="shared" si="28"/>
        <v>47</v>
      </c>
      <c r="AJ57" s="132">
        <f t="shared" si="44"/>
        <v>405182.62851798424</v>
      </c>
      <c r="AK57" s="102">
        <f t="shared" si="29"/>
        <v>271025.169577247</v>
      </c>
      <c r="AL57" s="100">
        <f t="shared" si="30"/>
        <v>6054.8176182150928</v>
      </c>
      <c r="AM57" s="122">
        <f t="shared" si="50"/>
        <v>0</v>
      </c>
      <c r="AN57" s="122">
        <f t="shared" si="51"/>
        <v>1816.4452854645278</v>
      </c>
      <c r="AO57" s="100">
        <f t="shared" si="45"/>
        <v>7871.2629036796206</v>
      </c>
      <c r="AP57" s="221">
        <f t="shared" si="31"/>
        <v>19.5</v>
      </c>
      <c r="AQ57" s="117">
        <f t="shared" si="57"/>
        <v>1180.6894355519432</v>
      </c>
      <c r="AR57" s="130">
        <f t="shared" si="52"/>
        <v>9051.9523392315641</v>
      </c>
      <c r="AS57" s="101">
        <f t="shared" si="53"/>
        <v>5.0000000000000044E-2</v>
      </c>
      <c r="AT57" s="245">
        <f t="shared" si="33"/>
        <v>5.0000000000000044E-2</v>
      </c>
      <c r="AU57" s="141">
        <f t="shared" si="34"/>
        <v>47</v>
      </c>
      <c r="AV57" s="132">
        <f t="shared" si="35"/>
        <v>425441.75994388352</v>
      </c>
      <c r="AW57" s="102">
        <f t="shared" si="36"/>
        <v>284576.42805610935</v>
      </c>
      <c r="AX57" s="100">
        <f t="shared" si="54"/>
        <v>1138.8446392315636</v>
      </c>
      <c r="AY57" s="101">
        <f t="shared" si="55"/>
        <v>0.14391875890069894</v>
      </c>
      <c r="BA57" s="259">
        <f t="shared" si="37"/>
        <v>0.53813772227206491</v>
      </c>
    </row>
    <row r="58" spans="1:53" ht="15" customHeight="1" x14ac:dyDescent="0.25">
      <c r="A58" s="95" t="s">
        <v>190</v>
      </c>
      <c r="B58" s="100">
        <v>3859.27</v>
      </c>
      <c r="C58" s="100">
        <f t="shared" si="39"/>
        <v>1929.635</v>
      </c>
      <c r="D58" s="100">
        <f t="shared" si="6"/>
        <v>1157.7809999999999</v>
      </c>
      <c r="E58" s="100">
        <v>59.87</v>
      </c>
      <c r="F58" s="100">
        <f t="shared" si="7"/>
        <v>7006.5559999999996</v>
      </c>
      <c r="G58" s="223">
        <v>17.899999999999999</v>
      </c>
      <c r="H58" s="117">
        <f t="shared" si="8"/>
        <v>690.80932999999993</v>
      </c>
      <c r="I58" s="130">
        <f t="shared" si="9"/>
        <v>7697.3653299999996</v>
      </c>
      <c r="K58" s="141">
        <v>62</v>
      </c>
      <c r="L58" s="132">
        <f t="shared" si="10"/>
        <v>477236.65045999998</v>
      </c>
      <c r="M58" s="102">
        <f t="shared" si="11"/>
        <v>239274.74</v>
      </c>
      <c r="N58" s="100">
        <f t="shared" si="12"/>
        <v>4785.7666998208706</v>
      </c>
      <c r="O58" s="122">
        <f t="shared" si="40"/>
        <v>957.15333996417417</v>
      </c>
      <c r="P58" s="122">
        <f t="shared" si="41"/>
        <v>1435.7300099462611</v>
      </c>
      <c r="Q58" s="100">
        <f t="shared" si="42"/>
        <v>7178.6500497313054</v>
      </c>
      <c r="R58" s="221">
        <f t="shared" si="13"/>
        <v>17.899999999999999</v>
      </c>
      <c r="S58" s="117">
        <f t="shared" si="14"/>
        <v>856.65223926793578</v>
      </c>
      <c r="T58" s="130">
        <f t="shared" si="15"/>
        <v>8035.3022889992408</v>
      </c>
      <c r="U58" s="101">
        <f t="shared" si="47"/>
        <v>4.3902938799351698E-2</v>
      </c>
      <c r="V58" s="245">
        <f t="shared" si="16"/>
        <v>0.24007045369224511</v>
      </c>
      <c r="W58" s="141">
        <f t="shared" si="17"/>
        <v>62</v>
      </c>
      <c r="X58" s="132">
        <f t="shared" si="18"/>
        <v>498188.74191795295</v>
      </c>
      <c r="Y58" s="102">
        <f t="shared" si="19"/>
        <v>296717.53538889397</v>
      </c>
      <c r="Z58" s="100">
        <f t="shared" si="20"/>
        <v>5654.3652963040722</v>
      </c>
      <c r="AA58" s="122">
        <f t="shared" si="21"/>
        <v>0</v>
      </c>
      <c r="AB58" s="122">
        <f t="shared" si="22"/>
        <v>1696.3095888912217</v>
      </c>
      <c r="AC58" s="100">
        <f t="shared" si="43"/>
        <v>7350.6748851952943</v>
      </c>
      <c r="AD58" s="221">
        <f t="shared" si="23"/>
        <v>17.899999999999999</v>
      </c>
      <c r="AE58" s="117">
        <f t="shared" si="56"/>
        <v>1012.1313880384289</v>
      </c>
      <c r="AF58" s="130">
        <f t="shared" si="48"/>
        <v>8362.8062732337239</v>
      </c>
      <c r="AG58" s="101">
        <f t="shared" si="49"/>
        <v>4.075814106992004E-2</v>
      </c>
      <c r="AH58" s="245">
        <f t="shared" si="27"/>
        <v>0.18149622640729923</v>
      </c>
      <c r="AI58" s="141">
        <f t="shared" si="28"/>
        <v>62</v>
      </c>
      <c r="AJ58" s="132">
        <f t="shared" si="44"/>
        <v>518493.98894049088</v>
      </c>
      <c r="AK58" s="102">
        <f t="shared" si="29"/>
        <v>350570.64837085246</v>
      </c>
      <c r="AL58" s="100">
        <f t="shared" si="30"/>
        <v>5937.0835611192751</v>
      </c>
      <c r="AM58" s="122">
        <f t="shared" si="50"/>
        <v>0</v>
      </c>
      <c r="AN58" s="122">
        <f t="shared" si="51"/>
        <v>1781.1250683357825</v>
      </c>
      <c r="AO58" s="100">
        <f t="shared" si="45"/>
        <v>7718.2086294550572</v>
      </c>
      <c r="AP58" s="221">
        <f t="shared" si="31"/>
        <v>17.899999999999999</v>
      </c>
      <c r="AQ58" s="117">
        <f t="shared" si="57"/>
        <v>1062.7379574403501</v>
      </c>
      <c r="AR58" s="130">
        <f t="shared" si="52"/>
        <v>8780.9465868954067</v>
      </c>
      <c r="AS58" s="101">
        <f t="shared" si="53"/>
        <v>4.99999999999996E-2</v>
      </c>
      <c r="AT58" s="245">
        <f t="shared" si="33"/>
        <v>4.9999999999999822E-2</v>
      </c>
      <c r="AU58" s="141">
        <f t="shared" si="34"/>
        <v>62</v>
      </c>
      <c r="AV58" s="132">
        <f t="shared" si="35"/>
        <v>544418.68838751526</v>
      </c>
      <c r="AW58" s="102">
        <f t="shared" si="36"/>
        <v>368099.18078939506</v>
      </c>
      <c r="AX58" s="100">
        <f t="shared" si="54"/>
        <v>1083.581256895407</v>
      </c>
      <c r="AY58" s="101">
        <f t="shared" si="55"/>
        <v>0.14077300614435129</v>
      </c>
      <c r="BA58" s="259">
        <f t="shared" si="37"/>
        <v>0.53839548959240346</v>
      </c>
    </row>
    <row r="59" spans="1:53" ht="15" customHeight="1" x14ac:dyDescent="0.25">
      <c r="A59" s="95" t="s">
        <v>191</v>
      </c>
      <c r="B59" s="100">
        <v>3783.58</v>
      </c>
      <c r="C59" s="100">
        <f t="shared" si="39"/>
        <v>1891.79</v>
      </c>
      <c r="D59" s="100">
        <f t="shared" si="6"/>
        <v>1135.0739999999998</v>
      </c>
      <c r="E59" s="100">
        <v>59.87</v>
      </c>
      <c r="F59" s="100">
        <f t="shared" si="7"/>
        <v>6870.3139999999994</v>
      </c>
      <c r="G59" s="223">
        <v>18.100000000000001</v>
      </c>
      <c r="H59" s="117">
        <f t="shared" si="8"/>
        <v>684.82798000000003</v>
      </c>
      <c r="I59" s="130">
        <f t="shared" si="9"/>
        <v>7555.1419799999994</v>
      </c>
      <c r="K59" s="141">
        <v>44</v>
      </c>
      <c r="L59" s="132">
        <f t="shared" si="10"/>
        <v>332426.24711999996</v>
      </c>
      <c r="M59" s="102">
        <f t="shared" si="11"/>
        <v>166477.51999999999</v>
      </c>
      <c r="N59" s="100">
        <f t="shared" si="12"/>
        <v>4692.7077951725678</v>
      </c>
      <c r="O59" s="122">
        <f t="shared" si="40"/>
        <v>938.54155903451363</v>
      </c>
      <c r="P59" s="122">
        <f t="shared" si="41"/>
        <v>1407.8123385517704</v>
      </c>
      <c r="Q59" s="100">
        <f t="shared" si="42"/>
        <v>7039.0616927588517</v>
      </c>
      <c r="R59" s="221">
        <f t="shared" si="13"/>
        <v>18.100000000000001</v>
      </c>
      <c r="S59" s="117">
        <f t="shared" si="14"/>
        <v>849.38011092623492</v>
      </c>
      <c r="T59" s="130">
        <f t="shared" si="15"/>
        <v>7888.4418036850866</v>
      </c>
      <c r="U59" s="101">
        <f t="shared" si="47"/>
        <v>4.4115626756902726E-2</v>
      </c>
      <c r="V59" s="245">
        <f t="shared" si="16"/>
        <v>0.24028242964931823</v>
      </c>
      <c r="W59" s="141">
        <f t="shared" si="17"/>
        <v>44</v>
      </c>
      <c r="X59" s="132">
        <f t="shared" si="18"/>
        <v>347091.43936214381</v>
      </c>
      <c r="Y59" s="102">
        <f t="shared" si="19"/>
        <v>206479.14298759299</v>
      </c>
      <c r="Z59" s="100">
        <f t="shared" si="20"/>
        <v>5544.4165516285057</v>
      </c>
      <c r="AA59" s="122">
        <f t="shared" si="21"/>
        <v>0</v>
      </c>
      <c r="AB59" s="122">
        <f t="shared" si="22"/>
        <v>1663.3249654885517</v>
      </c>
      <c r="AC59" s="100">
        <f t="shared" si="43"/>
        <v>7207.7415171170578</v>
      </c>
      <c r="AD59" s="221">
        <f t="shared" si="23"/>
        <v>18.100000000000001</v>
      </c>
      <c r="AE59" s="117">
        <f t="shared" si="56"/>
        <v>1003.5393958447596</v>
      </c>
      <c r="AF59" s="130">
        <f t="shared" si="48"/>
        <v>8211.2809129618181</v>
      </c>
      <c r="AG59" s="101">
        <f t="shared" si="49"/>
        <v>4.0925586739565922E-2</v>
      </c>
      <c r="AH59" s="245">
        <f t="shared" si="27"/>
        <v>0.18149622640729923</v>
      </c>
      <c r="AI59" s="141">
        <f t="shared" si="28"/>
        <v>44</v>
      </c>
      <c r="AJ59" s="132">
        <f t="shared" si="44"/>
        <v>361296.36017032003</v>
      </c>
      <c r="AK59" s="102">
        <f t="shared" si="29"/>
        <v>243954.32827165426</v>
      </c>
      <c r="AL59" s="100">
        <f t="shared" si="30"/>
        <v>5821.6373792099303</v>
      </c>
      <c r="AM59" s="122">
        <f t="shared" si="50"/>
        <v>0</v>
      </c>
      <c r="AN59" s="122">
        <f t="shared" si="51"/>
        <v>1746.491213762979</v>
      </c>
      <c r="AO59" s="100">
        <f t="shared" si="45"/>
        <v>7568.1285929729092</v>
      </c>
      <c r="AP59" s="221">
        <f t="shared" si="31"/>
        <v>18.100000000000001</v>
      </c>
      <c r="AQ59" s="117">
        <f t="shared" si="57"/>
        <v>1053.7163656369976</v>
      </c>
      <c r="AR59" s="130">
        <f t="shared" si="52"/>
        <v>8621.8449586099068</v>
      </c>
      <c r="AS59" s="101">
        <f t="shared" si="53"/>
        <v>4.9999999999999822E-2</v>
      </c>
      <c r="AT59" s="245">
        <f t="shared" si="33"/>
        <v>4.9999999999999822E-2</v>
      </c>
      <c r="AU59" s="141">
        <f t="shared" si="34"/>
        <v>44</v>
      </c>
      <c r="AV59" s="132">
        <f t="shared" si="35"/>
        <v>379361.17817883589</v>
      </c>
      <c r="AW59" s="102">
        <f t="shared" si="36"/>
        <v>256152.04468523694</v>
      </c>
      <c r="AX59" s="100">
        <f t="shared" si="54"/>
        <v>1066.7029786099074</v>
      </c>
      <c r="AY59" s="101">
        <f t="shared" si="55"/>
        <v>0.14118900497617215</v>
      </c>
      <c r="BA59" s="259">
        <f t="shared" si="37"/>
        <v>0.53865846082544322</v>
      </c>
    </row>
    <row r="60" spans="1:53" ht="15" customHeight="1" x14ac:dyDescent="0.25">
      <c r="A60" s="95" t="s">
        <v>192</v>
      </c>
      <c r="B60" s="100">
        <v>3709.41</v>
      </c>
      <c r="C60" s="100">
        <f t="shared" si="39"/>
        <v>1854.7049999999999</v>
      </c>
      <c r="D60" s="100">
        <f t="shared" si="6"/>
        <v>1112.8229999999999</v>
      </c>
      <c r="E60" s="100">
        <v>59.87</v>
      </c>
      <c r="F60" s="100">
        <f t="shared" si="7"/>
        <v>6736.808</v>
      </c>
      <c r="G60" s="223">
        <v>15.6</v>
      </c>
      <c r="H60" s="117">
        <f t="shared" si="8"/>
        <v>578.66795999999999</v>
      </c>
      <c r="I60" s="130">
        <f t="shared" si="9"/>
        <v>7315.4759599999998</v>
      </c>
      <c r="K60" s="141">
        <v>34</v>
      </c>
      <c r="L60" s="132">
        <f t="shared" si="10"/>
        <v>248726.18263999998</v>
      </c>
      <c r="M60" s="102">
        <f t="shared" si="11"/>
        <v>126119.94</v>
      </c>
      <c r="N60" s="100">
        <f t="shared" si="12"/>
        <v>4601.5176913574724</v>
      </c>
      <c r="O60" s="122">
        <f t="shared" si="40"/>
        <v>920.30353827149452</v>
      </c>
      <c r="P60" s="122">
        <f t="shared" si="41"/>
        <v>1380.4553074072417</v>
      </c>
      <c r="Q60" s="100">
        <f t="shared" si="42"/>
        <v>6902.2765370362085</v>
      </c>
      <c r="R60" s="221">
        <f t="shared" si="13"/>
        <v>15.6</v>
      </c>
      <c r="S60" s="117">
        <f t="shared" si="14"/>
        <v>717.83675985176569</v>
      </c>
      <c r="T60" s="130">
        <f t="shared" si="15"/>
        <v>7620.1132968879738</v>
      </c>
      <c r="U60" s="101">
        <f t="shared" si="47"/>
        <v>4.164285940568857E-2</v>
      </c>
      <c r="V60" s="245">
        <f t="shared" si="16"/>
        <v>0.24049854056506903</v>
      </c>
      <c r="W60" s="141">
        <f t="shared" si="17"/>
        <v>34</v>
      </c>
      <c r="X60" s="132">
        <f t="shared" si="18"/>
        <v>259083.8520941911</v>
      </c>
      <c r="Y60" s="102">
        <f t="shared" si="19"/>
        <v>156451.60150615405</v>
      </c>
      <c r="Z60" s="100">
        <f t="shared" si="20"/>
        <v>5436.6757880852801</v>
      </c>
      <c r="AA60" s="122">
        <f t="shared" si="21"/>
        <v>0</v>
      </c>
      <c r="AB60" s="122">
        <f t="shared" si="22"/>
        <v>1631.0027364255841</v>
      </c>
      <c r="AC60" s="100">
        <f t="shared" si="43"/>
        <v>7067.678524510864</v>
      </c>
      <c r="AD60" s="221">
        <f t="shared" si="23"/>
        <v>15.6</v>
      </c>
      <c r="AE60" s="117">
        <f t="shared" si="56"/>
        <v>848.12142294130365</v>
      </c>
      <c r="AF60" s="130">
        <f t="shared" si="48"/>
        <v>7915.7999474521675</v>
      </c>
      <c r="AG60" s="101">
        <f t="shared" si="49"/>
        <v>3.8803445440233952E-2</v>
      </c>
      <c r="AH60" s="245">
        <f t="shared" si="27"/>
        <v>0.18149622640729901</v>
      </c>
      <c r="AI60" s="141">
        <f t="shared" si="28"/>
        <v>34</v>
      </c>
      <c r="AJ60" s="132">
        <f t="shared" si="44"/>
        <v>269137.19821337372</v>
      </c>
      <c r="AK60" s="102">
        <f t="shared" si="29"/>
        <v>184846.97679489953</v>
      </c>
      <c r="AL60" s="100">
        <f t="shared" si="30"/>
        <v>5708.5095774895435</v>
      </c>
      <c r="AM60" s="122">
        <f t="shared" si="50"/>
        <v>0</v>
      </c>
      <c r="AN60" s="122">
        <f t="shared" si="51"/>
        <v>1712.5528732468631</v>
      </c>
      <c r="AO60" s="100">
        <f t="shared" si="45"/>
        <v>7421.0624507364064</v>
      </c>
      <c r="AP60" s="221">
        <f t="shared" si="31"/>
        <v>15.6</v>
      </c>
      <c r="AQ60" s="117">
        <f t="shared" si="57"/>
        <v>890.52749408836883</v>
      </c>
      <c r="AR60" s="130">
        <f t="shared" si="52"/>
        <v>8311.5899448247746</v>
      </c>
      <c r="AS60" s="101">
        <f t="shared" si="53"/>
        <v>4.9999999999999822E-2</v>
      </c>
      <c r="AT60" s="245">
        <f t="shared" si="33"/>
        <v>4.9999999999999822E-2</v>
      </c>
      <c r="AU60" s="141">
        <f t="shared" si="34"/>
        <v>34</v>
      </c>
      <c r="AV60" s="132">
        <f t="shared" si="35"/>
        <v>282594.05812404235</v>
      </c>
      <c r="AW60" s="102">
        <f t="shared" si="36"/>
        <v>194089.32563464448</v>
      </c>
      <c r="AX60" s="100">
        <f t="shared" si="54"/>
        <v>996.11398482477489</v>
      </c>
      <c r="AY60" s="101">
        <f t="shared" si="55"/>
        <v>0.13616530083228851</v>
      </c>
      <c r="BA60" s="259">
        <f t="shared" si="37"/>
        <v>0.53892656176846021</v>
      </c>
    </row>
    <row r="61" spans="1:53" ht="15" customHeight="1" x14ac:dyDescent="0.25">
      <c r="A61" s="95" t="s">
        <v>193</v>
      </c>
      <c r="B61" s="100">
        <v>3636.67</v>
      </c>
      <c r="C61" s="100">
        <f t="shared" si="39"/>
        <v>1818.335</v>
      </c>
      <c r="D61" s="100">
        <f t="shared" si="6"/>
        <v>1091.001</v>
      </c>
      <c r="E61" s="100">
        <v>59.87</v>
      </c>
      <c r="F61" s="100">
        <f t="shared" si="7"/>
        <v>6605.8760000000002</v>
      </c>
      <c r="G61" s="223">
        <v>14.5</v>
      </c>
      <c r="H61" s="117">
        <f t="shared" si="8"/>
        <v>527.31714999999997</v>
      </c>
      <c r="I61" s="130">
        <f t="shared" si="9"/>
        <v>7133.1931500000001</v>
      </c>
      <c r="K61" s="141">
        <v>40</v>
      </c>
      <c r="L61" s="132">
        <f t="shared" si="10"/>
        <v>285327.72600000002</v>
      </c>
      <c r="M61" s="102">
        <f t="shared" si="11"/>
        <v>145466.79999999999</v>
      </c>
      <c r="N61" s="100">
        <f t="shared" si="12"/>
        <v>4512.085735694669</v>
      </c>
      <c r="O61" s="122">
        <f t="shared" si="40"/>
        <v>902.41714713893384</v>
      </c>
      <c r="P61" s="122">
        <f t="shared" si="41"/>
        <v>1353.6257207084006</v>
      </c>
      <c r="Q61" s="100">
        <f t="shared" si="42"/>
        <v>6768.1286035420035</v>
      </c>
      <c r="R61" s="221">
        <f t="shared" si="13"/>
        <v>14.5</v>
      </c>
      <c r="S61" s="117">
        <f t="shared" si="14"/>
        <v>654.25243167572694</v>
      </c>
      <c r="T61" s="130">
        <f t="shared" si="15"/>
        <v>7422.3810352177306</v>
      </c>
      <c r="U61" s="101">
        <f t="shared" si="47"/>
        <v>4.054115445026607E-2</v>
      </c>
      <c r="V61" s="245">
        <f t="shared" si="16"/>
        <v>0.24071904673634648</v>
      </c>
      <c r="W61" s="141">
        <f t="shared" si="17"/>
        <v>40</v>
      </c>
      <c r="X61" s="132">
        <f t="shared" si="18"/>
        <v>296895.2414087092</v>
      </c>
      <c r="Y61" s="102">
        <f t="shared" si="19"/>
        <v>180483.42942778676</v>
      </c>
      <c r="Z61" s="100">
        <f t="shared" si="20"/>
        <v>5331.0122699494532</v>
      </c>
      <c r="AA61" s="122">
        <f t="shared" si="21"/>
        <v>0</v>
      </c>
      <c r="AB61" s="122">
        <f t="shared" si="22"/>
        <v>1599.3036809848359</v>
      </c>
      <c r="AC61" s="100">
        <f t="shared" si="43"/>
        <v>6930.3159509342895</v>
      </c>
      <c r="AD61" s="221">
        <f t="shared" si="23"/>
        <v>14.5</v>
      </c>
      <c r="AE61" s="117">
        <f t="shared" si="56"/>
        <v>772.99677914267068</v>
      </c>
      <c r="AF61" s="130">
        <f t="shared" si="48"/>
        <v>7703.3127300769602</v>
      </c>
      <c r="AG61" s="101">
        <f t="shared" si="49"/>
        <v>3.7849268789390322E-2</v>
      </c>
      <c r="AH61" s="245">
        <f t="shared" si="27"/>
        <v>0.18149622640729901</v>
      </c>
      <c r="AI61" s="141">
        <f t="shared" si="28"/>
        <v>40</v>
      </c>
      <c r="AJ61" s="132">
        <f t="shared" si="44"/>
        <v>308132.5092030784</v>
      </c>
      <c r="AK61" s="102">
        <f t="shared" si="29"/>
        <v>213240.49079797813</v>
      </c>
      <c r="AL61" s="100">
        <f t="shared" si="30"/>
        <v>5597.5628834469253</v>
      </c>
      <c r="AM61" s="122">
        <f t="shared" si="50"/>
        <v>0</v>
      </c>
      <c r="AN61" s="122">
        <f t="shared" si="51"/>
        <v>1679.2688650340776</v>
      </c>
      <c r="AO61" s="100">
        <f t="shared" si="45"/>
        <v>7276.8317484810032</v>
      </c>
      <c r="AP61" s="221">
        <f t="shared" si="31"/>
        <v>14.5</v>
      </c>
      <c r="AQ61" s="117">
        <f t="shared" si="57"/>
        <v>811.64661809980407</v>
      </c>
      <c r="AR61" s="130">
        <f t="shared" si="52"/>
        <v>8088.4783665808072</v>
      </c>
      <c r="AS61" s="101">
        <f t="shared" si="53"/>
        <v>4.9999999999999822E-2</v>
      </c>
      <c r="AT61" s="245">
        <f t="shared" si="33"/>
        <v>4.9999999999999822E-2</v>
      </c>
      <c r="AU61" s="141">
        <f t="shared" si="34"/>
        <v>40</v>
      </c>
      <c r="AV61" s="132">
        <f t="shared" si="35"/>
        <v>323539.13466323231</v>
      </c>
      <c r="AW61" s="102">
        <f t="shared" si="36"/>
        <v>223902.515337877</v>
      </c>
      <c r="AX61" s="100">
        <f t="shared" si="54"/>
        <v>955.28521658080717</v>
      </c>
      <c r="AY61" s="101">
        <f t="shared" si="55"/>
        <v>0.13392112010605062</v>
      </c>
      <c r="BA61" s="259">
        <f t="shared" si="37"/>
        <v>0.53920011533818712</v>
      </c>
    </row>
    <row r="62" spans="1:53" ht="15" customHeight="1" x14ac:dyDescent="0.25">
      <c r="A62" s="95" t="s">
        <v>194</v>
      </c>
      <c r="B62" s="100">
        <v>3565.37</v>
      </c>
      <c r="C62" s="100">
        <f t="shared" si="39"/>
        <v>1782.6849999999999</v>
      </c>
      <c r="D62" s="100">
        <f t="shared" si="6"/>
        <v>1069.6109999999999</v>
      </c>
      <c r="E62" s="100">
        <v>59.87</v>
      </c>
      <c r="F62" s="100">
        <f t="shared" si="7"/>
        <v>6477.5360000000001</v>
      </c>
      <c r="G62" s="223">
        <v>15</v>
      </c>
      <c r="H62" s="117">
        <f t="shared" si="8"/>
        <v>534.80549999999994</v>
      </c>
      <c r="I62" s="130">
        <f t="shared" si="9"/>
        <v>7012.3415000000005</v>
      </c>
      <c r="K62" s="141">
        <v>59</v>
      </c>
      <c r="L62" s="132">
        <f t="shared" si="10"/>
        <v>413728.14850000001</v>
      </c>
      <c r="M62" s="102">
        <f t="shared" si="11"/>
        <v>210356.83</v>
      </c>
      <c r="N62" s="100">
        <f t="shared" si="12"/>
        <v>4424.4242229264828</v>
      </c>
      <c r="O62" s="122">
        <f t="shared" si="40"/>
        <v>884.88484458529661</v>
      </c>
      <c r="P62" s="122">
        <f t="shared" si="41"/>
        <v>1327.3272668779448</v>
      </c>
      <c r="Q62" s="100">
        <f t="shared" si="42"/>
        <v>6636.6363343897237</v>
      </c>
      <c r="R62" s="221">
        <f t="shared" si="13"/>
        <v>15</v>
      </c>
      <c r="S62" s="117">
        <f t="shared" si="14"/>
        <v>663.6636334389724</v>
      </c>
      <c r="T62" s="130">
        <f t="shared" si="15"/>
        <v>7300.299967828696</v>
      </c>
      <c r="U62" s="101">
        <f t="shared" si="47"/>
        <v>4.1064524286031467E-2</v>
      </c>
      <c r="V62" s="245">
        <f t="shared" si="16"/>
        <v>0.24094391968476847</v>
      </c>
      <c r="W62" s="141">
        <f t="shared" si="17"/>
        <v>59</v>
      </c>
      <c r="X62" s="132">
        <f t="shared" si="18"/>
        <v>430717.69810189307</v>
      </c>
      <c r="Y62" s="102">
        <f t="shared" si="19"/>
        <v>261041.02915266249</v>
      </c>
      <c r="Z62" s="100">
        <f t="shared" si="20"/>
        <v>5227.4405234126862</v>
      </c>
      <c r="AA62" s="122">
        <f t="shared" si="21"/>
        <v>0</v>
      </c>
      <c r="AB62" s="122">
        <f t="shared" si="22"/>
        <v>1568.2321570238057</v>
      </c>
      <c r="AC62" s="100">
        <f t="shared" si="43"/>
        <v>6795.6726804364916</v>
      </c>
      <c r="AD62" s="221">
        <f t="shared" si="23"/>
        <v>15</v>
      </c>
      <c r="AE62" s="117">
        <f t="shared" si="56"/>
        <v>784.11607851190286</v>
      </c>
      <c r="AF62" s="130">
        <f t="shared" si="48"/>
        <v>7579.7887589483944</v>
      </c>
      <c r="AG62" s="101">
        <f t="shared" si="49"/>
        <v>3.8284562600353844E-2</v>
      </c>
      <c r="AH62" s="245">
        <f t="shared" si="27"/>
        <v>0.18149622640729901</v>
      </c>
      <c r="AI62" s="141">
        <f t="shared" si="28"/>
        <v>59</v>
      </c>
      <c r="AJ62" s="132">
        <f t="shared" si="44"/>
        <v>447207.53677795525</v>
      </c>
      <c r="AK62" s="102">
        <f t="shared" si="29"/>
        <v>308418.99088134849</v>
      </c>
      <c r="AL62" s="100">
        <f t="shared" si="30"/>
        <v>5488.8125495833201</v>
      </c>
      <c r="AM62" s="122">
        <f t="shared" si="50"/>
        <v>0</v>
      </c>
      <c r="AN62" s="122">
        <f t="shared" si="51"/>
        <v>1646.6437648749959</v>
      </c>
      <c r="AO62" s="100">
        <f t="shared" si="45"/>
        <v>7135.4563144583162</v>
      </c>
      <c r="AP62" s="221">
        <f t="shared" si="31"/>
        <v>15</v>
      </c>
      <c r="AQ62" s="117">
        <f t="shared" si="57"/>
        <v>823.32188243749795</v>
      </c>
      <c r="AR62" s="130">
        <f t="shared" si="52"/>
        <v>7958.7781968958143</v>
      </c>
      <c r="AS62" s="101">
        <f t="shared" si="53"/>
        <v>5.0000000000000044E-2</v>
      </c>
      <c r="AT62" s="245">
        <f t="shared" si="33"/>
        <v>4.9999999999999822E-2</v>
      </c>
      <c r="AU62" s="141">
        <f t="shared" si="34"/>
        <v>59</v>
      </c>
      <c r="AV62" s="132">
        <f t="shared" si="35"/>
        <v>469567.91361685307</v>
      </c>
      <c r="AW62" s="102">
        <f t="shared" si="36"/>
        <v>323839.94042541587</v>
      </c>
      <c r="AX62" s="100">
        <f t="shared" si="54"/>
        <v>946.43669689581384</v>
      </c>
      <c r="AY62" s="101">
        <f t="shared" si="55"/>
        <v>0.13496728544892078</v>
      </c>
      <c r="BA62" s="259">
        <f t="shared" si="37"/>
        <v>0.53947908620516816</v>
      </c>
    </row>
    <row r="63" spans="1:53" ht="15" customHeight="1" x14ac:dyDescent="0.25">
      <c r="A63" s="95" t="s">
        <v>195</v>
      </c>
      <c r="B63" s="100">
        <v>3495.45</v>
      </c>
      <c r="C63" s="100">
        <f t="shared" si="39"/>
        <v>1747.7249999999999</v>
      </c>
      <c r="D63" s="100">
        <f t="shared" si="6"/>
        <v>1048.635</v>
      </c>
      <c r="E63" s="100">
        <v>59.87</v>
      </c>
      <c r="F63" s="100">
        <f t="shared" si="7"/>
        <v>6351.6799999999994</v>
      </c>
      <c r="G63" s="223">
        <v>15</v>
      </c>
      <c r="H63" s="117">
        <f t="shared" si="8"/>
        <v>524.3175</v>
      </c>
      <c r="I63" s="130">
        <f t="shared" si="9"/>
        <v>6875.9974999999995</v>
      </c>
      <c r="K63" s="141">
        <v>49</v>
      </c>
      <c r="L63" s="132">
        <f t="shared" si="10"/>
        <v>336923.8775</v>
      </c>
      <c r="M63" s="102">
        <f t="shared" si="11"/>
        <v>171277.05</v>
      </c>
      <c r="N63" s="100">
        <f t="shared" si="12"/>
        <v>4338.4593845989712</v>
      </c>
      <c r="O63" s="122">
        <f t="shared" si="40"/>
        <v>867.69187691979425</v>
      </c>
      <c r="P63" s="122">
        <f t="shared" si="41"/>
        <v>1301.5378153796912</v>
      </c>
      <c r="Q63" s="100">
        <f t="shared" si="42"/>
        <v>6507.6890768984567</v>
      </c>
      <c r="R63" s="221">
        <f t="shared" si="13"/>
        <v>15</v>
      </c>
      <c r="S63" s="117">
        <f t="shared" si="14"/>
        <v>650.76890768984561</v>
      </c>
      <c r="T63" s="130">
        <f t="shared" si="15"/>
        <v>7158.4579845883027</v>
      </c>
      <c r="U63" s="101">
        <f t="shared" si="47"/>
        <v>4.107920117601882E-2</v>
      </c>
      <c r="V63" s="245">
        <f t="shared" si="16"/>
        <v>0.24117334952551794</v>
      </c>
      <c r="W63" s="141">
        <f t="shared" si="17"/>
        <v>49</v>
      </c>
      <c r="X63" s="132">
        <f t="shared" si="18"/>
        <v>350764.44124482683</v>
      </c>
      <c r="Y63" s="102">
        <f t="shared" si="19"/>
        <v>212584.50984534959</v>
      </c>
      <c r="Z63" s="100">
        <f t="shared" si="20"/>
        <v>5125.8733913250171</v>
      </c>
      <c r="AA63" s="122">
        <f t="shared" si="21"/>
        <v>0</v>
      </c>
      <c r="AB63" s="122">
        <f t="shared" si="22"/>
        <v>1537.7620173975051</v>
      </c>
      <c r="AC63" s="100">
        <f t="shared" si="43"/>
        <v>6663.6354087225227</v>
      </c>
      <c r="AD63" s="221">
        <f t="shared" si="23"/>
        <v>15</v>
      </c>
      <c r="AE63" s="117">
        <f t="shared" si="56"/>
        <v>768.88100869875257</v>
      </c>
      <c r="AF63" s="130">
        <f t="shared" si="48"/>
        <v>7432.516417421275</v>
      </c>
      <c r="AG63" s="101">
        <f t="shared" si="49"/>
        <v>3.8284562600353622E-2</v>
      </c>
      <c r="AH63" s="245">
        <f t="shared" si="27"/>
        <v>0.18149622640729901</v>
      </c>
      <c r="AI63" s="141">
        <f t="shared" si="28"/>
        <v>49</v>
      </c>
      <c r="AJ63" s="132">
        <f t="shared" si="44"/>
        <v>364193.30445364246</v>
      </c>
      <c r="AK63" s="102">
        <f t="shared" si="29"/>
        <v>251167.79617492584</v>
      </c>
      <c r="AL63" s="100">
        <f t="shared" si="30"/>
        <v>5382.1670608912673</v>
      </c>
      <c r="AM63" s="122">
        <f t="shared" si="50"/>
        <v>0</v>
      </c>
      <c r="AN63" s="122">
        <f t="shared" si="51"/>
        <v>1614.6501182673801</v>
      </c>
      <c r="AO63" s="100">
        <f t="shared" si="45"/>
        <v>6996.8171791586474</v>
      </c>
      <c r="AP63" s="221">
        <f t="shared" si="31"/>
        <v>15</v>
      </c>
      <c r="AQ63" s="117">
        <f t="shared" si="57"/>
        <v>807.32505913369005</v>
      </c>
      <c r="AR63" s="130">
        <f t="shared" si="52"/>
        <v>7804.1422382923374</v>
      </c>
      <c r="AS63" s="101">
        <f t="shared" si="53"/>
        <v>4.9999999999999822E-2</v>
      </c>
      <c r="AT63" s="245">
        <f t="shared" si="33"/>
        <v>4.9999999999999822E-2</v>
      </c>
      <c r="AU63" s="141">
        <f t="shared" si="34"/>
        <v>49</v>
      </c>
      <c r="AV63" s="132">
        <f t="shared" si="35"/>
        <v>382402.96967632452</v>
      </c>
      <c r="AW63" s="102">
        <f t="shared" si="36"/>
        <v>263726.1859836721</v>
      </c>
      <c r="AX63" s="100">
        <f t="shared" si="54"/>
        <v>928.14473829233793</v>
      </c>
      <c r="AY63" s="101">
        <f t="shared" si="55"/>
        <v>0.13498328617663669</v>
      </c>
      <c r="BA63" s="259">
        <f t="shared" si="37"/>
        <v>0.53976371022079195</v>
      </c>
    </row>
    <row r="64" spans="1:53" ht="15" customHeight="1" x14ac:dyDescent="0.25">
      <c r="A64" s="95" t="s">
        <v>196</v>
      </c>
      <c r="B64" s="100">
        <v>3426.92</v>
      </c>
      <c r="C64" s="100">
        <f t="shared" si="39"/>
        <v>1713.46</v>
      </c>
      <c r="D64" s="100">
        <f t="shared" si="6"/>
        <v>1028.076</v>
      </c>
      <c r="E64" s="100">
        <v>59.87</v>
      </c>
      <c r="F64" s="100">
        <f t="shared" si="7"/>
        <v>6228.326</v>
      </c>
      <c r="G64" s="223">
        <v>14.6</v>
      </c>
      <c r="H64" s="117">
        <f t="shared" si="8"/>
        <v>500.33031999999997</v>
      </c>
      <c r="I64" s="130">
        <f t="shared" si="9"/>
        <v>6728.6563200000001</v>
      </c>
      <c r="K64" s="141">
        <v>64</v>
      </c>
      <c r="L64" s="132">
        <f t="shared" si="10"/>
        <v>430634.00448</v>
      </c>
      <c r="M64" s="102">
        <f t="shared" si="11"/>
        <v>219322.88</v>
      </c>
      <c r="N64" s="100">
        <f t="shared" si="12"/>
        <v>4254.2035154544583</v>
      </c>
      <c r="O64" s="122">
        <f t="shared" si="40"/>
        <v>850.84070309089168</v>
      </c>
      <c r="P64" s="122">
        <f t="shared" si="41"/>
        <v>1276.2610546363373</v>
      </c>
      <c r="Q64" s="100">
        <f t="shared" si="42"/>
        <v>6381.3052731816879</v>
      </c>
      <c r="R64" s="221">
        <f t="shared" si="13"/>
        <v>14.6</v>
      </c>
      <c r="S64" s="117">
        <f t="shared" si="14"/>
        <v>621.11371325635082</v>
      </c>
      <c r="T64" s="130">
        <f t="shared" si="15"/>
        <v>7002.4189864380387</v>
      </c>
      <c r="U64" s="101">
        <f t="shared" si="47"/>
        <v>4.0686082542857438E-2</v>
      </c>
      <c r="V64" s="245">
        <f t="shared" si="16"/>
        <v>0.24140730319192105</v>
      </c>
      <c r="W64" s="141">
        <f t="shared" si="17"/>
        <v>64</v>
      </c>
      <c r="X64" s="132">
        <f t="shared" si="18"/>
        <v>448154.81513203448</v>
      </c>
      <c r="Y64" s="102">
        <f t="shared" si="19"/>
        <v>272269.02498908533</v>
      </c>
      <c r="Z64" s="100">
        <f t="shared" si="20"/>
        <v>5026.3253998781083</v>
      </c>
      <c r="AA64" s="122">
        <f t="shared" si="21"/>
        <v>0</v>
      </c>
      <c r="AB64" s="122">
        <f t="shared" si="22"/>
        <v>1507.8976199634324</v>
      </c>
      <c r="AC64" s="100">
        <f t="shared" si="43"/>
        <v>6534.2230198415409</v>
      </c>
      <c r="AD64" s="221">
        <f t="shared" si="23"/>
        <v>14.6</v>
      </c>
      <c r="AE64" s="117">
        <f t="shared" si="56"/>
        <v>733.84350838220382</v>
      </c>
      <c r="AF64" s="130">
        <f t="shared" si="48"/>
        <v>7268.0665282237451</v>
      </c>
      <c r="AG64" s="101">
        <f t="shared" si="49"/>
        <v>3.7936539116011136E-2</v>
      </c>
      <c r="AH64" s="245">
        <f t="shared" si="27"/>
        <v>0.18149622640729901</v>
      </c>
      <c r="AI64" s="141">
        <f t="shared" si="28"/>
        <v>64</v>
      </c>
      <c r="AJ64" s="132">
        <f t="shared" si="44"/>
        <v>465156.25780631969</v>
      </c>
      <c r="AK64" s="102">
        <f t="shared" si="29"/>
        <v>321684.82559219893</v>
      </c>
      <c r="AL64" s="100">
        <f t="shared" si="30"/>
        <v>5277.6416698720132</v>
      </c>
      <c r="AM64" s="122">
        <f t="shared" si="50"/>
        <v>0</v>
      </c>
      <c r="AN64" s="122">
        <f t="shared" si="51"/>
        <v>1583.292500961604</v>
      </c>
      <c r="AO64" s="100">
        <f t="shared" si="45"/>
        <v>6860.9341708336169</v>
      </c>
      <c r="AP64" s="221">
        <f t="shared" si="31"/>
        <v>14.6</v>
      </c>
      <c r="AQ64" s="117">
        <f t="shared" si="57"/>
        <v>770.53568380131389</v>
      </c>
      <c r="AR64" s="130">
        <f t="shared" si="52"/>
        <v>7631.4698546349309</v>
      </c>
      <c r="AS64" s="101">
        <f t="shared" si="53"/>
        <v>4.9999999999999822E-2</v>
      </c>
      <c r="AT64" s="245">
        <f t="shared" si="33"/>
        <v>4.9999999999999822E-2</v>
      </c>
      <c r="AU64" s="141">
        <f t="shared" si="34"/>
        <v>64</v>
      </c>
      <c r="AV64" s="132">
        <f t="shared" si="35"/>
        <v>488414.07069663558</v>
      </c>
      <c r="AW64" s="102">
        <f t="shared" si="36"/>
        <v>337769.06687180884</v>
      </c>
      <c r="AX64" s="100">
        <f t="shared" si="54"/>
        <v>902.81353463493087</v>
      </c>
      <c r="AY64" s="101">
        <f t="shared" si="55"/>
        <v>0.1341744163617693</v>
      </c>
      <c r="BA64" s="259">
        <f t="shared" si="37"/>
        <v>0.54005394636350212</v>
      </c>
    </row>
    <row r="65" spans="1:59" ht="15" customHeight="1" x14ac:dyDescent="0.25">
      <c r="A65" s="95" t="s">
        <v>197</v>
      </c>
      <c r="B65" s="100">
        <v>3359.72</v>
      </c>
      <c r="C65" s="100">
        <f t="shared" si="39"/>
        <v>1679.86</v>
      </c>
      <c r="D65" s="100">
        <f t="shared" si="6"/>
        <v>1007.9159999999999</v>
      </c>
      <c r="E65" s="100">
        <v>59.87</v>
      </c>
      <c r="F65" s="100">
        <f t="shared" si="7"/>
        <v>6107.366</v>
      </c>
      <c r="G65" s="223">
        <v>12.7</v>
      </c>
      <c r="H65" s="117">
        <f t="shared" si="8"/>
        <v>426.68444</v>
      </c>
      <c r="I65" s="130">
        <f t="shared" si="9"/>
        <v>6534.05044</v>
      </c>
      <c r="K65" s="141">
        <v>43</v>
      </c>
      <c r="L65" s="132">
        <f t="shared" si="10"/>
        <v>280964.16892000003</v>
      </c>
      <c r="M65" s="102">
        <f t="shared" si="11"/>
        <v>144467.96</v>
      </c>
      <c r="N65" s="100">
        <f t="shared" si="12"/>
        <v>4171.5828470390006</v>
      </c>
      <c r="O65" s="122">
        <f t="shared" si="40"/>
        <v>834.31656940780022</v>
      </c>
      <c r="P65" s="122">
        <f t="shared" si="41"/>
        <v>1251.4748541117001</v>
      </c>
      <c r="Q65" s="100">
        <f t="shared" si="42"/>
        <v>6257.3742705585009</v>
      </c>
      <c r="R65" s="221">
        <f t="shared" si="13"/>
        <v>12.7</v>
      </c>
      <c r="S65" s="117">
        <f t="shared" si="14"/>
        <v>529.79102157395312</v>
      </c>
      <c r="T65" s="130">
        <f t="shared" si="15"/>
        <v>6787.1652921324539</v>
      </c>
      <c r="U65" s="101">
        <f t="shared" si="47"/>
        <v>3.8737817293686749E-2</v>
      </c>
      <c r="V65" s="245">
        <f t="shared" si="16"/>
        <v>0.2416459844984109</v>
      </c>
      <c r="W65" s="141">
        <f t="shared" si="17"/>
        <v>43</v>
      </c>
      <c r="X65" s="132">
        <f t="shared" si="18"/>
        <v>291848.10756169551</v>
      </c>
      <c r="Y65" s="102">
        <f t="shared" si="19"/>
        <v>179378.06242267703</v>
      </c>
      <c r="Z65" s="100">
        <f t="shared" si="20"/>
        <v>4928.7093919219969</v>
      </c>
      <c r="AA65" s="122">
        <f t="shared" si="21"/>
        <v>0</v>
      </c>
      <c r="AB65" s="122">
        <f t="shared" si="22"/>
        <v>1478.6128175765991</v>
      </c>
      <c r="AC65" s="100">
        <f t="shared" si="43"/>
        <v>6407.3222094985958</v>
      </c>
      <c r="AD65" s="221">
        <f t="shared" si="23"/>
        <v>12.7</v>
      </c>
      <c r="AE65" s="117">
        <f t="shared" si="56"/>
        <v>625.94609277409359</v>
      </c>
      <c r="AF65" s="130">
        <f t="shared" si="48"/>
        <v>7033.2683022726897</v>
      </c>
      <c r="AG65" s="101">
        <f t="shared" si="49"/>
        <v>3.6260058440821252E-2</v>
      </c>
      <c r="AH65" s="245">
        <f t="shared" si="27"/>
        <v>0.18149622640729923</v>
      </c>
      <c r="AI65" s="141">
        <f t="shared" si="28"/>
        <v>43</v>
      </c>
      <c r="AJ65" s="132">
        <f t="shared" si="44"/>
        <v>302430.53699772566</v>
      </c>
      <c r="AK65" s="102">
        <f t="shared" si="29"/>
        <v>211934.50385264587</v>
      </c>
      <c r="AL65" s="100">
        <f t="shared" si="30"/>
        <v>5175.1448615180961</v>
      </c>
      <c r="AM65" s="122">
        <f t="shared" si="50"/>
        <v>0</v>
      </c>
      <c r="AN65" s="122">
        <f t="shared" si="51"/>
        <v>1552.5434584554289</v>
      </c>
      <c r="AO65" s="100">
        <f t="shared" si="45"/>
        <v>6727.6883199735248</v>
      </c>
      <c r="AP65" s="221">
        <f t="shared" si="31"/>
        <v>12.7</v>
      </c>
      <c r="AQ65" s="117">
        <f t="shared" si="57"/>
        <v>657.24339741279823</v>
      </c>
      <c r="AR65" s="130">
        <f t="shared" si="52"/>
        <v>7384.9317173863228</v>
      </c>
      <c r="AS65" s="101">
        <f t="shared" si="53"/>
        <v>4.9999999999999822E-2</v>
      </c>
      <c r="AT65" s="245">
        <f t="shared" si="33"/>
        <v>4.9999999999999822E-2</v>
      </c>
      <c r="AU65" s="141">
        <f t="shared" si="34"/>
        <v>43</v>
      </c>
      <c r="AV65" s="132">
        <f t="shared" si="35"/>
        <v>317552.06384761189</v>
      </c>
      <c r="AW65" s="102">
        <f t="shared" si="36"/>
        <v>222531.22904527813</v>
      </c>
      <c r="AX65" s="100">
        <f t="shared" si="54"/>
        <v>850.88127738632284</v>
      </c>
      <c r="AY65" s="101">
        <f t="shared" si="55"/>
        <v>0.13022263681611901</v>
      </c>
      <c r="BA65" s="259">
        <f t="shared" si="37"/>
        <v>0.5403500474795806</v>
      </c>
    </row>
    <row r="66" spans="1:59" ht="15" customHeight="1" x14ac:dyDescent="0.25">
      <c r="A66" s="95" t="s">
        <v>198</v>
      </c>
      <c r="B66" s="100">
        <v>3293.85</v>
      </c>
      <c r="C66" s="100">
        <f t="shared" si="39"/>
        <v>1646.925</v>
      </c>
      <c r="D66" s="100">
        <f t="shared" si="6"/>
        <v>988.15499999999997</v>
      </c>
      <c r="E66" s="100">
        <v>59.87</v>
      </c>
      <c r="F66" s="100">
        <f t="shared" si="7"/>
        <v>5988.7999999999993</v>
      </c>
      <c r="G66" s="223">
        <v>12.2</v>
      </c>
      <c r="H66" s="117">
        <f t="shared" si="8"/>
        <v>401.84969999999998</v>
      </c>
      <c r="I66" s="130">
        <f t="shared" si="9"/>
        <v>6390.649699999999</v>
      </c>
      <c r="K66" s="141">
        <v>39</v>
      </c>
      <c r="L66" s="132">
        <f t="shared" si="10"/>
        <v>249235.33829999997</v>
      </c>
      <c r="M66" s="102">
        <f t="shared" si="11"/>
        <v>128460.15</v>
      </c>
      <c r="N66" s="100">
        <f t="shared" si="12"/>
        <v>4090.5973793525991</v>
      </c>
      <c r="O66" s="122">
        <f t="shared" si="40"/>
        <v>818.11947587051986</v>
      </c>
      <c r="P66" s="122">
        <f t="shared" si="41"/>
        <v>1227.1792138057797</v>
      </c>
      <c r="Q66" s="100">
        <f t="shared" si="42"/>
        <v>6135.8960690288986</v>
      </c>
      <c r="R66" s="221">
        <f t="shared" si="13"/>
        <v>12.2</v>
      </c>
      <c r="S66" s="117">
        <f t="shared" si="14"/>
        <v>499.05288028101705</v>
      </c>
      <c r="T66" s="130">
        <f t="shared" si="15"/>
        <v>6634.9489493099154</v>
      </c>
      <c r="U66" s="101">
        <f t="shared" si="47"/>
        <v>3.8227607642133288E-2</v>
      </c>
      <c r="V66" s="245">
        <f t="shared" si="16"/>
        <v>0.24188939367384643</v>
      </c>
      <c r="W66" s="141">
        <f t="shared" si="17"/>
        <v>39</v>
      </c>
      <c r="X66" s="132">
        <f t="shared" si="18"/>
        <v>258763.00902308669</v>
      </c>
      <c r="Y66" s="102">
        <f t="shared" si="19"/>
        <v>159533.29779475136</v>
      </c>
      <c r="Z66" s="100">
        <f t="shared" si="20"/>
        <v>4833.0253674566829</v>
      </c>
      <c r="AA66" s="122">
        <f t="shared" si="21"/>
        <v>0</v>
      </c>
      <c r="AB66" s="122">
        <f t="shared" si="22"/>
        <v>1449.9076102370047</v>
      </c>
      <c r="AC66" s="100">
        <f t="shared" si="43"/>
        <v>6282.9329776936875</v>
      </c>
      <c r="AD66" s="221">
        <f t="shared" si="23"/>
        <v>12.2</v>
      </c>
      <c r="AE66" s="117">
        <f t="shared" si="56"/>
        <v>589.62909482971531</v>
      </c>
      <c r="AF66" s="130">
        <f t="shared" si="48"/>
        <v>6872.562072523403</v>
      </c>
      <c r="AG66" s="101">
        <f t="shared" si="49"/>
        <v>3.5812351387903396E-2</v>
      </c>
      <c r="AH66" s="245">
        <f t="shared" si="27"/>
        <v>0.18149622640729923</v>
      </c>
      <c r="AI66" s="141">
        <f t="shared" si="28"/>
        <v>39</v>
      </c>
      <c r="AJ66" s="132">
        <f t="shared" si="44"/>
        <v>268029.92082841269</v>
      </c>
      <c r="AK66" s="102">
        <f t="shared" si="29"/>
        <v>188487.98933081064</v>
      </c>
      <c r="AL66" s="100">
        <f t="shared" si="30"/>
        <v>5074.6766358295163</v>
      </c>
      <c r="AM66" s="122">
        <f t="shared" si="50"/>
        <v>0</v>
      </c>
      <c r="AN66" s="122">
        <f t="shared" si="51"/>
        <v>1522.4029907488548</v>
      </c>
      <c r="AO66" s="100">
        <f t="shared" si="45"/>
        <v>6597.0796265783711</v>
      </c>
      <c r="AP66" s="221">
        <f t="shared" si="31"/>
        <v>12.2</v>
      </c>
      <c r="AQ66" s="117">
        <f t="shared" si="57"/>
        <v>619.11054957120098</v>
      </c>
      <c r="AR66" s="130">
        <f t="shared" si="52"/>
        <v>7216.1901761495719</v>
      </c>
      <c r="AS66" s="101">
        <f t="shared" si="53"/>
        <v>4.9999999999999822E-2</v>
      </c>
      <c r="AT66" s="245">
        <f t="shared" si="33"/>
        <v>4.9999999999999822E-2</v>
      </c>
      <c r="AU66" s="141">
        <f t="shared" si="34"/>
        <v>39</v>
      </c>
      <c r="AV66" s="132">
        <f t="shared" si="35"/>
        <v>281431.41686983331</v>
      </c>
      <c r="AW66" s="102">
        <f t="shared" si="36"/>
        <v>197912.38879735113</v>
      </c>
      <c r="AX66" s="100">
        <f t="shared" si="54"/>
        <v>825.5404761495729</v>
      </c>
      <c r="AY66" s="101">
        <f t="shared" si="55"/>
        <v>0.12917942852501718</v>
      </c>
      <c r="BA66" s="259">
        <f t="shared" si="37"/>
        <v>0.54065201385294293</v>
      </c>
    </row>
    <row r="67" spans="1:59" ht="15" customHeight="1" x14ac:dyDescent="0.25">
      <c r="A67" s="95" t="s">
        <v>199</v>
      </c>
      <c r="B67" s="100">
        <v>3229.27</v>
      </c>
      <c r="C67" s="100">
        <f t="shared" si="39"/>
        <v>1614.635</v>
      </c>
      <c r="D67" s="100">
        <f t="shared" si="6"/>
        <v>968.78099999999995</v>
      </c>
      <c r="E67" s="100">
        <v>59.87</v>
      </c>
      <c r="F67" s="100">
        <f t="shared" si="7"/>
        <v>5872.5559999999996</v>
      </c>
      <c r="G67" s="223">
        <v>11.9</v>
      </c>
      <c r="H67" s="117">
        <f t="shared" si="8"/>
        <v>384.28313000000003</v>
      </c>
      <c r="I67" s="130">
        <f t="shared" si="9"/>
        <v>6256.8391299999994</v>
      </c>
      <c r="K67" s="141">
        <v>47</v>
      </c>
      <c r="L67" s="132">
        <f t="shared" si="10"/>
        <v>294071.43910999998</v>
      </c>
      <c r="M67" s="102">
        <f t="shared" si="11"/>
        <v>151775.69</v>
      </c>
      <c r="N67" s="100">
        <f t="shared" si="12"/>
        <v>4011.197933425959</v>
      </c>
      <c r="O67" s="122">
        <f t="shared" si="40"/>
        <v>802.23958668519185</v>
      </c>
      <c r="P67" s="122">
        <f t="shared" si="41"/>
        <v>1203.3593800277877</v>
      </c>
      <c r="Q67" s="100">
        <f t="shared" si="42"/>
        <v>6016.7969001389383</v>
      </c>
      <c r="R67" s="221">
        <f t="shared" si="13"/>
        <v>11.9</v>
      </c>
      <c r="S67" s="117">
        <f t="shared" si="14"/>
        <v>477.33255407768917</v>
      </c>
      <c r="T67" s="130">
        <f t="shared" si="15"/>
        <v>6494.1294542166279</v>
      </c>
      <c r="U67" s="101">
        <f t="shared" si="47"/>
        <v>3.7924952086250796E-2</v>
      </c>
      <c r="V67" s="245">
        <f t="shared" si="16"/>
        <v>0.24213767613917669</v>
      </c>
      <c r="W67" s="141">
        <f t="shared" si="17"/>
        <v>47</v>
      </c>
      <c r="X67" s="132">
        <f t="shared" si="18"/>
        <v>305224.0843481815</v>
      </c>
      <c r="Y67" s="102">
        <f t="shared" si="19"/>
        <v>188526.30287102007</v>
      </c>
      <c r="Z67" s="100">
        <f t="shared" si="20"/>
        <v>4739.2152217155272</v>
      </c>
      <c r="AA67" s="122">
        <f t="shared" si="21"/>
        <v>0</v>
      </c>
      <c r="AB67" s="122">
        <f t="shared" si="22"/>
        <v>1421.7645665146581</v>
      </c>
      <c r="AC67" s="100">
        <f t="shared" si="43"/>
        <v>6160.9797882301855</v>
      </c>
      <c r="AD67" s="221">
        <f t="shared" si="23"/>
        <v>11.9</v>
      </c>
      <c r="AE67" s="117">
        <f t="shared" si="56"/>
        <v>563.96661138414777</v>
      </c>
      <c r="AF67" s="130">
        <f t="shared" si="48"/>
        <v>6724.9463996143331</v>
      </c>
      <c r="AG67" s="101">
        <f t="shared" si="49"/>
        <v>3.5542399797379387E-2</v>
      </c>
      <c r="AH67" s="245">
        <f t="shared" si="27"/>
        <v>0.18149622640729901</v>
      </c>
      <c r="AI67" s="141">
        <f t="shared" si="28"/>
        <v>47</v>
      </c>
      <c r="AJ67" s="132">
        <f t="shared" si="44"/>
        <v>316072.48078187363</v>
      </c>
      <c r="AK67" s="102">
        <f t="shared" si="29"/>
        <v>222743.11542062977</v>
      </c>
      <c r="AL67" s="100">
        <f t="shared" si="30"/>
        <v>4976.1759828013028</v>
      </c>
      <c r="AM67" s="122">
        <f t="shared" si="50"/>
        <v>0</v>
      </c>
      <c r="AN67" s="122">
        <f t="shared" si="51"/>
        <v>1492.8527948403907</v>
      </c>
      <c r="AO67" s="100">
        <f t="shared" si="45"/>
        <v>6469.0287776416935</v>
      </c>
      <c r="AP67" s="221">
        <f t="shared" si="31"/>
        <v>11.9</v>
      </c>
      <c r="AQ67" s="117">
        <f t="shared" si="57"/>
        <v>592.16494195335508</v>
      </c>
      <c r="AR67" s="130">
        <f t="shared" si="52"/>
        <v>7061.1937195950486</v>
      </c>
      <c r="AS67" s="101">
        <f t="shared" si="53"/>
        <v>4.9999999999999822E-2</v>
      </c>
      <c r="AT67" s="245">
        <f t="shared" si="33"/>
        <v>4.9999999999999822E-2</v>
      </c>
      <c r="AU67" s="141">
        <f t="shared" si="34"/>
        <v>47</v>
      </c>
      <c r="AV67" s="132">
        <f t="shared" si="35"/>
        <v>331876.1048209673</v>
      </c>
      <c r="AW67" s="102">
        <f t="shared" si="36"/>
        <v>233880.27119166122</v>
      </c>
      <c r="AX67" s="100">
        <f t="shared" si="54"/>
        <v>804.35458959504922</v>
      </c>
      <c r="AY67" s="101">
        <f t="shared" si="55"/>
        <v>0.1285560604776248</v>
      </c>
      <c r="BA67" s="259">
        <f t="shared" si="37"/>
        <v>0.54096002588860737</v>
      </c>
    </row>
    <row r="68" spans="1:59" ht="15" customHeight="1" x14ac:dyDescent="0.25">
      <c r="A68" s="95" t="s">
        <v>200</v>
      </c>
      <c r="B68" s="100">
        <v>3165.93</v>
      </c>
      <c r="C68" s="100">
        <f t="shared" si="39"/>
        <v>1582.9649999999999</v>
      </c>
      <c r="D68" s="100">
        <f t="shared" si="6"/>
        <v>949.77899999999988</v>
      </c>
      <c r="E68" s="100">
        <v>59.87</v>
      </c>
      <c r="F68" s="100">
        <f t="shared" si="7"/>
        <v>5758.543999999999</v>
      </c>
      <c r="G68" s="223">
        <v>10.8</v>
      </c>
      <c r="H68" s="117">
        <f t="shared" si="8"/>
        <v>341.92044000000004</v>
      </c>
      <c r="I68" s="130">
        <f t="shared" si="9"/>
        <v>6100.4644399999988</v>
      </c>
      <c r="K68" s="141">
        <v>26</v>
      </c>
      <c r="L68" s="132">
        <f t="shared" si="10"/>
        <v>158612.07543999996</v>
      </c>
      <c r="M68" s="102">
        <f t="shared" si="11"/>
        <v>82314.179999999993</v>
      </c>
      <c r="N68" s="100">
        <f t="shared" si="12"/>
        <v>3933.3230355474607</v>
      </c>
      <c r="O68" s="122">
        <f t="shared" si="40"/>
        <v>786.66460710949218</v>
      </c>
      <c r="P68" s="122">
        <f t="shared" si="41"/>
        <v>1179.9969106642382</v>
      </c>
      <c r="Q68" s="100">
        <f t="shared" si="42"/>
        <v>5899.984553321191</v>
      </c>
      <c r="R68" s="221">
        <f t="shared" si="13"/>
        <v>10.8</v>
      </c>
      <c r="S68" s="117">
        <f t="shared" si="14"/>
        <v>424.79888783912583</v>
      </c>
      <c r="T68" s="130">
        <f t="shared" si="15"/>
        <v>6324.7834411603171</v>
      </c>
      <c r="U68" s="101">
        <f t="shared" si="47"/>
        <v>3.6770807102732395E-2</v>
      </c>
      <c r="V68" s="245">
        <f t="shared" si="16"/>
        <v>0.24239103061263534</v>
      </c>
      <c r="W68" s="141">
        <f t="shared" si="17"/>
        <v>26</v>
      </c>
      <c r="X68" s="132">
        <f t="shared" si="18"/>
        <v>164444.36947016825</v>
      </c>
      <c r="Y68" s="102">
        <f t="shared" si="19"/>
        <v>102266.39892423397</v>
      </c>
      <c r="Z68" s="100">
        <f t="shared" si="20"/>
        <v>4647.2063237402281</v>
      </c>
      <c r="AA68" s="122">
        <f t="shared" si="21"/>
        <v>0</v>
      </c>
      <c r="AB68" s="122">
        <f t="shared" si="22"/>
        <v>1394.1618971220685</v>
      </c>
      <c r="AC68" s="100">
        <f t="shared" si="43"/>
        <v>6041.3682208622968</v>
      </c>
      <c r="AD68" s="221">
        <f t="shared" si="23"/>
        <v>10.8</v>
      </c>
      <c r="AE68" s="117">
        <f t="shared" si="56"/>
        <v>501.89828296394467</v>
      </c>
      <c r="AF68" s="130">
        <f t="shared" si="48"/>
        <v>6543.2665038262412</v>
      </c>
      <c r="AG68" s="101">
        <f t="shared" si="49"/>
        <v>3.4543959441217131E-2</v>
      </c>
      <c r="AH68" s="245">
        <f t="shared" si="27"/>
        <v>0.18149622640729923</v>
      </c>
      <c r="AI68" s="141">
        <f t="shared" si="28"/>
        <v>26</v>
      </c>
      <c r="AJ68" s="132">
        <f t="shared" si="44"/>
        <v>170124.92909948228</v>
      </c>
      <c r="AK68" s="102">
        <f t="shared" si="29"/>
        <v>120827.36441724593</v>
      </c>
      <c r="AL68" s="100">
        <f t="shared" si="30"/>
        <v>4879.5666399272386</v>
      </c>
      <c r="AM68" s="122">
        <f t="shared" si="50"/>
        <v>0</v>
      </c>
      <c r="AN68" s="122">
        <f t="shared" si="51"/>
        <v>1463.8699919781716</v>
      </c>
      <c r="AO68" s="100">
        <f t="shared" si="45"/>
        <v>6343.4366319054097</v>
      </c>
      <c r="AP68" s="221">
        <f t="shared" si="31"/>
        <v>10.8</v>
      </c>
      <c r="AQ68" s="117">
        <f t="shared" si="57"/>
        <v>526.99319711214184</v>
      </c>
      <c r="AR68" s="130">
        <f t="shared" si="52"/>
        <v>6870.429829017552</v>
      </c>
      <c r="AS68" s="101">
        <f t="shared" si="53"/>
        <v>4.9999999999999822E-2</v>
      </c>
      <c r="AT68" s="245">
        <f t="shared" si="33"/>
        <v>4.9999999999999822E-2</v>
      </c>
      <c r="AU68" s="141">
        <f t="shared" si="34"/>
        <v>26</v>
      </c>
      <c r="AV68" s="132">
        <f t="shared" si="35"/>
        <v>178631.17555445636</v>
      </c>
      <c r="AW68" s="102">
        <f t="shared" si="36"/>
        <v>126868.73263810821</v>
      </c>
      <c r="AX68" s="100">
        <f t="shared" si="54"/>
        <v>769.96538901755321</v>
      </c>
      <c r="AY68" s="101">
        <f t="shared" si="55"/>
        <v>0.1262142246037834</v>
      </c>
      <c r="BA68" s="259">
        <f t="shared" si="37"/>
        <v>0.54127433011065906</v>
      </c>
    </row>
    <row r="69" spans="1:59" ht="15" customHeight="1" x14ac:dyDescent="0.25">
      <c r="A69" s="95" t="s">
        <v>201</v>
      </c>
      <c r="B69" s="100">
        <v>3103.86</v>
      </c>
      <c r="C69" s="100">
        <f t="shared" si="39"/>
        <v>1551.93</v>
      </c>
      <c r="D69" s="100">
        <f t="shared" si="6"/>
        <v>931.15800000000002</v>
      </c>
      <c r="E69" s="100">
        <v>59.87</v>
      </c>
      <c r="F69" s="100">
        <f t="shared" si="7"/>
        <v>5646.8180000000002</v>
      </c>
      <c r="G69" s="223">
        <v>9.4</v>
      </c>
      <c r="H69" s="117">
        <f t="shared" si="8"/>
        <v>291.76284000000004</v>
      </c>
      <c r="I69" s="130">
        <f t="shared" si="9"/>
        <v>5938.5808400000005</v>
      </c>
      <c r="K69" s="141">
        <v>35</v>
      </c>
      <c r="L69" s="132">
        <f t="shared" si="10"/>
        <v>207850.32940000002</v>
      </c>
      <c r="M69" s="102">
        <f t="shared" si="11"/>
        <v>108635.1</v>
      </c>
      <c r="N69" s="100">
        <f t="shared" si="12"/>
        <v>3857.0095699440772</v>
      </c>
      <c r="O69" s="122">
        <f t="shared" si="40"/>
        <v>771.40191398881552</v>
      </c>
      <c r="P69" s="122">
        <f t="shared" si="41"/>
        <v>1157.1028709832231</v>
      </c>
      <c r="Q69" s="100">
        <f t="shared" si="42"/>
        <v>5785.5143549161148</v>
      </c>
      <c r="R69" s="221">
        <f t="shared" si="13"/>
        <v>9.4</v>
      </c>
      <c r="S69" s="117">
        <f t="shared" si="14"/>
        <v>362.55889957474324</v>
      </c>
      <c r="T69" s="130">
        <f t="shared" si="15"/>
        <v>6148.0732544908578</v>
      </c>
      <c r="U69" s="101">
        <f t="shared" si="47"/>
        <v>3.5276511364431773E-2</v>
      </c>
      <c r="V69" s="245">
        <f t="shared" si="16"/>
        <v>0.242649336614434</v>
      </c>
      <c r="W69" s="141">
        <f t="shared" si="17"/>
        <v>35</v>
      </c>
      <c r="X69" s="132">
        <f t="shared" si="18"/>
        <v>215182.56390718001</v>
      </c>
      <c r="Y69" s="102">
        <f t="shared" si="19"/>
        <v>134995.3349480427</v>
      </c>
      <c r="Z69" s="100">
        <f t="shared" si="20"/>
        <v>4557.0422521057671</v>
      </c>
      <c r="AA69" s="122">
        <f t="shared" si="21"/>
        <v>0</v>
      </c>
      <c r="AB69" s="122">
        <f t="shared" si="22"/>
        <v>1367.1126756317301</v>
      </c>
      <c r="AC69" s="100">
        <f t="shared" si="43"/>
        <v>5924.154927737497</v>
      </c>
      <c r="AD69" s="221">
        <f t="shared" si="23"/>
        <v>9.4</v>
      </c>
      <c r="AE69" s="117">
        <f t="shared" si="56"/>
        <v>428.36197169794212</v>
      </c>
      <c r="AF69" s="130">
        <f t="shared" si="48"/>
        <v>6352.516899435439</v>
      </c>
      <c r="AG69" s="101">
        <f t="shared" si="49"/>
        <v>3.3253287083924388E-2</v>
      </c>
      <c r="AH69" s="245">
        <f t="shared" si="27"/>
        <v>0.18149622640729923</v>
      </c>
      <c r="AI69" s="141">
        <f t="shared" si="28"/>
        <v>35</v>
      </c>
      <c r="AJ69" s="132">
        <f t="shared" si="44"/>
        <v>222338.09148024037</v>
      </c>
      <c r="AK69" s="102">
        <f t="shared" si="29"/>
        <v>159496.47882370185</v>
      </c>
      <c r="AL69" s="100">
        <f t="shared" si="30"/>
        <v>4784.8943647110545</v>
      </c>
      <c r="AM69" s="122">
        <f t="shared" si="50"/>
        <v>0</v>
      </c>
      <c r="AN69" s="122">
        <f t="shared" si="51"/>
        <v>1435.4683094133163</v>
      </c>
      <c r="AO69" s="100">
        <f t="shared" si="45"/>
        <v>6220.3626741243706</v>
      </c>
      <c r="AP69" s="221">
        <f t="shared" si="31"/>
        <v>9.4</v>
      </c>
      <c r="AQ69" s="117">
        <f t="shared" si="57"/>
        <v>449.78007028283912</v>
      </c>
      <c r="AR69" s="130">
        <f t="shared" si="52"/>
        <v>6670.1427444072096</v>
      </c>
      <c r="AS69" s="101">
        <f t="shared" si="53"/>
        <v>4.9999999999999822E-2</v>
      </c>
      <c r="AT69" s="245">
        <f t="shared" si="33"/>
        <v>4.9999999999999822E-2</v>
      </c>
      <c r="AU69" s="141">
        <f t="shared" si="34"/>
        <v>35</v>
      </c>
      <c r="AV69" s="132">
        <f t="shared" si="35"/>
        <v>233454.99605425235</v>
      </c>
      <c r="AW69" s="102">
        <f t="shared" si="36"/>
        <v>167471.3027648869</v>
      </c>
      <c r="AX69" s="100">
        <f t="shared" si="54"/>
        <v>731.56190440720911</v>
      </c>
      <c r="AY69" s="101">
        <f t="shared" si="55"/>
        <v>0.12318800132848051</v>
      </c>
      <c r="BA69" s="259">
        <f t="shared" si="37"/>
        <v>0.54159477705536152</v>
      </c>
    </row>
    <row r="70" spans="1:59" ht="15" customHeight="1" x14ac:dyDescent="0.25">
      <c r="A70" s="95" t="s">
        <v>202</v>
      </c>
      <c r="B70" s="100">
        <v>3043.01</v>
      </c>
      <c r="C70" s="100">
        <f t="shared" ref="C70:C101" si="58">B70*C$4</f>
        <v>1521.5050000000001</v>
      </c>
      <c r="D70" s="100">
        <f t="shared" ref="D70:D101" si="59">B70*D$4</f>
        <v>912.90300000000002</v>
      </c>
      <c r="E70" s="100">
        <v>59.87</v>
      </c>
      <c r="F70" s="100">
        <f t="shared" ref="F70:F101" si="60">SUM(B70:E70)</f>
        <v>5537.2880000000005</v>
      </c>
      <c r="G70" s="223">
        <v>9.5</v>
      </c>
      <c r="H70" s="117">
        <f t="shared" ref="H70:H101" si="61">B70*G70%</f>
        <v>289.08595000000003</v>
      </c>
      <c r="I70" s="130">
        <f t="shared" ref="I70:I101" si="62">F70+H70</f>
        <v>5826.3739500000001</v>
      </c>
      <c r="K70" s="141">
        <v>29</v>
      </c>
      <c r="L70" s="132">
        <f t="shared" ref="L70:L133" si="63">I70*K70</f>
        <v>168964.84455000001</v>
      </c>
      <c r="M70" s="102">
        <f t="shared" ref="M70:M133" si="64">B70*K70</f>
        <v>88247.290000000008</v>
      </c>
      <c r="N70" s="100">
        <f t="shared" ref="N70:N133" si="65">F70*N$1</f>
        <v>3782.1960629041878</v>
      </c>
      <c r="O70" s="122">
        <f t="shared" ref="O70:O101" si="66">N70*O$4</f>
        <v>756.43921258083765</v>
      </c>
      <c r="P70" s="122">
        <f t="shared" ref="P70:P101" si="67">N70*P$4</f>
        <v>1134.6588188712562</v>
      </c>
      <c r="Q70" s="100">
        <f t="shared" ref="Q70:Q101" si="68">SUM(N70:P70)</f>
        <v>5673.2940943562808</v>
      </c>
      <c r="R70" s="221">
        <f t="shared" ref="R70:R133" si="69">G70</f>
        <v>9.5</v>
      </c>
      <c r="S70" s="117">
        <f t="shared" ref="S70:S101" si="70">N70*R70%</f>
        <v>359.30862597589783</v>
      </c>
      <c r="T70" s="130">
        <f t="shared" ref="T70:T101" si="71">Q70+S70</f>
        <v>6032.6027203321783</v>
      </c>
      <c r="U70" s="101">
        <f t="shared" si="47"/>
        <v>3.5395731908381523E-2</v>
      </c>
      <c r="V70" s="245">
        <f t="shared" ref="V70:V133" si="72">N70/B70-1</f>
        <v>0.24291279453704973</v>
      </c>
      <c r="W70" s="141">
        <f t="shared" ref="W70:W133" si="73">K70</f>
        <v>29</v>
      </c>
      <c r="X70" s="132">
        <f t="shared" ref="X70:X133" si="74">T70*W70</f>
        <v>174945.47888963317</v>
      </c>
      <c r="Y70" s="102">
        <f t="shared" ref="Y70:Y133" si="75">N70*W70</f>
        <v>109683.68582422145</v>
      </c>
      <c r="Z70" s="100">
        <f t="shared" ref="Z70:Z133" si="76">F70*Z$1</f>
        <v>4468.650375853842</v>
      </c>
      <c r="AA70" s="122">
        <f t="shared" ref="AA70:AA101" si="77">Z70*AA$4</f>
        <v>0</v>
      </c>
      <c r="AB70" s="122">
        <f t="shared" ref="AB70:AB101" si="78">Z70*AB$4</f>
        <v>1340.5951127561525</v>
      </c>
      <c r="AC70" s="100">
        <f t="shared" ref="AC70:AC101" si="79">SUM(Z70:AB70)</f>
        <v>5809.2454886099949</v>
      </c>
      <c r="AD70" s="221">
        <f t="shared" ref="AD70:AD133" si="80">G70</f>
        <v>9.5</v>
      </c>
      <c r="AE70" s="117">
        <f t="shared" si="56"/>
        <v>424.521785706115</v>
      </c>
      <c r="AF70" s="130">
        <f t="shared" si="48"/>
        <v>6233.7672743161102</v>
      </c>
      <c r="AG70" s="101">
        <f t="shared" si="49"/>
        <v>3.3346229365631919E-2</v>
      </c>
      <c r="AH70" s="245">
        <f t="shared" ref="AH70:AH133" si="81">Z70/N70-1</f>
        <v>0.18149622640729923</v>
      </c>
      <c r="AI70" s="141">
        <f t="shared" ref="AI70:AI133" si="82">W70</f>
        <v>29</v>
      </c>
      <c r="AJ70" s="132">
        <f t="shared" ref="AJ70:AJ133" si="83">AF70*AI70</f>
        <v>180779.2509551672</v>
      </c>
      <c r="AK70" s="102">
        <f t="shared" ref="AK70:AK133" si="84">Z70*AI70</f>
        <v>129590.86089976142</v>
      </c>
      <c r="AL70" s="100">
        <f t="shared" ref="AL70:AL133" si="85">F70*AL$1</f>
        <v>4692.0828946465335</v>
      </c>
      <c r="AM70" s="122">
        <f t="shared" si="50"/>
        <v>0</v>
      </c>
      <c r="AN70" s="122">
        <f t="shared" si="51"/>
        <v>1407.62486839396</v>
      </c>
      <c r="AO70" s="100">
        <f t="shared" si="45"/>
        <v>6099.7077630404938</v>
      </c>
      <c r="AP70" s="221">
        <f t="shared" ref="AP70:AP133" si="86">G70</f>
        <v>9.5</v>
      </c>
      <c r="AQ70" s="117">
        <f t="shared" si="57"/>
        <v>445.7478749914207</v>
      </c>
      <c r="AR70" s="130">
        <f t="shared" si="52"/>
        <v>6545.4556380319145</v>
      </c>
      <c r="AS70" s="101">
        <f t="shared" si="53"/>
        <v>4.9999999999999822E-2</v>
      </c>
      <c r="AT70" s="245">
        <f t="shared" ref="AT70:AT133" si="87">AL70/Z70-1</f>
        <v>4.9999999999999822E-2</v>
      </c>
      <c r="AU70" s="141">
        <f t="shared" ref="AU70:AU133" si="88">AI70</f>
        <v>29</v>
      </c>
      <c r="AV70" s="132">
        <f t="shared" ref="AV70:AV133" si="89">AR70*AU70</f>
        <v>189818.21350292553</v>
      </c>
      <c r="AW70" s="102">
        <f t="shared" ref="AW70:AW133" si="90">AL70*AU70</f>
        <v>136070.40394474947</v>
      </c>
      <c r="AX70" s="100">
        <f t="shared" si="54"/>
        <v>719.08168803191438</v>
      </c>
      <c r="AY70" s="101">
        <f t="shared" si="55"/>
        <v>0.12341838924223425</v>
      </c>
      <c r="BA70" s="259">
        <f t="shared" ref="BA70:BA133" si="91">AL70/B70-1</f>
        <v>0.54192161532381866</v>
      </c>
    </row>
    <row r="71" spans="1:59" ht="15" customHeight="1" x14ac:dyDescent="0.25">
      <c r="A71" s="95" t="s">
        <v>203</v>
      </c>
      <c r="B71" s="100">
        <v>2983.33</v>
      </c>
      <c r="C71" s="100">
        <f t="shared" si="58"/>
        <v>1491.665</v>
      </c>
      <c r="D71" s="100">
        <f t="shared" si="59"/>
        <v>894.99899999999991</v>
      </c>
      <c r="E71" s="100">
        <v>59.87</v>
      </c>
      <c r="F71" s="100">
        <f t="shared" si="60"/>
        <v>5429.8639999999996</v>
      </c>
      <c r="G71" s="223">
        <v>8.6</v>
      </c>
      <c r="H71" s="117">
        <f t="shared" si="61"/>
        <v>256.56637999999998</v>
      </c>
      <c r="I71" s="130">
        <f t="shared" si="62"/>
        <v>5686.4303799999998</v>
      </c>
      <c r="K71" s="141">
        <v>30</v>
      </c>
      <c r="L71" s="132">
        <f t="shared" si="63"/>
        <v>170592.91139999998</v>
      </c>
      <c r="M71" s="102">
        <f t="shared" si="64"/>
        <v>89499.9</v>
      </c>
      <c r="N71" s="100">
        <f t="shared" si="65"/>
        <v>3708.8210407161737</v>
      </c>
      <c r="O71" s="122">
        <f t="shared" si="66"/>
        <v>741.76420814323478</v>
      </c>
      <c r="P71" s="122">
        <f t="shared" si="67"/>
        <v>1112.6463122148521</v>
      </c>
      <c r="Q71" s="100">
        <f t="shared" si="68"/>
        <v>5563.2315610742608</v>
      </c>
      <c r="R71" s="221">
        <f t="shared" si="69"/>
        <v>8.6</v>
      </c>
      <c r="S71" s="117">
        <f t="shared" si="70"/>
        <v>318.9586095015909</v>
      </c>
      <c r="T71" s="130">
        <f t="shared" si="71"/>
        <v>5882.1901705758519</v>
      </c>
      <c r="U71" s="101">
        <f t="shared" si="47"/>
        <v>3.4425778123366779E-2</v>
      </c>
      <c r="V71" s="245">
        <f t="shared" si="72"/>
        <v>0.24318162614131644</v>
      </c>
      <c r="W71" s="141">
        <f t="shared" si="73"/>
        <v>30</v>
      </c>
      <c r="X71" s="132">
        <f t="shared" si="74"/>
        <v>176465.70511727556</v>
      </c>
      <c r="Y71" s="102">
        <f t="shared" si="75"/>
        <v>111264.63122148521</v>
      </c>
      <c r="Z71" s="100">
        <f t="shared" si="76"/>
        <v>4381.9580640261511</v>
      </c>
      <c r="AA71" s="122">
        <f t="shared" si="77"/>
        <v>0</v>
      </c>
      <c r="AB71" s="122">
        <f t="shared" si="78"/>
        <v>1314.5874192078452</v>
      </c>
      <c r="AC71" s="100">
        <f t="shared" si="79"/>
        <v>5696.5454832339965</v>
      </c>
      <c r="AD71" s="221">
        <f t="shared" si="80"/>
        <v>8.6</v>
      </c>
      <c r="AE71" s="117">
        <f t="shared" si="56"/>
        <v>376.84839350624895</v>
      </c>
      <c r="AF71" s="130">
        <f t="shared" si="48"/>
        <v>6073.3938767402451</v>
      </c>
      <c r="AG71" s="101">
        <f t="shared" si="49"/>
        <v>3.2505529508522368E-2</v>
      </c>
      <c r="AH71" s="245">
        <f t="shared" si="81"/>
        <v>0.18149622640729901</v>
      </c>
      <c r="AI71" s="141">
        <f t="shared" si="82"/>
        <v>30</v>
      </c>
      <c r="AJ71" s="132">
        <f t="shared" si="83"/>
        <v>182201.81630220736</v>
      </c>
      <c r="AK71" s="102">
        <f t="shared" si="84"/>
        <v>131458.74192078452</v>
      </c>
      <c r="AL71" s="100">
        <f t="shared" si="85"/>
        <v>4601.0559672274585</v>
      </c>
      <c r="AM71" s="122">
        <f t="shared" si="50"/>
        <v>0</v>
      </c>
      <c r="AN71" s="122">
        <f t="shared" si="51"/>
        <v>1380.3167901682375</v>
      </c>
      <c r="AO71" s="100">
        <f t="shared" ref="AO71:AO101" si="92">SUM(AL71:AN71)</f>
        <v>5981.3727573956958</v>
      </c>
      <c r="AP71" s="221">
        <f t="shared" si="86"/>
        <v>8.6</v>
      </c>
      <c r="AQ71" s="117">
        <f t="shared" si="57"/>
        <v>395.6908131815614</v>
      </c>
      <c r="AR71" s="130">
        <f t="shared" si="52"/>
        <v>6377.0635705772575</v>
      </c>
      <c r="AS71" s="101">
        <f t="shared" si="53"/>
        <v>5.0000000000000044E-2</v>
      </c>
      <c r="AT71" s="245">
        <f t="shared" si="87"/>
        <v>5.0000000000000044E-2</v>
      </c>
      <c r="AU71" s="141">
        <f t="shared" si="88"/>
        <v>30</v>
      </c>
      <c r="AV71" s="132">
        <f t="shared" si="89"/>
        <v>191311.90711731772</v>
      </c>
      <c r="AW71" s="102">
        <f t="shared" si="90"/>
        <v>138031.67901682376</v>
      </c>
      <c r="AX71" s="100">
        <f t="shared" si="54"/>
        <v>690.63319057725766</v>
      </c>
      <c r="AY71" s="101">
        <f t="shared" si="55"/>
        <v>0.12145285256745852</v>
      </c>
      <c r="BA71" s="259">
        <f t="shared" si="91"/>
        <v>0.54225512002609788</v>
      </c>
    </row>
    <row r="72" spans="1:59" ht="15" customHeight="1" x14ac:dyDescent="0.25">
      <c r="A72" s="95" t="s">
        <v>204</v>
      </c>
      <c r="B72" s="100">
        <v>2924.85</v>
      </c>
      <c r="C72" s="100">
        <f t="shared" si="58"/>
        <v>1462.425</v>
      </c>
      <c r="D72" s="100">
        <f t="shared" si="59"/>
        <v>877.45499999999993</v>
      </c>
      <c r="E72" s="100">
        <v>59.87</v>
      </c>
      <c r="F72" s="100">
        <f t="shared" si="60"/>
        <v>5324.5999999999995</v>
      </c>
      <c r="G72" s="223">
        <v>7</v>
      </c>
      <c r="H72" s="117">
        <f t="shared" si="61"/>
        <v>204.73950000000002</v>
      </c>
      <c r="I72" s="130">
        <f t="shared" si="62"/>
        <v>5529.3394999999991</v>
      </c>
      <c r="K72" s="141">
        <v>34</v>
      </c>
      <c r="L72" s="132">
        <f t="shared" si="63"/>
        <v>187997.54299999998</v>
      </c>
      <c r="M72" s="102">
        <f t="shared" si="64"/>
        <v>99444.9</v>
      </c>
      <c r="N72" s="100">
        <f t="shared" si="65"/>
        <v>3636.921387607008</v>
      </c>
      <c r="O72" s="122">
        <f t="shared" si="66"/>
        <v>727.3842775214016</v>
      </c>
      <c r="P72" s="122">
        <f t="shared" si="67"/>
        <v>1091.0764162821024</v>
      </c>
      <c r="Q72" s="100">
        <f t="shared" si="68"/>
        <v>5455.382081410512</v>
      </c>
      <c r="R72" s="221">
        <f t="shared" si="69"/>
        <v>7</v>
      </c>
      <c r="S72" s="117">
        <f t="shared" si="70"/>
        <v>254.58449713249058</v>
      </c>
      <c r="T72" s="130">
        <f t="shared" si="71"/>
        <v>5709.9665785430025</v>
      </c>
      <c r="U72" s="101">
        <f t="shared" si="47"/>
        <v>3.2667026241199881E-2</v>
      </c>
      <c r="V72" s="245">
        <f t="shared" si="72"/>
        <v>0.24345569434569581</v>
      </c>
      <c r="W72" s="141">
        <f t="shared" si="73"/>
        <v>34</v>
      </c>
      <c r="X72" s="132">
        <f t="shared" si="74"/>
        <v>194138.86367046207</v>
      </c>
      <c r="Y72" s="102">
        <f t="shared" si="75"/>
        <v>123655.32717863827</v>
      </c>
      <c r="Z72" s="100">
        <f t="shared" si="76"/>
        <v>4297.0088951976777</v>
      </c>
      <c r="AA72" s="122">
        <f t="shared" si="77"/>
        <v>0</v>
      </c>
      <c r="AB72" s="122">
        <f t="shared" si="78"/>
        <v>1289.1026685593033</v>
      </c>
      <c r="AC72" s="100">
        <f t="shared" si="79"/>
        <v>5586.111563756981</v>
      </c>
      <c r="AD72" s="221">
        <f t="shared" si="80"/>
        <v>7</v>
      </c>
      <c r="AE72" s="117">
        <f t="shared" si="56"/>
        <v>300.7906226638375</v>
      </c>
      <c r="AF72" s="130">
        <f t="shared" si="48"/>
        <v>5886.9021864208189</v>
      </c>
      <c r="AG72" s="101">
        <f t="shared" si="49"/>
        <v>3.0987152979617738E-2</v>
      </c>
      <c r="AH72" s="245">
        <f t="shared" si="81"/>
        <v>0.18149622640729901</v>
      </c>
      <c r="AI72" s="141">
        <f t="shared" si="82"/>
        <v>34</v>
      </c>
      <c r="AJ72" s="132">
        <f t="shared" si="83"/>
        <v>200154.67433830784</v>
      </c>
      <c r="AK72" s="102">
        <f t="shared" si="84"/>
        <v>146098.30243672105</v>
      </c>
      <c r="AL72" s="100">
        <f t="shared" si="85"/>
        <v>4511.8593399575611</v>
      </c>
      <c r="AM72" s="122">
        <f t="shared" si="50"/>
        <v>0</v>
      </c>
      <c r="AN72" s="122">
        <f t="shared" si="51"/>
        <v>1353.5578019872682</v>
      </c>
      <c r="AO72" s="100">
        <f t="shared" si="92"/>
        <v>5865.4171419448294</v>
      </c>
      <c r="AP72" s="221">
        <f t="shared" si="86"/>
        <v>7</v>
      </c>
      <c r="AQ72" s="117">
        <f t="shared" si="57"/>
        <v>315.83015379702931</v>
      </c>
      <c r="AR72" s="130">
        <f t="shared" si="52"/>
        <v>6181.2472957418586</v>
      </c>
      <c r="AS72" s="101">
        <f t="shared" si="53"/>
        <v>4.9999999999999822E-2</v>
      </c>
      <c r="AT72" s="245">
        <f t="shared" si="87"/>
        <v>4.9999999999999822E-2</v>
      </c>
      <c r="AU72" s="141">
        <f t="shared" si="88"/>
        <v>34</v>
      </c>
      <c r="AV72" s="132">
        <f t="shared" si="89"/>
        <v>210162.4080552232</v>
      </c>
      <c r="AW72" s="102">
        <f t="shared" si="90"/>
        <v>153403.21755855708</v>
      </c>
      <c r="AX72" s="100">
        <f t="shared" si="54"/>
        <v>651.90779574185945</v>
      </c>
      <c r="AY72" s="101">
        <f t="shared" si="55"/>
        <v>0.11789975922835993</v>
      </c>
      <c r="BA72" s="259">
        <f t="shared" si="91"/>
        <v>0.54259512110281261</v>
      </c>
    </row>
    <row r="73" spans="1:59" ht="15" customHeight="1" x14ac:dyDescent="0.25">
      <c r="A73" s="95" t="s">
        <v>205</v>
      </c>
      <c r="B73" s="100">
        <v>2867.49</v>
      </c>
      <c r="C73" s="100">
        <f t="shared" si="58"/>
        <v>1433.7449999999999</v>
      </c>
      <c r="D73" s="100">
        <f t="shared" si="59"/>
        <v>860.24699999999996</v>
      </c>
      <c r="E73" s="100">
        <v>59.87</v>
      </c>
      <c r="F73" s="100">
        <f t="shared" si="60"/>
        <v>5221.3519999999999</v>
      </c>
      <c r="G73" s="223">
        <v>5.6</v>
      </c>
      <c r="H73" s="117">
        <f t="shared" si="61"/>
        <v>160.57943999999998</v>
      </c>
      <c r="I73" s="130">
        <f t="shared" si="62"/>
        <v>5381.9314400000003</v>
      </c>
      <c r="K73" s="141">
        <v>23</v>
      </c>
      <c r="L73" s="132">
        <f t="shared" si="63"/>
        <v>123784.42312000001</v>
      </c>
      <c r="M73" s="102">
        <f t="shared" si="64"/>
        <v>65952.26999999999</v>
      </c>
      <c r="N73" s="100">
        <f t="shared" si="65"/>
        <v>3566.3987456381001</v>
      </c>
      <c r="O73" s="122">
        <f t="shared" si="66"/>
        <v>713.27974912762011</v>
      </c>
      <c r="P73" s="122">
        <f t="shared" si="67"/>
        <v>1069.9196236914299</v>
      </c>
      <c r="Q73" s="100">
        <f t="shared" si="68"/>
        <v>5349.5981184571501</v>
      </c>
      <c r="R73" s="221">
        <f t="shared" si="69"/>
        <v>5.6</v>
      </c>
      <c r="S73" s="117">
        <f t="shared" si="70"/>
        <v>199.71832975573358</v>
      </c>
      <c r="T73" s="130">
        <f t="shared" si="71"/>
        <v>5549.3164482128841</v>
      </c>
      <c r="U73" s="101">
        <f t="shared" si="47"/>
        <v>3.1101289579579694E-2</v>
      </c>
      <c r="V73" s="245">
        <f t="shared" si="72"/>
        <v>0.24373537331886097</v>
      </c>
      <c r="W73" s="141">
        <f t="shared" si="73"/>
        <v>23</v>
      </c>
      <c r="X73" s="132">
        <f t="shared" si="74"/>
        <v>127634.27830889633</v>
      </c>
      <c r="Y73" s="102">
        <f t="shared" si="75"/>
        <v>82027.171149676302</v>
      </c>
      <c r="Z73" s="100">
        <f t="shared" si="76"/>
        <v>4213.6866598351407</v>
      </c>
      <c r="AA73" s="122">
        <f t="shared" si="77"/>
        <v>0</v>
      </c>
      <c r="AB73" s="122">
        <f t="shared" si="78"/>
        <v>1264.1059979505421</v>
      </c>
      <c r="AC73" s="100">
        <f t="shared" si="79"/>
        <v>5477.7926577856833</v>
      </c>
      <c r="AD73" s="221">
        <f t="shared" si="80"/>
        <v>5.6</v>
      </c>
      <c r="AE73" s="117">
        <f t="shared" si="56"/>
        <v>235.96645295076786</v>
      </c>
      <c r="AF73" s="130">
        <f t="shared" si="48"/>
        <v>5713.7591107364515</v>
      </c>
      <c r="AG73" s="101">
        <f t="shared" si="49"/>
        <v>2.9632958231553985E-2</v>
      </c>
      <c r="AH73" s="245">
        <f t="shared" si="81"/>
        <v>0.18149622640729923</v>
      </c>
      <c r="AI73" s="141">
        <f t="shared" si="82"/>
        <v>23</v>
      </c>
      <c r="AJ73" s="132">
        <f t="shared" si="83"/>
        <v>131416.45954693839</v>
      </c>
      <c r="AK73" s="102">
        <f t="shared" si="84"/>
        <v>96914.793176208244</v>
      </c>
      <c r="AL73" s="100">
        <f t="shared" si="85"/>
        <v>4424.3709928268972</v>
      </c>
      <c r="AM73" s="122">
        <f t="shared" si="50"/>
        <v>0</v>
      </c>
      <c r="AN73" s="122">
        <f t="shared" si="51"/>
        <v>1327.3112978480692</v>
      </c>
      <c r="AO73" s="100">
        <f t="shared" si="92"/>
        <v>5751.6822906749667</v>
      </c>
      <c r="AP73" s="221">
        <f t="shared" si="86"/>
        <v>5.6</v>
      </c>
      <c r="AQ73" s="117">
        <f t="shared" si="57"/>
        <v>247.76477559830622</v>
      </c>
      <c r="AR73" s="130">
        <f t="shared" si="52"/>
        <v>5999.4470662732729</v>
      </c>
      <c r="AS73" s="101">
        <f t="shared" si="53"/>
        <v>4.9999999999999822E-2</v>
      </c>
      <c r="AT73" s="245">
        <f t="shared" si="87"/>
        <v>4.9999999999999822E-2</v>
      </c>
      <c r="AU73" s="141">
        <f t="shared" si="88"/>
        <v>23</v>
      </c>
      <c r="AV73" s="132">
        <f t="shared" si="89"/>
        <v>137987.28252428529</v>
      </c>
      <c r="AW73" s="102">
        <f t="shared" si="90"/>
        <v>101760.53283501863</v>
      </c>
      <c r="AX73" s="100">
        <f t="shared" si="54"/>
        <v>617.51562627327257</v>
      </c>
      <c r="AY73" s="101">
        <f t="shared" si="55"/>
        <v>0.11473866457750215</v>
      </c>
      <c r="BA73" s="259">
        <f t="shared" si="91"/>
        <v>0.54294208273678279</v>
      </c>
    </row>
    <row r="74" spans="1:59" ht="15" customHeight="1" x14ac:dyDescent="0.25">
      <c r="A74" s="95" t="s">
        <v>206</v>
      </c>
      <c r="B74" s="100">
        <v>2811.26</v>
      </c>
      <c r="C74" s="100">
        <f t="shared" si="58"/>
        <v>1405.63</v>
      </c>
      <c r="D74" s="100">
        <f t="shared" si="59"/>
        <v>843.37800000000004</v>
      </c>
      <c r="E74" s="100">
        <v>59.87</v>
      </c>
      <c r="F74" s="100">
        <f t="shared" si="60"/>
        <v>5120.1379999999999</v>
      </c>
      <c r="G74" s="223">
        <v>6</v>
      </c>
      <c r="H74" s="117">
        <f t="shared" si="61"/>
        <v>168.6756</v>
      </c>
      <c r="I74" s="130">
        <f t="shared" si="62"/>
        <v>5288.8135999999995</v>
      </c>
      <c r="K74" s="141">
        <v>21</v>
      </c>
      <c r="L74" s="132">
        <f t="shared" si="63"/>
        <v>111065.08559999999</v>
      </c>
      <c r="M74" s="102">
        <f t="shared" si="64"/>
        <v>59036.460000000006</v>
      </c>
      <c r="N74" s="100">
        <f t="shared" si="65"/>
        <v>3497.2654095517732</v>
      </c>
      <c r="O74" s="122">
        <f t="shared" si="66"/>
        <v>699.45308191035474</v>
      </c>
      <c r="P74" s="122">
        <f t="shared" si="67"/>
        <v>1049.1796228655319</v>
      </c>
      <c r="Q74" s="100">
        <f t="shared" si="68"/>
        <v>5245.8981143276606</v>
      </c>
      <c r="R74" s="221">
        <f t="shared" si="69"/>
        <v>6</v>
      </c>
      <c r="S74" s="117">
        <f t="shared" si="70"/>
        <v>209.83592457310638</v>
      </c>
      <c r="T74" s="130">
        <f t="shared" si="71"/>
        <v>5455.7340389007668</v>
      </c>
      <c r="U74" s="101">
        <f t="shared" si="47"/>
        <v>3.1561036467756542E-2</v>
      </c>
      <c r="V74" s="245">
        <f t="shared" si="72"/>
        <v>0.2440206204875297</v>
      </c>
      <c r="W74" s="141">
        <f t="shared" si="73"/>
        <v>21</v>
      </c>
      <c r="X74" s="132">
        <f t="shared" si="74"/>
        <v>114570.41481691611</v>
      </c>
      <c r="Y74" s="102">
        <f t="shared" si="75"/>
        <v>73442.573600587231</v>
      </c>
      <c r="Z74" s="100">
        <f t="shared" si="76"/>
        <v>4132.005884130198</v>
      </c>
      <c r="AA74" s="122">
        <f t="shared" si="77"/>
        <v>0</v>
      </c>
      <c r="AB74" s="122">
        <f t="shared" si="78"/>
        <v>1239.6017652390594</v>
      </c>
      <c r="AC74" s="100">
        <f t="shared" si="79"/>
        <v>5371.6076493692572</v>
      </c>
      <c r="AD74" s="221">
        <f t="shared" si="80"/>
        <v>6</v>
      </c>
      <c r="AE74" s="117">
        <f t="shared" si="56"/>
        <v>247.92035304781186</v>
      </c>
      <c r="AF74" s="130">
        <f t="shared" si="48"/>
        <v>5619.5280024170688</v>
      </c>
      <c r="AG74" s="101">
        <f t="shared" si="49"/>
        <v>3.0022351226876021E-2</v>
      </c>
      <c r="AH74" s="245">
        <f t="shared" si="81"/>
        <v>0.18149622640729923</v>
      </c>
      <c r="AI74" s="141">
        <f t="shared" si="82"/>
        <v>21</v>
      </c>
      <c r="AJ74" s="132">
        <f t="shared" si="83"/>
        <v>118010.08805075845</v>
      </c>
      <c r="AK74" s="102">
        <f t="shared" si="84"/>
        <v>86772.123566734153</v>
      </c>
      <c r="AL74" s="100">
        <f t="shared" si="85"/>
        <v>4338.6061783367068</v>
      </c>
      <c r="AM74" s="122">
        <f t="shared" si="50"/>
        <v>0</v>
      </c>
      <c r="AN74" s="122">
        <f t="shared" si="51"/>
        <v>1301.5818535010119</v>
      </c>
      <c r="AO74" s="100">
        <f t="shared" si="92"/>
        <v>5640.1880318377189</v>
      </c>
      <c r="AP74" s="221">
        <f t="shared" si="86"/>
        <v>6</v>
      </c>
      <c r="AQ74" s="117">
        <f t="shared" si="57"/>
        <v>260.31637070020241</v>
      </c>
      <c r="AR74" s="130">
        <f t="shared" si="52"/>
        <v>5900.5044025379211</v>
      </c>
      <c r="AS74" s="101">
        <f t="shared" si="53"/>
        <v>4.9999999999999822E-2</v>
      </c>
      <c r="AT74" s="245">
        <f t="shared" si="87"/>
        <v>4.9999999999999822E-2</v>
      </c>
      <c r="AU74" s="141">
        <f t="shared" si="88"/>
        <v>21</v>
      </c>
      <c r="AV74" s="132">
        <f t="shared" si="89"/>
        <v>123910.59245329634</v>
      </c>
      <c r="AW74" s="102">
        <f t="shared" si="90"/>
        <v>91110.729745070843</v>
      </c>
      <c r="AX74" s="100">
        <f t="shared" si="54"/>
        <v>611.69080253792163</v>
      </c>
      <c r="AY74" s="101">
        <f t="shared" si="55"/>
        <v>0.11565747042737939</v>
      </c>
      <c r="BA74" s="259">
        <f t="shared" si="91"/>
        <v>0.54329595211282711</v>
      </c>
    </row>
    <row r="75" spans="1:59" ht="15" customHeight="1" x14ac:dyDescent="0.25">
      <c r="A75" s="95" t="s">
        <v>207</v>
      </c>
      <c r="B75" s="100">
        <v>2756.14</v>
      </c>
      <c r="C75" s="100">
        <f t="shared" si="58"/>
        <v>1378.07</v>
      </c>
      <c r="D75" s="100">
        <f t="shared" si="59"/>
        <v>826.84199999999998</v>
      </c>
      <c r="E75" s="100">
        <v>59.87</v>
      </c>
      <c r="F75" s="100">
        <f t="shared" si="60"/>
        <v>5020.9219999999996</v>
      </c>
      <c r="G75" s="223">
        <v>4.5</v>
      </c>
      <c r="H75" s="117">
        <f t="shared" si="61"/>
        <v>124.02629999999999</v>
      </c>
      <c r="I75" s="130">
        <f t="shared" si="62"/>
        <v>5144.9483</v>
      </c>
      <c r="K75" s="141">
        <v>28</v>
      </c>
      <c r="L75" s="132">
        <f t="shared" si="63"/>
        <v>144058.55239999999</v>
      </c>
      <c r="M75" s="102">
        <f t="shared" si="64"/>
        <v>77171.92</v>
      </c>
      <c r="N75" s="100">
        <f t="shared" si="65"/>
        <v>3429.4967898633804</v>
      </c>
      <c r="O75" s="122">
        <f t="shared" si="66"/>
        <v>685.89935797267617</v>
      </c>
      <c r="P75" s="122">
        <f t="shared" si="67"/>
        <v>1028.849036959014</v>
      </c>
      <c r="Q75" s="100">
        <f t="shared" si="68"/>
        <v>5144.2451847950706</v>
      </c>
      <c r="R75" s="221">
        <f t="shared" si="69"/>
        <v>4.5</v>
      </c>
      <c r="S75" s="117">
        <f t="shared" si="70"/>
        <v>154.32735554385212</v>
      </c>
      <c r="T75" s="130">
        <f t="shared" si="71"/>
        <v>5298.5725403389224</v>
      </c>
      <c r="U75" s="101">
        <f t="shared" si="47"/>
        <v>2.9859238884659467E-2</v>
      </c>
      <c r="V75" s="245">
        <f t="shared" si="72"/>
        <v>0.24431153347195012</v>
      </c>
      <c r="W75" s="141">
        <f t="shared" si="73"/>
        <v>28</v>
      </c>
      <c r="X75" s="132">
        <f t="shared" si="74"/>
        <v>148360.03112948983</v>
      </c>
      <c r="Y75" s="102">
        <f t="shared" si="75"/>
        <v>96025.910116174651</v>
      </c>
      <c r="Z75" s="100">
        <f t="shared" si="76"/>
        <v>4051.9375156995297</v>
      </c>
      <c r="AA75" s="122">
        <f t="shared" si="77"/>
        <v>0</v>
      </c>
      <c r="AB75" s="122">
        <f t="shared" si="78"/>
        <v>1215.581254709859</v>
      </c>
      <c r="AC75" s="100">
        <f t="shared" si="79"/>
        <v>5267.5187704093887</v>
      </c>
      <c r="AD75" s="221">
        <f t="shared" si="80"/>
        <v>4.5</v>
      </c>
      <c r="AE75" s="117">
        <f t="shared" si="56"/>
        <v>182.33718820647883</v>
      </c>
      <c r="AF75" s="130">
        <f t="shared" si="48"/>
        <v>5449.8559586158672</v>
      </c>
      <c r="AG75" s="101">
        <f t="shared" si="49"/>
        <v>2.8551731079493381E-2</v>
      </c>
      <c r="AH75" s="245">
        <f t="shared" si="81"/>
        <v>0.18149622640729901</v>
      </c>
      <c r="AI75" s="141">
        <f t="shared" si="82"/>
        <v>28</v>
      </c>
      <c r="AJ75" s="132">
        <f t="shared" si="83"/>
        <v>152595.96684124428</v>
      </c>
      <c r="AK75" s="102">
        <f t="shared" si="84"/>
        <v>113454.25043958683</v>
      </c>
      <c r="AL75" s="100">
        <f t="shared" si="85"/>
        <v>4254.5343914845062</v>
      </c>
      <c r="AM75" s="122">
        <f t="shared" si="50"/>
        <v>0</v>
      </c>
      <c r="AN75" s="122">
        <f t="shared" si="51"/>
        <v>1276.3603174453517</v>
      </c>
      <c r="AO75" s="100">
        <f t="shared" si="92"/>
        <v>5530.8947089298581</v>
      </c>
      <c r="AP75" s="221">
        <f t="shared" si="86"/>
        <v>4.5</v>
      </c>
      <c r="AQ75" s="117">
        <f t="shared" si="57"/>
        <v>191.45404761680277</v>
      </c>
      <c r="AR75" s="130">
        <f t="shared" si="52"/>
        <v>5722.3487565466612</v>
      </c>
      <c r="AS75" s="101">
        <f t="shared" si="53"/>
        <v>5.0000000000000044E-2</v>
      </c>
      <c r="AT75" s="245">
        <f t="shared" si="87"/>
        <v>5.0000000000000044E-2</v>
      </c>
      <c r="AU75" s="141">
        <f t="shared" si="88"/>
        <v>28</v>
      </c>
      <c r="AV75" s="132">
        <f t="shared" si="89"/>
        <v>160225.7651833065</v>
      </c>
      <c r="AW75" s="102">
        <f t="shared" si="90"/>
        <v>119126.96296156617</v>
      </c>
      <c r="AX75" s="100">
        <f t="shared" si="54"/>
        <v>577.40045654666119</v>
      </c>
      <c r="AY75" s="101">
        <f t="shared" si="55"/>
        <v>0.11222667806917741</v>
      </c>
      <c r="BA75" s="259">
        <f t="shared" si="91"/>
        <v>0.54365685033579791</v>
      </c>
    </row>
    <row r="76" spans="1:59" ht="15" customHeight="1" x14ac:dyDescent="0.25">
      <c r="A76" s="95" t="s">
        <v>208</v>
      </c>
      <c r="B76" s="100">
        <v>2702.1</v>
      </c>
      <c r="C76" s="100">
        <f t="shared" si="58"/>
        <v>1351.05</v>
      </c>
      <c r="D76" s="100">
        <f t="shared" si="59"/>
        <v>810.63</v>
      </c>
      <c r="E76" s="100">
        <v>59.87</v>
      </c>
      <c r="F76" s="100">
        <f t="shared" si="60"/>
        <v>4923.6499999999996</v>
      </c>
      <c r="G76" s="223">
        <v>3.6</v>
      </c>
      <c r="H76" s="117">
        <f t="shared" si="61"/>
        <v>97.275600000000011</v>
      </c>
      <c r="I76" s="130">
        <f t="shared" si="62"/>
        <v>5020.9255999999996</v>
      </c>
      <c r="K76" s="141">
        <v>24</v>
      </c>
      <c r="L76" s="132">
        <f t="shared" si="63"/>
        <v>120502.2144</v>
      </c>
      <c r="M76" s="102">
        <f t="shared" si="64"/>
        <v>64850.399999999994</v>
      </c>
      <c r="N76" s="100">
        <f t="shared" si="65"/>
        <v>3363.0560023459502</v>
      </c>
      <c r="O76" s="122">
        <f t="shared" si="66"/>
        <v>672.61120046919007</v>
      </c>
      <c r="P76" s="122">
        <f t="shared" si="67"/>
        <v>1008.916800703785</v>
      </c>
      <c r="Q76" s="100">
        <f t="shared" si="68"/>
        <v>5044.5840035189249</v>
      </c>
      <c r="R76" s="221">
        <f t="shared" si="69"/>
        <v>3.6</v>
      </c>
      <c r="S76" s="117">
        <f t="shared" si="70"/>
        <v>121.07001608445422</v>
      </c>
      <c r="T76" s="130">
        <f t="shared" si="71"/>
        <v>5165.6540196033793</v>
      </c>
      <c r="U76" s="101">
        <f t="shared" si="47"/>
        <v>2.8825047637308199E-2</v>
      </c>
      <c r="V76" s="245">
        <f t="shared" si="72"/>
        <v>0.24460826851187978</v>
      </c>
      <c r="W76" s="141">
        <f t="shared" si="73"/>
        <v>24</v>
      </c>
      <c r="X76" s="132">
        <f t="shared" si="74"/>
        <v>123975.69647048111</v>
      </c>
      <c r="Y76" s="102">
        <f t="shared" si="75"/>
        <v>80713.344056302798</v>
      </c>
      <c r="Z76" s="100">
        <f t="shared" si="76"/>
        <v>3973.4379759681569</v>
      </c>
      <c r="AA76" s="122">
        <f t="shared" si="77"/>
        <v>0</v>
      </c>
      <c r="AB76" s="122">
        <f t="shared" si="78"/>
        <v>1192.0313927904469</v>
      </c>
      <c r="AC76" s="100">
        <f t="shared" si="79"/>
        <v>5165.4693687586041</v>
      </c>
      <c r="AD76" s="221">
        <f t="shared" si="80"/>
        <v>3.6</v>
      </c>
      <c r="AE76" s="117">
        <f t="shared" si="56"/>
        <v>143.04376713485365</v>
      </c>
      <c r="AF76" s="130">
        <f t="shared" si="48"/>
        <v>5308.5131358934577</v>
      </c>
      <c r="AG76" s="101">
        <f t="shared" si="49"/>
        <v>2.7655571927182043E-2</v>
      </c>
      <c r="AH76" s="245">
        <f t="shared" si="81"/>
        <v>0.18149622640729901</v>
      </c>
      <c r="AI76" s="141">
        <f t="shared" si="82"/>
        <v>24</v>
      </c>
      <c r="AJ76" s="132">
        <f t="shared" si="83"/>
        <v>127404.31526144299</v>
      </c>
      <c r="AK76" s="102">
        <f t="shared" si="84"/>
        <v>95362.511423235759</v>
      </c>
      <c r="AL76" s="100">
        <f t="shared" si="85"/>
        <v>4172.1098747665646</v>
      </c>
      <c r="AM76" s="122">
        <f t="shared" si="50"/>
        <v>0</v>
      </c>
      <c r="AN76" s="122">
        <f t="shared" si="51"/>
        <v>1251.6329624299694</v>
      </c>
      <c r="AO76" s="100">
        <f t="shared" si="92"/>
        <v>5423.7428371965343</v>
      </c>
      <c r="AP76" s="221">
        <f t="shared" si="86"/>
        <v>3.6</v>
      </c>
      <c r="AQ76" s="117">
        <f t="shared" si="57"/>
        <v>150.19595549159635</v>
      </c>
      <c r="AR76" s="130">
        <f t="shared" si="52"/>
        <v>5573.9387926881309</v>
      </c>
      <c r="AS76" s="101">
        <f t="shared" si="53"/>
        <v>5.0000000000000044E-2</v>
      </c>
      <c r="AT76" s="245">
        <f t="shared" si="87"/>
        <v>5.0000000000000044E-2</v>
      </c>
      <c r="AU76" s="141">
        <f t="shared" si="88"/>
        <v>24</v>
      </c>
      <c r="AV76" s="132">
        <f t="shared" si="89"/>
        <v>133774.53102451513</v>
      </c>
      <c r="AW76" s="102">
        <f t="shared" si="90"/>
        <v>100130.63699439756</v>
      </c>
      <c r="AX76" s="100">
        <f t="shared" si="54"/>
        <v>553.01319268813131</v>
      </c>
      <c r="AY76" s="101">
        <f t="shared" si="55"/>
        <v>0.11014168237986466</v>
      </c>
      <c r="BA76" s="259">
        <f t="shared" si="91"/>
        <v>0.54402497123221383</v>
      </c>
    </row>
    <row r="77" spans="1:59" ht="15" customHeight="1" x14ac:dyDescent="0.25">
      <c r="A77" s="96" t="s">
        <v>209</v>
      </c>
      <c r="B77" s="97"/>
      <c r="C77" s="97"/>
      <c r="D77" s="97"/>
      <c r="E77" s="97"/>
      <c r="F77" s="97"/>
      <c r="G77" s="223"/>
      <c r="H77" s="116"/>
      <c r="I77" s="130"/>
      <c r="J77" s="99"/>
      <c r="K77" s="142"/>
      <c r="L77" s="133">
        <f t="shared" si="63"/>
        <v>0</v>
      </c>
      <c r="M77" s="102">
        <f t="shared" si="64"/>
        <v>0</v>
      </c>
      <c r="N77" s="97">
        <f t="shared" si="65"/>
        <v>0</v>
      </c>
      <c r="O77" s="118"/>
      <c r="P77" s="118"/>
      <c r="Q77" s="97"/>
      <c r="R77" s="221">
        <f t="shared" si="69"/>
        <v>0</v>
      </c>
      <c r="S77" s="116"/>
      <c r="T77" s="130"/>
      <c r="U77" s="98"/>
      <c r="V77" s="245"/>
      <c r="W77" s="141">
        <f t="shared" si="73"/>
        <v>0</v>
      </c>
      <c r="X77" s="133">
        <f t="shared" si="74"/>
        <v>0</v>
      </c>
      <c r="Y77" s="102">
        <f t="shared" si="75"/>
        <v>0</v>
      </c>
      <c r="Z77" s="97">
        <f t="shared" si="76"/>
        <v>0</v>
      </c>
      <c r="AA77" s="118"/>
      <c r="AB77" s="118"/>
      <c r="AC77" s="97"/>
      <c r="AD77" s="221">
        <f t="shared" si="80"/>
        <v>0</v>
      </c>
      <c r="AE77" s="116"/>
      <c r="AF77" s="130"/>
      <c r="AG77" s="98"/>
      <c r="AH77" s="245"/>
      <c r="AI77" s="142">
        <f t="shared" si="82"/>
        <v>0</v>
      </c>
      <c r="AJ77" s="133">
        <f t="shared" si="83"/>
        <v>0</v>
      </c>
      <c r="AK77" s="102">
        <f t="shared" si="84"/>
        <v>0</v>
      </c>
      <c r="AL77" s="97">
        <f t="shared" si="85"/>
        <v>0</v>
      </c>
      <c r="AM77" s="118"/>
      <c r="AN77" s="118"/>
      <c r="AO77" s="97"/>
      <c r="AP77" s="221">
        <f t="shared" si="86"/>
        <v>0</v>
      </c>
      <c r="AQ77" s="116"/>
      <c r="AR77" s="130"/>
      <c r="AS77" s="98"/>
      <c r="AT77" s="245"/>
      <c r="AU77" s="142">
        <f t="shared" si="88"/>
        <v>0</v>
      </c>
      <c r="AV77" s="133">
        <f t="shared" si="89"/>
        <v>0</v>
      </c>
      <c r="AW77" s="102">
        <f t="shared" si="90"/>
        <v>0</v>
      </c>
      <c r="AX77" s="97"/>
      <c r="AY77" s="98"/>
      <c r="BA77" s="259"/>
    </row>
    <row r="78" spans="1:59" ht="15" customHeight="1" x14ac:dyDescent="0.25">
      <c r="A78" s="96" t="s">
        <v>210</v>
      </c>
      <c r="B78" s="97"/>
      <c r="C78" s="97"/>
      <c r="D78" s="97"/>
      <c r="E78" s="97"/>
      <c r="F78" s="97"/>
      <c r="G78" s="223"/>
      <c r="H78" s="116"/>
      <c r="I78" s="130"/>
      <c r="J78" s="99"/>
      <c r="K78" s="142"/>
      <c r="L78" s="133">
        <f t="shared" si="63"/>
        <v>0</v>
      </c>
      <c r="M78" s="102">
        <f t="shared" si="64"/>
        <v>0</v>
      </c>
      <c r="N78" s="97">
        <f t="shared" si="65"/>
        <v>0</v>
      </c>
      <c r="O78" s="118"/>
      <c r="P78" s="118"/>
      <c r="Q78" s="97"/>
      <c r="R78" s="221">
        <f t="shared" si="69"/>
        <v>0</v>
      </c>
      <c r="S78" s="116"/>
      <c r="T78" s="130"/>
      <c r="U78" s="98"/>
      <c r="V78" s="245"/>
      <c r="W78" s="141">
        <f t="shared" si="73"/>
        <v>0</v>
      </c>
      <c r="X78" s="133">
        <f t="shared" si="74"/>
        <v>0</v>
      </c>
      <c r="Y78" s="102">
        <f t="shared" si="75"/>
        <v>0</v>
      </c>
      <c r="Z78" s="97">
        <f t="shared" si="76"/>
        <v>0</v>
      </c>
      <c r="AA78" s="118"/>
      <c r="AB78" s="118"/>
      <c r="AC78" s="97"/>
      <c r="AD78" s="221">
        <f t="shared" si="80"/>
        <v>0</v>
      </c>
      <c r="AE78" s="116"/>
      <c r="AF78" s="130"/>
      <c r="AG78" s="98"/>
      <c r="AH78" s="245"/>
      <c r="AI78" s="142">
        <f t="shared" si="82"/>
        <v>0</v>
      </c>
      <c r="AJ78" s="133">
        <f t="shared" si="83"/>
        <v>0</v>
      </c>
      <c r="AK78" s="102">
        <f t="shared" si="84"/>
        <v>0</v>
      </c>
      <c r="AL78" s="97">
        <f t="shared" si="85"/>
        <v>0</v>
      </c>
      <c r="AM78" s="118"/>
      <c r="AN78" s="118"/>
      <c r="AO78" s="97"/>
      <c r="AP78" s="221">
        <f t="shared" si="86"/>
        <v>0</v>
      </c>
      <c r="AQ78" s="116"/>
      <c r="AR78" s="130"/>
      <c r="AS78" s="98"/>
      <c r="AT78" s="245"/>
      <c r="AU78" s="142">
        <f t="shared" si="88"/>
        <v>0</v>
      </c>
      <c r="AV78" s="133">
        <f t="shared" si="89"/>
        <v>0</v>
      </c>
      <c r="AW78" s="102">
        <f t="shared" si="90"/>
        <v>0</v>
      </c>
      <c r="AX78" s="97"/>
      <c r="AY78" s="98"/>
      <c r="BA78" s="259"/>
    </row>
    <row r="79" spans="1:59" ht="15" customHeight="1" x14ac:dyDescent="0.25">
      <c r="A79" s="96" t="s">
        <v>211</v>
      </c>
      <c r="B79" s="97">
        <v>2314.7800000000002</v>
      </c>
      <c r="C79" s="97">
        <v>1157.3900000000001</v>
      </c>
      <c r="D79" s="97">
        <v>694.43400000000008</v>
      </c>
      <c r="E79" s="97">
        <v>59.87</v>
      </c>
      <c r="F79" s="97">
        <v>4226.4740000000002</v>
      </c>
      <c r="G79" s="223">
        <v>4</v>
      </c>
      <c r="H79" s="116">
        <f t="shared" si="61"/>
        <v>92.591200000000015</v>
      </c>
      <c r="I79" s="130">
        <f t="shared" si="62"/>
        <v>4319.0652</v>
      </c>
      <c r="J79" s="99"/>
      <c r="K79" s="142">
        <v>3</v>
      </c>
      <c r="L79" s="133">
        <f t="shared" si="63"/>
        <v>12957.195599999999</v>
      </c>
      <c r="M79" s="102">
        <f t="shared" si="64"/>
        <v>6944.34</v>
      </c>
      <c r="N79" s="97">
        <f t="shared" si="65"/>
        <v>2886.856042663288</v>
      </c>
      <c r="O79" s="118">
        <f t="shared" ref="O79" si="93">N79*O$4</f>
        <v>577.37120853265765</v>
      </c>
      <c r="P79" s="118">
        <f t="shared" ref="P79" si="94">N79*P$4</f>
        <v>866.05681279898636</v>
      </c>
      <c r="Q79" s="97">
        <f t="shared" ref="Q79" si="95">SUM(N79:P79)</f>
        <v>4330.2840639949318</v>
      </c>
      <c r="R79" s="221">
        <f t="shared" si="69"/>
        <v>4</v>
      </c>
      <c r="S79" s="116">
        <f t="shared" ref="S79" si="96">N79*R79%</f>
        <v>115.47424170653153</v>
      </c>
      <c r="T79" s="130">
        <f t="shared" ref="T79" si="97">Q79+S79</f>
        <v>4445.7583057014635</v>
      </c>
      <c r="U79" s="98">
        <f t="shared" ref="U79" si="98">T79/I79-1</f>
        <v>2.9333455235050376E-2</v>
      </c>
      <c r="V79" s="245">
        <f t="shared" si="72"/>
        <v>0.24714056742467427</v>
      </c>
      <c r="W79" s="141">
        <f t="shared" si="73"/>
        <v>3</v>
      </c>
      <c r="X79" s="133">
        <f t="shared" si="74"/>
        <v>13337.274917104391</v>
      </c>
      <c r="Y79" s="102">
        <f t="shared" si="75"/>
        <v>8660.5681279898636</v>
      </c>
      <c r="Z79" s="97">
        <f t="shared" si="76"/>
        <v>3410.8095205877839</v>
      </c>
      <c r="AA79" s="118">
        <f t="shared" ref="AA79" si="99">Z79*AA$4</f>
        <v>0</v>
      </c>
      <c r="AB79" s="118">
        <f t="shared" ref="AB79" si="100">Z79*AB$4</f>
        <v>1023.2428561763352</v>
      </c>
      <c r="AC79" s="97">
        <f t="shared" ref="AC79" si="101">SUM(Z79:AB79)</f>
        <v>4434.0523767641189</v>
      </c>
      <c r="AD79" s="221">
        <f t="shared" ref="AD79" si="102">G79</f>
        <v>4</v>
      </c>
      <c r="AE79" s="116">
        <f t="shared" ref="AE79" si="103">Z79*AD79%</f>
        <v>136.43238082351135</v>
      </c>
      <c r="AF79" s="130">
        <f t="shared" ref="AF79" si="104">AC79+AE79</f>
        <v>4570.4847575876302</v>
      </c>
      <c r="AG79" s="98">
        <f t="shared" ref="AG79" si="105">AF79/T79-1</f>
        <v>2.8055158042714856E-2</v>
      </c>
      <c r="AH79" s="245">
        <f t="shared" si="81"/>
        <v>0.18149622640729923</v>
      </c>
      <c r="AI79" s="142">
        <f t="shared" si="82"/>
        <v>3</v>
      </c>
      <c r="AJ79" s="133">
        <f t="shared" si="83"/>
        <v>13711.45427276289</v>
      </c>
      <c r="AK79" s="102">
        <f t="shared" si="84"/>
        <v>10232.428561763352</v>
      </c>
      <c r="AL79" s="97">
        <f t="shared" si="85"/>
        <v>3581.3499966171726</v>
      </c>
      <c r="AM79" s="118"/>
      <c r="AN79" s="118">
        <f t="shared" ref="AN79" si="106">AL79*AN$4</f>
        <v>1074.4049989851517</v>
      </c>
      <c r="AO79" s="97">
        <f t="shared" ref="AO79" si="107">SUM(AL79:AN79)</f>
        <v>4655.754995602324</v>
      </c>
      <c r="AP79" s="221">
        <f t="shared" si="86"/>
        <v>4</v>
      </c>
      <c r="AQ79" s="116">
        <f t="shared" ref="AQ79" si="108">AL79*AP79%</f>
        <v>143.2539998646869</v>
      </c>
      <c r="AR79" s="130">
        <f t="shared" ref="AR79" si="109">AO79+AQ79</f>
        <v>4799.0089954670111</v>
      </c>
      <c r="AS79" s="98">
        <f t="shared" ref="AS79" si="110">AR79/AF79-1</f>
        <v>4.9999999999999822E-2</v>
      </c>
      <c r="AT79" s="245">
        <f t="shared" si="87"/>
        <v>4.9999999999999822E-2</v>
      </c>
      <c r="AU79" s="142">
        <f t="shared" si="88"/>
        <v>3</v>
      </c>
      <c r="AV79" s="133">
        <f t="shared" si="89"/>
        <v>14397.026986401033</v>
      </c>
      <c r="AW79" s="102">
        <f t="shared" si="90"/>
        <v>10744.049989851517</v>
      </c>
      <c r="AX79" s="97">
        <f t="shared" ref="AX79" si="111">AR79-I79</f>
        <v>479.94379546701111</v>
      </c>
      <c r="AY79" s="98">
        <f t="shared" ref="AY79" si="112">AR79/I79-1</f>
        <v>0.11112214640033935</v>
      </c>
      <c r="BA79" s="259">
        <f t="shared" ref="BA79" si="113">AL79/B79-1</f>
        <v>0.54716646792229606</v>
      </c>
    </row>
    <row r="80" spans="1:59" s="93" customFormat="1" ht="15" customHeight="1" x14ac:dyDescent="0.25">
      <c r="A80" s="95" t="s">
        <v>212</v>
      </c>
      <c r="B80" s="100">
        <v>4281.6499999999996</v>
      </c>
      <c r="C80" s="100">
        <f t="shared" si="58"/>
        <v>2140.8249999999998</v>
      </c>
      <c r="D80" s="100">
        <f t="shared" si="59"/>
        <v>1284.4949999999999</v>
      </c>
      <c r="E80" s="100">
        <v>59.87</v>
      </c>
      <c r="F80" s="100">
        <f t="shared" si="60"/>
        <v>7766.8399999999992</v>
      </c>
      <c r="G80" s="223">
        <v>29.1</v>
      </c>
      <c r="H80" s="117">
        <f t="shared" si="61"/>
        <v>1245.9601500000001</v>
      </c>
      <c r="I80" s="130">
        <f t="shared" si="62"/>
        <v>9012.8001499999991</v>
      </c>
      <c r="K80" s="141">
        <v>44</v>
      </c>
      <c r="L80" s="132">
        <f t="shared" si="63"/>
        <v>396563.20659999998</v>
      </c>
      <c r="M80" s="102">
        <f t="shared" si="64"/>
        <v>188392.59999999998</v>
      </c>
      <c r="N80" s="100">
        <f t="shared" si="65"/>
        <v>5305.0720260905264</v>
      </c>
      <c r="O80" s="122">
        <f t="shared" si="66"/>
        <v>1061.0144052181054</v>
      </c>
      <c r="P80" s="122">
        <f t="shared" si="67"/>
        <v>1591.5216078271578</v>
      </c>
      <c r="Q80" s="100">
        <f t="shared" si="68"/>
        <v>7957.6080391357891</v>
      </c>
      <c r="R80" s="221">
        <f t="shared" si="69"/>
        <v>29.1</v>
      </c>
      <c r="S80" s="117">
        <f t="shared" si="70"/>
        <v>1543.7759595923433</v>
      </c>
      <c r="T80" s="130">
        <f t="shared" si="71"/>
        <v>9501.3839987281317</v>
      </c>
      <c r="U80" s="101">
        <f t="shared" ref="U80:U101" si="114">T80/I80-1</f>
        <v>5.4209994740439527E-2</v>
      </c>
      <c r="V80" s="245">
        <f t="shared" si="72"/>
        <v>0.2390251482700656</v>
      </c>
      <c r="W80" s="141">
        <f t="shared" si="73"/>
        <v>44</v>
      </c>
      <c r="X80" s="132">
        <f t="shared" si="74"/>
        <v>418060.89594403782</v>
      </c>
      <c r="Y80" s="102">
        <f t="shared" si="75"/>
        <v>233423.16914798316</v>
      </c>
      <c r="Z80" s="100">
        <f t="shared" si="76"/>
        <v>6267.9225796448809</v>
      </c>
      <c r="AA80" s="122">
        <f t="shared" si="77"/>
        <v>0</v>
      </c>
      <c r="AB80" s="122">
        <f t="shared" si="78"/>
        <v>1880.3767738934641</v>
      </c>
      <c r="AC80" s="100">
        <f t="shared" si="79"/>
        <v>8148.2993535383448</v>
      </c>
      <c r="AD80" s="221">
        <f t="shared" si="80"/>
        <v>29.1</v>
      </c>
      <c r="AE80" s="117">
        <f t="shared" si="56"/>
        <v>1823.9654706766605</v>
      </c>
      <c r="AF80" s="130">
        <f>AC80+AE80</f>
        <v>9972.2648242150062</v>
      </c>
      <c r="AG80" s="101">
        <f t="shared" ref="AG80:AG101" si="115">AF80/T80-1</f>
        <v>4.9559182699058013E-2</v>
      </c>
      <c r="AH80" s="245">
        <f t="shared" si="81"/>
        <v>0.18149622640729901</v>
      </c>
      <c r="AI80" s="141">
        <f t="shared" si="82"/>
        <v>44</v>
      </c>
      <c r="AJ80" s="132">
        <f t="shared" si="83"/>
        <v>438779.65226546029</v>
      </c>
      <c r="AK80" s="102">
        <f t="shared" si="84"/>
        <v>275788.59350437473</v>
      </c>
      <c r="AL80" s="100">
        <f t="shared" si="85"/>
        <v>6581.3187086271246</v>
      </c>
      <c r="AM80" s="122">
        <f t="shared" ref="AM80:AM101" si="116">AL80*AM$4</f>
        <v>0</v>
      </c>
      <c r="AN80" s="122">
        <f t="shared" ref="AN80:AN101" si="117">AL80*AN$4</f>
        <v>1974.3956125881373</v>
      </c>
      <c r="AO80" s="100">
        <f t="shared" si="92"/>
        <v>8555.7143212152623</v>
      </c>
      <c r="AP80" s="221">
        <f t="shared" si="86"/>
        <v>29.1</v>
      </c>
      <c r="AQ80" s="117">
        <f t="shared" si="57"/>
        <v>1915.1637442104934</v>
      </c>
      <c r="AR80" s="130">
        <f>AO80+AQ80</f>
        <v>10470.878065425755</v>
      </c>
      <c r="AS80" s="101">
        <f t="shared" ref="AS80:AS101" si="118">AR80/AF80-1</f>
        <v>4.9999999999999822E-2</v>
      </c>
      <c r="AT80" s="245">
        <f t="shared" si="87"/>
        <v>5.0000000000000044E-2</v>
      </c>
      <c r="AU80" s="141">
        <f t="shared" si="88"/>
        <v>44</v>
      </c>
      <c r="AV80" s="132">
        <f t="shared" si="89"/>
        <v>460718.63487873325</v>
      </c>
      <c r="AW80" s="102">
        <f t="shared" si="90"/>
        <v>289578.0231795935</v>
      </c>
      <c r="AX80" s="100">
        <f t="shared" ref="AX80:AX101" si="119">AR80-I80</f>
        <v>1458.0779154257561</v>
      </c>
      <c r="AY80" s="101">
        <f t="shared" ref="AY80:AY101" si="120">AR80/I80-1</f>
        <v>0.16177856949660163</v>
      </c>
      <c r="BA80" s="259">
        <f t="shared" si="91"/>
        <v>0.53709871396006803</v>
      </c>
      <c r="BB80" s="279"/>
      <c r="BG80" s="102"/>
    </row>
    <row r="81" spans="1:54" s="93" customFormat="1" ht="15" customHeight="1" x14ac:dyDescent="0.25">
      <c r="A81" s="95" t="s">
        <v>213</v>
      </c>
      <c r="B81" s="100">
        <v>4197.6899999999996</v>
      </c>
      <c r="C81" s="100">
        <f t="shared" si="58"/>
        <v>2098.8449999999998</v>
      </c>
      <c r="D81" s="100">
        <f t="shared" si="59"/>
        <v>1259.3069999999998</v>
      </c>
      <c r="E81" s="100">
        <v>59.87</v>
      </c>
      <c r="F81" s="100">
        <f t="shared" si="60"/>
        <v>7615.7119999999995</v>
      </c>
      <c r="G81" s="223">
        <v>23</v>
      </c>
      <c r="H81" s="117">
        <f t="shared" si="61"/>
        <v>965.4686999999999</v>
      </c>
      <c r="I81" s="130">
        <f t="shared" si="62"/>
        <v>8581.180699999999</v>
      </c>
      <c r="K81" s="141">
        <v>5</v>
      </c>
      <c r="L81" s="132">
        <f t="shared" si="63"/>
        <v>42905.903499999993</v>
      </c>
      <c r="M81" s="102">
        <f t="shared" si="64"/>
        <v>20988.449999999997</v>
      </c>
      <c r="N81" s="100">
        <f t="shared" si="65"/>
        <v>5201.8453695404996</v>
      </c>
      <c r="O81" s="122">
        <f t="shared" si="66"/>
        <v>1040.3690739081001</v>
      </c>
      <c r="P81" s="122">
        <f t="shared" si="67"/>
        <v>1560.5536108621498</v>
      </c>
      <c r="Q81" s="100">
        <f t="shared" si="68"/>
        <v>7802.7680543107499</v>
      </c>
      <c r="R81" s="221">
        <f t="shared" si="69"/>
        <v>23</v>
      </c>
      <c r="S81" s="117">
        <f t="shared" si="70"/>
        <v>1196.4244349943149</v>
      </c>
      <c r="T81" s="130">
        <f t="shared" si="71"/>
        <v>8999.1924893050655</v>
      </c>
      <c r="U81" s="101">
        <f t="shared" si="114"/>
        <v>4.8712619384074562E-2</v>
      </c>
      <c r="V81" s="245">
        <f t="shared" si="72"/>
        <v>0.23921618069473927</v>
      </c>
      <c r="W81" s="141">
        <f t="shared" si="73"/>
        <v>5</v>
      </c>
      <c r="X81" s="132">
        <f t="shared" si="74"/>
        <v>44995.962446525329</v>
      </c>
      <c r="Y81" s="102">
        <f t="shared" si="75"/>
        <v>26009.226847702499</v>
      </c>
      <c r="Z81" s="100">
        <f t="shared" si="76"/>
        <v>6145.9606744663824</v>
      </c>
      <c r="AA81" s="122">
        <f t="shared" si="77"/>
        <v>0</v>
      </c>
      <c r="AB81" s="122">
        <f t="shared" si="78"/>
        <v>1843.7882023399147</v>
      </c>
      <c r="AC81" s="100">
        <f t="shared" si="79"/>
        <v>7989.7488768062976</v>
      </c>
      <c r="AD81" s="221">
        <f t="shared" si="80"/>
        <v>23</v>
      </c>
      <c r="AE81" s="117">
        <f t="shared" si="56"/>
        <v>1413.570955127268</v>
      </c>
      <c r="AF81" s="130">
        <f t="shared" si="48"/>
        <v>9403.3198319335661</v>
      </c>
      <c r="AG81" s="101">
        <f t="shared" si="115"/>
        <v>4.4907067285067992E-2</v>
      </c>
      <c r="AH81" s="245">
        <f t="shared" si="81"/>
        <v>0.18149622640729901</v>
      </c>
      <c r="AI81" s="141">
        <f t="shared" si="82"/>
        <v>5</v>
      </c>
      <c r="AJ81" s="132">
        <f t="shared" si="83"/>
        <v>47016.599159667829</v>
      </c>
      <c r="AK81" s="102">
        <f t="shared" si="84"/>
        <v>30729.803372331913</v>
      </c>
      <c r="AL81" s="100">
        <f t="shared" si="85"/>
        <v>6453.2587081897009</v>
      </c>
      <c r="AM81" s="122">
        <f t="shared" si="116"/>
        <v>0</v>
      </c>
      <c r="AN81" s="122">
        <f t="shared" si="117"/>
        <v>1935.9776124569103</v>
      </c>
      <c r="AO81" s="100">
        <f t="shared" si="92"/>
        <v>8389.2363206466107</v>
      </c>
      <c r="AP81" s="221">
        <f t="shared" si="86"/>
        <v>23</v>
      </c>
      <c r="AQ81" s="117">
        <f t="shared" si="57"/>
        <v>1484.2495028836313</v>
      </c>
      <c r="AR81" s="130">
        <f t="shared" ref="AR81:AR101" si="121">AO81+AQ81</f>
        <v>9873.4858235302418</v>
      </c>
      <c r="AS81" s="101">
        <f t="shared" si="118"/>
        <v>4.9999999999999822E-2</v>
      </c>
      <c r="AT81" s="245">
        <f t="shared" si="87"/>
        <v>4.9999999999999822E-2</v>
      </c>
      <c r="AU81" s="141">
        <f t="shared" si="88"/>
        <v>5</v>
      </c>
      <c r="AV81" s="132">
        <f t="shared" si="89"/>
        <v>49367.429117651205</v>
      </c>
      <c r="AW81" s="102">
        <f t="shared" si="90"/>
        <v>32266.293540948504</v>
      </c>
      <c r="AX81" s="100">
        <f t="shared" si="119"/>
        <v>1292.3051235302428</v>
      </c>
      <c r="AY81" s="101">
        <f t="shared" si="120"/>
        <v>0.15059758892272757</v>
      </c>
      <c r="BA81" s="259">
        <f t="shared" si="91"/>
        <v>0.53733570325338498</v>
      </c>
      <c r="BB81" s="279"/>
    </row>
    <row r="82" spans="1:54" s="93" customFormat="1" ht="15" customHeight="1" x14ac:dyDescent="0.25">
      <c r="A82" s="95" t="s">
        <v>214</v>
      </c>
      <c r="B82" s="100">
        <v>4115.38</v>
      </c>
      <c r="C82" s="100">
        <f t="shared" si="58"/>
        <v>2057.69</v>
      </c>
      <c r="D82" s="100">
        <f t="shared" si="59"/>
        <v>1234.614</v>
      </c>
      <c r="E82" s="100">
        <v>59.87</v>
      </c>
      <c r="F82" s="100">
        <f t="shared" si="60"/>
        <v>7467.5539999999992</v>
      </c>
      <c r="G82" s="223">
        <v>26</v>
      </c>
      <c r="H82" s="117">
        <f t="shared" si="61"/>
        <v>1069.9988000000001</v>
      </c>
      <c r="I82" s="130">
        <f t="shared" si="62"/>
        <v>8537.5527999999995</v>
      </c>
      <c r="K82" s="141">
        <v>2</v>
      </c>
      <c r="L82" s="132">
        <f t="shared" si="63"/>
        <v>17075.105599999999</v>
      </c>
      <c r="M82" s="102">
        <f t="shared" si="64"/>
        <v>8230.76</v>
      </c>
      <c r="N82" s="100">
        <f t="shared" si="65"/>
        <v>5100.647345473888</v>
      </c>
      <c r="O82" s="122">
        <f t="shared" si="66"/>
        <v>1020.1294690947776</v>
      </c>
      <c r="P82" s="122">
        <f t="shared" si="67"/>
        <v>1530.1942036421663</v>
      </c>
      <c r="Q82" s="100">
        <f t="shared" si="68"/>
        <v>7650.971018210832</v>
      </c>
      <c r="R82" s="221">
        <f t="shared" si="69"/>
        <v>26</v>
      </c>
      <c r="S82" s="117">
        <f t="shared" si="70"/>
        <v>1326.1683098232108</v>
      </c>
      <c r="T82" s="130">
        <f t="shared" si="71"/>
        <v>8977.1393280340435</v>
      </c>
      <c r="U82" s="101">
        <f t="shared" si="114"/>
        <v>5.1488586756856636E-2</v>
      </c>
      <c r="V82" s="245">
        <f t="shared" si="72"/>
        <v>0.23941102534246839</v>
      </c>
      <c r="W82" s="141">
        <f t="shared" si="73"/>
        <v>2</v>
      </c>
      <c r="X82" s="132">
        <f t="shared" si="74"/>
        <v>17954.278656068087</v>
      </c>
      <c r="Y82" s="102">
        <f t="shared" si="75"/>
        <v>10201.294690947776</v>
      </c>
      <c r="Z82" s="100">
        <f t="shared" si="76"/>
        <v>6026.3955909118058</v>
      </c>
      <c r="AA82" s="122">
        <f t="shared" si="77"/>
        <v>0</v>
      </c>
      <c r="AB82" s="122">
        <f t="shared" si="78"/>
        <v>1807.9186772735418</v>
      </c>
      <c r="AC82" s="100">
        <f t="shared" si="79"/>
        <v>7834.3142681853478</v>
      </c>
      <c r="AD82" s="221">
        <f t="shared" si="80"/>
        <v>26</v>
      </c>
      <c r="AE82" s="117">
        <f t="shared" si="56"/>
        <v>1566.8628536370695</v>
      </c>
      <c r="AF82" s="130">
        <f t="shared" si="48"/>
        <v>9401.1771218224167</v>
      </c>
      <c r="AG82" s="101">
        <f t="shared" si="115"/>
        <v>4.7235291588287653E-2</v>
      </c>
      <c r="AH82" s="245">
        <f t="shared" si="81"/>
        <v>0.18149622640729901</v>
      </c>
      <c r="AI82" s="141">
        <f t="shared" si="82"/>
        <v>2</v>
      </c>
      <c r="AJ82" s="132">
        <f t="shared" si="83"/>
        <v>18802.354243644833</v>
      </c>
      <c r="AK82" s="102">
        <f t="shared" si="84"/>
        <v>12052.791181823612</v>
      </c>
      <c r="AL82" s="100">
        <f t="shared" si="85"/>
        <v>6327.7153704573957</v>
      </c>
      <c r="AM82" s="122">
        <f t="shared" si="116"/>
        <v>0</v>
      </c>
      <c r="AN82" s="122">
        <f t="shared" si="117"/>
        <v>1898.3146111372187</v>
      </c>
      <c r="AO82" s="100">
        <f t="shared" si="92"/>
        <v>8226.0299815946146</v>
      </c>
      <c r="AP82" s="221">
        <f t="shared" si="86"/>
        <v>26</v>
      </c>
      <c r="AQ82" s="117">
        <f t="shared" si="57"/>
        <v>1645.2059963189229</v>
      </c>
      <c r="AR82" s="130">
        <f t="shared" si="121"/>
        <v>9871.2359779135368</v>
      </c>
      <c r="AS82" s="101">
        <f t="shared" si="118"/>
        <v>4.9999999999999822E-2</v>
      </c>
      <c r="AT82" s="245">
        <f t="shared" si="87"/>
        <v>4.9999999999999822E-2</v>
      </c>
      <c r="AU82" s="141">
        <f t="shared" si="88"/>
        <v>2</v>
      </c>
      <c r="AV82" s="132">
        <f t="shared" si="89"/>
        <v>19742.471955827074</v>
      </c>
      <c r="AW82" s="102">
        <f t="shared" si="90"/>
        <v>12655.430740914791</v>
      </c>
      <c r="AX82" s="100">
        <f t="shared" si="119"/>
        <v>1333.6831779135373</v>
      </c>
      <c r="AY82" s="101">
        <f t="shared" si="120"/>
        <v>0.15621375459177678</v>
      </c>
      <c r="BA82" s="259">
        <f t="shared" si="91"/>
        <v>0.53757742188021407</v>
      </c>
      <c r="BB82" s="279"/>
    </row>
    <row r="83" spans="1:54" s="93" customFormat="1" ht="15" customHeight="1" x14ac:dyDescent="0.25">
      <c r="A83" s="95" t="s">
        <v>215</v>
      </c>
      <c r="B83" s="100">
        <v>4034.69</v>
      </c>
      <c r="C83" s="100">
        <f t="shared" si="58"/>
        <v>2017.345</v>
      </c>
      <c r="D83" s="100">
        <f t="shared" si="59"/>
        <v>1210.4069999999999</v>
      </c>
      <c r="E83" s="100">
        <v>59.87</v>
      </c>
      <c r="F83" s="100">
        <f t="shared" si="60"/>
        <v>7322.3119999999999</v>
      </c>
      <c r="G83" s="223">
        <v>19.2</v>
      </c>
      <c r="H83" s="117">
        <f t="shared" si="61"/>
        <v>774.66048000000001</v>
      </c>
      <c r="I83" s="130">
        <f t="shared" si="62"/>
        <v>8096.9724800000004</v>
      </c>
      <c r="K83" s="141">
        <v>6</v>
      </c>
      <c r="L83" s="132">
        <f t="shared" si="63"/>
        <v>48581.834880000002</v>
      </c>
      <c r="M83" s="102">
        <f t="shared" si="64"/>
        <v>24208.14</v>
      </c>
      <c r="N83" s="100">
        <f t="shared" si="65"/>
        <v>5001.4410696637206</v>
      </c>
      <c r="O83" s="122">
        <f t="shared" si="66"/>
        <v>1000.2882139327442</v>
      </c>
      <c r="P83" s="122">
        <f t="shared" si="67"/>
        <v>1500.4323208991161</v>
      </c>
      <c r="Q83" s="100">
        <f t="shared" si="68"/>
        <v>7502.1616044955808</v>
      </c>
      <c r="R83" s="221">
        <f t="shared" si="69"/>
        <v>19.2</v>
      </c>
      <c r="S83" s="117">
        <f t="shared" si="70"/>
        <v>960.27668537543434</v>
      </c>
      <c r="T83" s="130">
        <f t="shared" si="71"/>
        <v>8462.4382898710155</v>
      </c>
      <c r="U83" s="101">
        <f t="shared" si="114"/>
        <v>4.5136106214234584E-2</v>
      </c>
      <c r="V83" s="245">
        <f t="shared" si="72"/>
        <v>0.23960975184307109</v>
      </c>
      <c r="W83" s="141">
        <f t="shared" si="73"/>
        <v>6</v>
      </c>
      <c r="X83" s="132">
        <f t="shared" si="74"/>
        <v>50774.629739226089</v>
      </c>
      <c r="Y83" s="102">
        <f t="shared" si="75"/>
        <v>30008.646417982323</v>
      </c>
      <c r="Z83" s="100">
        <f t="shared" si="76"/>
        <v>5909.1837504061723</v>
      </c>
      <c r="AA83" s="122">
        <f t="shared" si="77"/>
        <v>0</v>
      </c>
      <c r="AB83" s="122">
        <f t="shared" si="78"/>
        <v>1772.7551251218517</v>
      </c>
      <c r="AC83" s="100">
        <f t="shared" si="79"/>
        <v>7681.9388755280243</v>
      </c>
      <c r="AD83" s="221">
        <f t="shared" si="80"/>
        <v>19.2</v>
      </c>
      <c r="AE83" s="117">
        <f t="shared" si="56"/>
        <v>1134.5632800779852</v>
      </c>
      <c r="AF83" s="130">
        <f t="shared" si="48"/>
        <v>8816.5021556060092</v>
      </c>
      <c r="AG83" s="101">
        <f t="shared" si="115"/>
        <v>4.1839462056554755E-2</v>
      </c>
      <c r="AH83" s="245">
        <f t="shared" si="81"/>
        <v>0.18149622640729923</v>
      </c>
      <c r="AI83" s="141">
        <f t="shared" si="82"/>
        <v>6</v>
      </c>
      <c r="AJ83" s="132">
        <f t="shared" si="83"/>
        <v>52899.012933636055</v>
      </c>
      <c r="AK83" s="102">
        <f t="shared" si="84"/>
        <v>35455.102502437032</v>
      </c>
      <c r="AL83" s="100">
        <f t="shared" si="85"/>
        <v>6204.64293792648</v>
      </c>
      <c r="AM83" s="122">
        <f t="shared" si="116"/>
        <v>0</v>
      </c>
      <c r="AN83" s="122">
        <f t="shared" si="117"/>
        <v>1861.3928813779439</v>
      </c>
      <c r="AO83" s="100">
        <f t="shared" si="92"/>
        <v>8066.035819304424</v>
      </c>
      <c r="AP83" s="221">
        <f t="shared" si="86"/>
        <v>19.2</v>
      </c>
      <c r="AQ83" s="117">
        <f t="shared" si="57"/>
        <v>1191.2914440818843</v>
      </c>
      <c r="AR83" s="130">
        <f t="shared" si="121"/>
        <v>9257.3272633863089</v>
      </c>
      <c r="AS83" s="101">
        <f t="shared" si="118"/>
        <v>4.9999999999999822E-2</v>
      </c>
      <c r="AT83" s="245">
        <f t="shared" si="87"/>
        <v>4.9999999999999822E-2</v>
      </c>
      <c r="AU83" s="141">
        <f t="shared" si="88"/>
        <v>6</v>
      </c>
      <c r="AV83" s="132">
        <f t="shared" si="89"/>
        <v>55543.963580317853</v>
      </c>
      <c r="AW83" s="102">
        <f t="shared" si="90"/>
        <v>37227.857627558878</v>
      </c>
      <c r="AX83" s="100">
        <f t="shared" si="119"/>
        <v>1160.3547833863086</v>
      </c>
      <c r="AY83" s="101">
        <f t="shared" si="120"/>
        <v>0.1433072406078264</v>
      </c>
      <c r="BA83" s="259">
        <f t="shared" si="91"/>
        <v>0.53782395622129076</v>
      </c>
      <c r="BB83" s="279"/>
    </row>
    <row r="84" spans="1:54" s="93" customFormat="1" ht="15" customHeight="1" x14ac:dyDescent="0.25">
      <c r="A84" s="95" t="s">
        <v>216</v>
      </c>
      <c r="B84" s="100">
        <v>3955.58</v>
      </c>
      <c r="C84" s="100">
        <f t="shared" si="58"/>
        <v>1977.79</v>
      </c>
      <c r="D84" s="100">
        <f t="shared" si="59"/>
        <v>1186.674</v>
      </c>
      <c r="E84" s="100">
        <v>59.87</v>
      </c>
      <c r="F84" s="100">
        <f t="shared" si="60"/>
        <v>7179.9139999999998</v>
      </c>
      <c r="G84" s="223">
        <v>19</v>
      </c>
      <c r="H84" s="117">
        <f t="shared" si="61"/>
        <v>751.56020000000001</v>
      </c>
      <c r="I84" s="130">
        <f t="shared" si="62"/>
        <v>7931.4741999999997</v>
      </c>
      <c r="K84" s="141">
        <v>1</v>
      </c>
      <c r="L84" s="132">
        <f t="shared" si="63"/>
        <v>7931.4741999999997</v>
      </c>
      <c r="M84" s="102">
        <f t="shared" si="64"/>
        <v>3955.58</v>
      </c>
      <c r="N84" s="100">
        <f t="shared" si="65"/>
        <v>4904.1773631407023</v>
      </c>
      <c r="O84" s="122">
        <f t="shared" si="66"/>
        <v>980.83547262814045</v>
      </c>
      <c r="P84" s="122">
        <f t="shared" si="67"/>
        <v>1471.2532089422107</v>
      </c>
      <c r="Q84" s="100">
        <f t="shared" si="68"/>
        <v>7356.2660447110538</v>
      </c>
      <c r="R84" s="221">
        <f t="shared" si="69"/>
        <v>19</v>
      </c>
      <c r="S84" s="117">
        <f t="shared" si="70"/>
        <v>931.79369899673338</v>
      </c>
      <c r="T84" s="130">
        <f t="shared" si="71"/>
        <v>8288.0597437077868</v>
      </c>
      <c r="U84" s="101">
        <f t="shared" si="114"/>
        <v>4.4958293340699118E-2</v>
      </c>
      <c r="V84" s="245">
        <f t="shared" si="72"/>
        <v>0.23981245813273966</v>
      </c>
      <c r="W84" s="141">
        <f t="shared" si="73"/>
        <v>1</v>
      </c>
      <c r="X84" s="132">
        <f t="shared" si="74"/>
        <v>8288.0597437077868</v>
      </c>
      <c r="Y84" s="102">
        <f t="shared" si="75"/>
        <v>4904.1773631407023</v>
      </c>
      <c r="Z84" s="100">
        <f t="shared" si="76"/>
        <v>5794.2670481828391</v>
      </c>
      <c r="AA84" s="122">
        <f t="shared" si="77"/>
        <v>0</v>
      </c>
      <c r="AB84" s="122">
        <f t="shared" si="78"/>
        <v>1738.2801144548516</v>
      </c>
      <c r="AC84" s="100">
        <f t="shared" si="79"/>
        <v>7532.5471626376911</v>
      </c>
      <c r="AD84" s="221">
        <f t="shared" si="80"/>
        <v>19</v>
      </c>
      <c r="AE84" s="117">
        <f t="shared" si="56"/>
        <v>1100.9107391547395</v>
      </c>
      <c r="AF84" s="130">
        <f t="shared" si="48"/>
        <v>8633.4579017924298</v>
      </c>
      <c r="AG84" s="101">
        <f t="shared" si="115"/>
        <v>4.1674187779216387E-2</v>
      </c>
      <c r="AH84" s="245">
        <f t="shared" si="81"/>
        <v>0.18149622640729923</v>
      </c>
      <c r="AI84" s="141">
        <f t="shared" si="82"/>
        <v>1</v>
      </c>
      <c r="AJ84" s="132">
        <f t="shared" si="83"/>
        <v>8633.4579017924298</v>
      </c>
      <c r="AK84" s="102">
        <f t="shared" si="84"/>
        <v>5794.2670481828391</v>
      </c>
      <c r="AL84" s="100">
        <f t="shared" si="85"/>
        <v>6083.9804005919805</v>
      </c>
      <c r="AM84" s="122">
        <f t="shared" si="116"/>
        <v>0</v>
      </c>
      <c r="AN84" s="122">
        <f t="shared" si="117"/>
        <v>1825.1941201775942</v>
      </c>
      <c r="AO84" s="100">
        <f t="shared" si="92"/>
        <v>7909.1745207695749</v>
      </c>
      <c r="AP84" s="221">
        <f t="shared" si="86"/>
        <v>19</v>
      </c>
      <c r="AQ84" s="117">
        <f t="shared" si="57"/>
        <v>1155.9562761124762</v>
      </c>
      <c r="AR84" s="130">
        <f t="shared" si="121"/>
        <v>9065.1307968820511</v>
      </c>
      <c r="AS84" s="101">
        <f t="shared" si="118"/>
        <v>5.0000000000000044E-2</v>
      </c>
      <c r="AT84" s="245">
        <f t="shared" si="87"/>
        <v>4.9999999999999822E-2</v>
      </c>
      <c r="AU84" s="141">
        <f t="shared" si="88"/>
        <v>1</v>
      </c>
      <c r="AV84" s="132">
        <f t="shared" si="89"/>
        <v>9065.1307968820511</v>
      </c>
      <c r="AW84" s="102">
        <f t="shared" si="90"/>
        <v>6083.9804005919805</v>
      </c>
      <c r="AX84" s="100">
        <f t="shared" si="119"/>
        <v>1133.6565968820514</v>
      </c>
      <c r="AY84" s="101">
        <f t="shared" si="120"/>
        <v>0.14293138555277052</v>
      </c>
      <c r="BA84" s="259">
        <f t="shared" si="91"/>
        <v>0.53807542777341899</v>
      </c>
      <c r="BB84" s="279"/>
    </row>
    <row r="85" spans="1:54" s="93" customFormat="1" ht="15" customHeight="1" x14ac:dyDescent="0.25">
      <c r="A85" s="95" t="s">
        <v>217</v>
      </c>
      <c r="B85" s="100">
        <v>3878.02</v>
      </c>
      <c r="C85" s="100">
        <f t="shared" si="58"/>
        <v>1939.01</v>
      </c>
      <c r="D85" s="100">
        <f t="shared" si="59"/>
        <v>1163.4059999999999</v>
      </c>
      <c r="E85" s="100">
        <v>59.87</v>
      </c>
      <c r="F85" s="100">
        <f t="shared" si="60"/>
        <v>7040.3059999999996</v>
      </c>
      <c r="G85" s="223">
        <v>21.8</v>
      </c>
      <c r="H85" s="117">
        <f t="shared" si="61"/>
        <v>845.40836000000002</v>
      </c>
      <c r="I85" s="130">
        <f t="shared" si="62"/>
        <v>7885.7143599999999</v>
      </c>
      <c r="K85" s="141">
        <v>4</v>
      </c>
      <c r="L85" s="132">
        <f t="shared" si="63"/>
        <v>31542.85744</v>
      </c>
      <c r="M85" s="102">
        <f t="shared" si="64"/>
        <v>15512.08</v>
      </c>
      <c r="N85" s="100">
        <f t="shared" si="65"/>
        <v>4808.8193416778622</v>
      </c>
      <c r="O85" s="122">
        <f t="shared" si="66"/>
        <v>961.76386833557251</v>
      </c>
      <c r="P85" s="122">
        <f t="shared" si="67"/>
        <v>1442.6458025033587</v>
      </c>
      <c r="Q85" s="100">
        <f t="shared" si="68"/>
        <v>7213.2290125167938</v>
      </c>
      <c r="R85" s="221">
        <f t="shared" si="69"/>
        <v>21.8</v>
      </c>
      <c r="S85" s="117">
        <f t="shared" si="70"/>
        <v>1048.322616485774</v>
      </c>
      <c r="T85" s="130">
        <f t="shared" si="71"/>
        <v>8261.551629002568</v>
      </c>
      <c r="U85" s="101">
        <f t="shared" si="114"/>
        <v>4.7660522794103377E-2</v>
      </c>
      <c r="V85" s="245">
        <f t="shared" si="72"/>
        <v>0.24001922158159639</v>
      </c>
      <c r="W85" s="141">
        <f t="shared" si="73"/>
        <v>4</v>
      </c>
      <c r="X85" s="132">
        <f t="shared" si="74"/>
        <v>33046.206516010272</v>
      </c>
      <c r="Y85" s="102">
        <f t="shared" si="75"/>
        <v>19235.277366711449</v>
      </c>
      <c r="Z85" s="100">
        <f t="shared" si="76"/>
        <v>5681.6019056668265</v>
      </c>
      <c r="AA85" s="122">
        <f t="shared" si="77"/>
        <v>0</v>
      </c>
      <c r="AB85" s="122">
        <f t="shared" si="78"/>
        <v>1704.4805717000479</v>
      </c>
      <c r="AC85" s="100">
        <f t="shared" si="79"/>
        <v>7386.0824773668746</v>
      </c>
      <c r="AD85" s="221">
        <f t="shared" si="80"/>
        <v>21.8</v>
      </c>
      <c r="AE85" s="117">
        <f t="shared" si="56"/>
        <v>1238.5892154353683</v>
      </c>
      <c r="AF85" s="130">
        <f t="shared" si="48"/>
        <v>8624.6716928022433</v>
      </c>
      <c r="AG85" s="101">
        <f t="shared" si="115"/>
        <v>4.3953010294691452E-2</v>
      </c>
      <c r="AH85" s="245">
        <f t="shared" si="81"/>
        <v>0.18149622640729901</v>
      </c>
      <c r="AI85" s="141">
        <f t="shared" si="82"/>
        <v>4</v>
      </c>
      <c r="AJ85" s="132">
        <f t="shared" si="83"/>
        <v>34498.686771208973</v>
      </c>
      <c r="AK85" s="102">
        <f t="shared" si="84"/>
        <v>22726.407622667306</v>
      </c>
      <c r="AL85" s="100">
        <f t="shared" si="85"/>
        <v>5965.6820009501671</v>
      </c>
      <c r="AM85" s="122">
        <f t="shared" si="116"/>
        <v>0</v>
      </c>
      <c r="AN85" s="122">
        <f t="shared" si="117"/>
        <v>1789.70460028505</v>
      </c>
      <c r="AO85" s="100">
        <f t="shared" si="92"/>
        <v>7755.3866012352173</v>
      </c>
      <c r="AP85" s="221">
        <f t="shared" si="86"/>
        <v>21.8</v>
      </c>
      <c r="AQ85" s="117">
        <f t="shared" si="57"/>
        <v>1300.5186762071364</v>
      </c>
      <c r="AR85" s="130">
        <f t="shared" si="121"/>
        <v>9055.9052774423544</v>
      </c>
      <c r="AS85" s="101">
        <f t="shared" si="118"/>
        <v>4.9999999999999822E-2</v>
      </c>
      <c r="AT85" s="245">
        <f t="shared" si="87"/>
        <v>4.9999999999999822E-2</v>
      </c>
      <c r="AU85" s="141">
        <f t="shared" si="88"/>
        <v>4</v>
      </c>
      <c r="AV85" s="132">
        <f t="shared" si="89"/>
        <v>36223.621109769418</v>
      </c>
      <c r="AW85" s="102">
        <f t="shared" si="90"/>
        <v>23862.728003800668</v>
      </c>
      <c r="AX85" s="100">
        <f t="shared" si="119"/>
        <v>1170.1909174423545</v>
      </c>
      <c r="AY85" s="101">
        <f t="shared" si="120"/>
        <v>0.14839377436470502</v>
      </c>
      <c r="BA85" s="259">
        <f t="shared" si="91"/>
        <v>0.53833193251973088</v>
      </c>
      <c r="BB85" s="279"/>
    </row>
    <row r="86" spans="1:54" s="93" customFormat="1" ht="15" customHeight="1" x14ac:dyDescent="0.25">
      <c r="A86" s="95" t="s">
        <v>218</v>
      </c>
      <c r="B86" s="100">
        <v>3801.97</v>
      </c>
      <c r="C86" s="100">
        <f t="shared" si="58"/>
        <v>1900.9849999999999</v>
      </c>
      <c r="D86" s="100">
        <f t="shared" si="59"/>
        <v>1140.5909999999999</v>
      </c>
      <c r="E86" s="100">
        <v>59.87</v>
      </c>
      <c r="F86" s="100">
        <f t="shared" si="60"/>
        <v>6903.4160000000002</v>
      </c>
      <c r="G86" s="223">
        <v>17.5</v>
      </c>
      <c r="H86" s="117">
        <f t="shared" si="61"/>
        <v>665.34474999999998</v>
      </c>
      <c r="I86" s="130">
        <f t="shared" si="62"/>
        <v>7568.7607500000004</v>
      </c>
      <c r="K86" s="141">
        <v>19</v>
      </c>
      <c r="L86" s="132">
        <f t="shared" si="63"/>
        <v>143806.45425000001</v>
      </c>
      <c r="M86" s="102">
        <f t="shared" si="64"/>
        <v>72237.429999999993</v>
      </c>
      <c r="N86" s="100">
        <f t="shared" si="65"/>
        <v>4715.3178263059053</v>
      </c>
      <c r="O86" s="122">
        <f t="shared" si="66"/>
        <v>943.06356526118111</v>
      </c>
      <c r="P86" s="122">
        <f t="shared" si="67"/>
        <v>1414.5953478917716</v>
      </c>
      <c r="Q86" s="100">
        <f t="shared" si="68"/>
        <v>7072.976739458858</v>
      </c>
      <c r="R86" s="221">
        <f t="shared" si="69"/>
        <v>17.5</v>
      </c>
      <c r="S86" s="117">
        <f t="shared" si="70"/>
        <v>825.18061960353339</v>
      </c>
      <c r="T86" s="130">
        <f t="shared" si="71"/>
        <v>7898.1573590623912</v>
      </c>
      <c r="U86" s="101">
        <f t="shared" si="114"/>
        <v>4.3520547146689958E-2</v>
      </c>
      <c r="V86" s="245">
        <f t="shared" si="72"/>
        <v>0.24023015076549936</v>
      </c>
      <c r="W86" s="141">
        <f t="shared" si="73"/>
        <v>19</v>
      </c>
      <c r="X86" s="132">
        <f t="shared" si="74"/>
        <v>150064.98982218542</v>
      </c>
      <c r="Y86" s="102">
        <f t="shared" si="75"/>
        <v>89591.038699812198</v>
      </c>
      <c r="Z86" s="100">
        <f t="shared" si="76"/>
        <v>5571.1302180914954</v>
      </c>
      <c r="AA86" s="122">
        <f t="shared" si="77"/>
        <v>0</v>
      </c>
      <c r="AB86" s="122">
        <f t="shared" si="78"/>
        <v>1671.3390654274485</v>
      </c>
      <c r="AC86" s="100">
        <f t="shared" si="79"/>
        <v>7242.4692835189435</v>
      </c>
      <c r="AD86" s="221">
        <f t="shared" si="80"/>
        <v>17.5</v>
      </c>
      <c r="AE86" s="117">
        <f t="shared" si="56"/>
        <v>974.94778816601161</v>
      </c>
      <c r="AF86" s="130">
        <f t="shared" si="48"/>
        <v>8217.4170716849549</v>
      </c>
      <c r="AG86" s="101">
        <f t="shared" si="115"/>
        <v>4.0422050119860442E-2</v>
      </c>
      <c r="AH86" s="245">
        <f t="shared" si="81"/>
        <v>0.18149622640729901</v>
      </c>
      <c r="AI86" s="141">
        <f t="shared" si="82"/>
        <v>19</v>
      </c>
      <c r="AJ86" s="132">
        <f t="shared" si="83"/>
        <v>156130.92436201414</v>
      </c>
      <c r="AK86" s="102">
        <f t="shared" si="84"/>
        <v>105851.47414373841</v>
      </c>
      <c r="AL86" s="100">
        <f t="shared" si="85"/>
        <v>5849.6867289960701</v>
      </c>
      <c r="AM86" s="122">
        <f t="shared" si="116"/>
        <v>0</v>
      </c>
      <c r="AN86" s="122">
        <f t="shared" si="117"/>
        <v>1754.9060186988211</v>
      </c>
      <c r="AO86" s="100">
        <f t="shared" si="92"/>
        <v>7604.5927476948909</v>
      </c>
      <c r="AP86" s="221">
        <f t="shared" si="86"/>
        <v>17.5</v>
      </c>
      <c r="AQ86" s="117">
        <f t="shared" si="57"/>
        <v>1023.6951775743122</v>
      </c>
      <c r="AR86" s="130">
        <f t="shared" si="121"/>
        <v>8628.2879252692037</v>
      </c>
      <c r="AS86" s="101">
        <f t="shared" si="118"/>
        <v>5.0000000000000044E-2</v>
      </c>
      <c r="AT86" s="245">
        <f t="shared" si="87"/>
        <v>5.0000000000000044E-2</v>
      </c>
      <c r="AU86" s="141">
        <f t="shared" si="88"/>
        <v>19</v>
      </c>
      <c r="AV86" s="132">
        <f t="shared" si="89"/>
        <v>163937.47058011487</v>
      </c>
      <c r="AW86" s="102">
        <f t="shared" si="90"/>
        <v>111144.04785092533</v>
      </c>
      <c r="AX86" s="100">
        <f t="shared" si="119"/>
        <v>1059.5271752692033</v>
      </c>
      <c r="AY86" s="101">
        <f t="shared" si="120"/>
        <v>0.13998687635478557</v>
      </c>
      <c r="BA86" s="259">
        <f t="shared" si="91"/>
        <v>0.53859360515629273</v>
      </c>
      <c r="BB86" s="279"/>
    </row>
    <row r="87" spans="1:54" s="93" customFormat="1" ht="15" customHeight="1" x14ac:dyDescent="0.25">
      <c r="A87" s="95" t="s">
        <v>219</v>
      </c>
      <c r="B87" s="100">
        <v>3727.43</v>
      </c>
      <c r="C87" s="100">
        <f t="shared" si="58"/>
        <v>1863.7149999999999</v>
      </c>
      <c r="D87" s="100">
        <f t="shared" si="59"/>
        <v>1118.2289999999998</v>
      </c>
      <c r="E87" s="100">
        <v>59.87</v>
      </c>
      <c r="F87" s="100">
        <f t="shared" si="60"/>
        <v>6769.2439999999997</v>
      </c>
      <c r="G87" s="223">
        <v>15.7</v>
      </c>
      <c r="H87" s="117">
        <f t="shared" si="61"/>
        <v>585.20650999999998</v>
      </c>
      <c r="I87" s="130">
        <f t="shared" si="62"/>
        <v>7354.4505099999997</v>
      </c>
      <c r="K87" s="141">
        <v>3</v>
      </c>
      <c r="L87" s="132">
        <f t="shared" si="63"/>
        <v>22063.35153</v>
      </c>
      <c r="M87" s="102">
        <f t="shared" si="64"/>
        <v>11182.289999999999</v>
      </c>
      <c r="N87" s="100">
        <f t="shared" si="65"/>
        <v>4623.6728170248307</v>
      </c>
      <c r="O87" s="122">
        <f t="shared" si="66"/>
        <v>924.73456340496614</v>
      </c>
      <c r="P87" s="122">
        <f t="shared" si="67"/>
        <v>1387.1018451074492</v>
      </c>
      <c r="Q87" s="100">
        <f t="shared" si="68"/>
        <v>6935.5092255372456</v>
      </c>
      <c r="R87" s="221">
        <f t="shared" si="69"/>
        <v>15.7</v>
      </c>
      <c r="S87" s="117">
        <f t="shared" si="70"/>
        <v>725.91663227289837</v>
      </c>
      <c r="T87" s="130">
        <f t="shared" si="71"/>
        <v>7661.4258578101435</v>
      </c>
      <c r="U87" s="101">
        <f t="shared" si="114"/>
        <v>4.1740079342806435E-2</v>
      </c>
      <c r="V87" s="245">
        <f t="shared" si="72"/>
        <v>0.24044524431708458</v>
      </c>
      <c r="W87" s="141">
        <f t="shared" si="73"/>
        <v>3</v>
      </c>
      <c r="X87" s="132">
        <f t="shared" si="74"/>
        <v>22984.27757343043</v>
      </c>
      <c r="Y87" s="102">
        <f t="shared" si="75"/>
        <v>13871.018451074491</v>
      </c>
      <c r="Z87" s="100">
        <f t="shared" si="76"/>
        <v>5462.851985456844</v>
      </c>
      <c r="AA87" s="122">
        <f t="shared" si="77"/>
        <v>0</v>
      </c>
      <c r="AB87" s="122">
        <f t="shared" si="78"/>
        <v>1638.8555956370531</v>
      </c>
      <c r="AC87" s="100">
        <f t="shared" si="79"/>
        <v>7101.7075810938968</v>
      </c>
      <c r="AD87" s="221">
        <f t="shared" si="80"/>
        <v>15.7</v>
      </c>
      <c r="AE87" s="117">
        <f t="shared" si="56"/>
        <v>857.6677617167245</v>
      </c>
      <c r="AF87" s="130">
        <f t="shared" si="48"/>
        <v>7959.3753428106211</v>
      </c>
      <c r="AG87" s="101">
        <f t="shared" si="115"/>
        <v>3.8889560576605309E-2</v>
      </c>
      <c r="AH87" s="245">
        <f t="shared" si="81"/>
        <v>0.18149622640729923</v>
      </c>
      <c r="AI87" s="141">
        <f t="shared" si="82"/>
        <v>3</v>
      </c>
      <c r="AJ87" s="132">
        <f t="shared" si="83"/>
        <v>23878.126028431863</v>
      </c>
      <c r="AK87" s="102">
        <f t="shared" si="84"/>
        <v>16388.555956370532</v>
      </c>
      <c r="AL87" s="100">
        <f t="shared" si="85"/>
        <v>5735.9945847296858</v>
      </c>
      <c r="AM87" s="122">
        <f t="shared" si="116"/>
        <v>0</v>
      </c>
      <c r="AN87" s="122">
        <f t="shared" si="117"/>
        <v>1720.7983754189056</v>
      </c>
      <c r="AO87" s="100">
        <f t="shared" si="92"/>
        <v>7456.7929601485912</v>
      </c>
      <c r="AP87" s="221">
        <f t="shared" si="86"/>
        <v>15.7</v>
      </c>
      <c r="AQ87" s="117">
        <f t="shared" si="57"/>
        <v>900.55114980256064</v>
      </c>
      <c r="AR87" s="130">
        <f t="shared" si="121"/>
        <v>8357.344109951151</v>
      </c>
      <c r="AS87" s="101">
        <f t="shared" si="118"/>
        <v>4.9999999999999822E-2</v>
      </c>
      <c r="AT87" s="245">
        <f t="shared" si="87"/>
        <v>4.9999999999999822E-2</v>
      </c>
      <c r="AU87" s="141">
        <f t="shared" si="88"/>
        <v>3</v>
      </c>
      <c r="AV87" s="132">
        <f t="shared" si="89"/>
        <v>25072.032329853453</v>
      </c>
      <c r="AW87" s="102">
        <f t="shared" si="90"/>
        <v>17207.983754189059</v>
      </c>
      <c r="AX87" s="100">
        <f t="shared" si="119"/>
        <v>1002.8935999511514</v>
      </c>
      <c r="AY87" s="101">
        <f t="shared" si="120"/>
        <v>0.1363655379266604</v>
      </c>
      <c r="BA87" s="259">
        <f t="shared" si="91"/>
        <v>0.53886044398679145</v>
      </c>
      <c r="BB87" s="279"/>
    </row>
    <row r="88" spans="1:54" s="93" customFormat="1" ht="15" customHeight="1" x14ac:dyDescent="0.25">
      <c r="A88" s="95" t="s">
        <v>220</v>
      </c>
      <c r="B88" s="100">
        <v>3654.34</v>
      </c>
      <c r="C88" s="100">
        <f t="shared" si="58"/>
        <v>1827.17</v>
      </c>
      <c r="D88" s="100">
        <f t="shared" si="59"/>
        <v>1096.3019999999999</v>
      </c>
      <c r="E88" s="100">
        <v>59.87</v>
      </c>
      <c r="F88" s="100">
        <f t="shared" si="60"/>
        <v>6637.6819999999998</v>
      </c>
      <c r="G88" s="223">
        <v>15.5</v>
      </c>
      <c r="H88" s="117">
        <f t="shared" si="61"/>
        <v>566.42269999999996</v>
      </c>
      <c r="I88" s="130">
        <f t="shared" si="62"/>
        <v>7204.1046999999999</v>
      </c>
      <c r="K88" s="141">
        <v>2</v>
      </c>
      <c r="L88" s="132">
        <f t="shared" si="63"/>
        <v>14408.2094</v>
      </c>
      <c r="M88" s="102">
        <f t="shared" si="64"/>
        <v>7308.68</v>
      </c>
      <c r="N88" s="100">
        <f t="shared" si="65"/>
        <v>4533.8105453806975</v>
      </c>
      <c r="O88" s="122">
        <f t="shared" si="66"/>
        <v>906.7621090761395</v>
      </c>
      <c r="P88" s="122">
        <f t="shared" si="67"/>
        <v>1360.1431636142092</v>
      </c>
      <c r="Q88" s="100">
        <f t="shared" si="68"/>
        <v>6800.7158180710467</v>
      </c>
      <c r="R88" s="221">
        <f t="shared" si="69"/>
        <v>15.5</v>
      </c>
      <c r="S88" s="117">
        <f t="shared" si="70"/>
        <v>702.74063453400811</v>
      </c>
      <c r="T88" s="130">
        <f t="shared" si="71"/>
        <v>7503.4564526050544</v>
      </c>
      <c r="U88" s="101">
        <f t="shared" si="114"/>
        <v>4.155294308882751E-2</v>
      </c>
      <c r="V88" s="245">
        <f t="shared" si="72"/>
        <v>0.24066467416296722</v>
      </c>
      <c r="W88" s="141">
        <f t="shared" si="73"/>
        <v>2</v>
      </c>
      <c r="X88" s="132">
        <f t="shared" si="74"/>
        <v>15006.912905210109</v>
      </c>
      <c r="Y88" s="102">
        <f t="shared" si="75"/>
        <v>9067.621090761395</v>
      </c>
      <c r="Z88" s="100">
        <f t="shared" si="76"/>
        <v>5356.680050612913</v>
      </c>
      <c r="AA88" s="122">
        <f t="shared" si="77"/>
        <v>0</v>
      </c>
      <c r="AB88" s="122">
        <f t="shared" si="78"/>
        <v>1607.0040151838739</v>
      </c>
      <c r="AC88" s="100">
        <f t="shared" si="79"/>
        <v>6963.6840657967869</v>
      </c>
      <c r="AD88" s="221">
        <f t="shared" si="80"/>
        <v>15.5</v>
      </c>
      <c r="AE88" s="117">
        <f t="shared" si="56"/>
        <v>830.28540784500149</v>
      </c>
      <c r="AF88" s="130">
        <f t="shared" si="48"/>
        <v>7793.9694736417887</v>
      </c>
      <c r="AG88" s="101">
        <f t="shared" si="115"/>
        <v>3.8717226237232838E-2</v>
      </c>
      <c r="AH88" s="245">
        <f t="shared" si="81"/>
        <v>0.18149622640729923</v>
      </c>
      <c r="AI88" s="141">
        <f t="shared" si="82"/>
        <v>2</v>
      </c>
      <c r="AJ88" s="132">
        <f t="shared" si="83"/>
        <v>15587.938947283577</v>
      </c>
      <c r="AK88" s="102">
        <f t="shared" si="84"/>
        <v>10713.360101225826</v>
      </c>
      <c r="AL88" s="100">
        <f t="shared" si="85"/>
        <v>5624.5140531435582</v>
      </c>
      <c r="AM88" s="122">
        <f t="shared" si="116"/>
        <v>0</v>
      </c>
      <c r="AN88" s="122">
        <f t="shared" si="117"/>
        <v>1687.3542159430674</v>
      </c>
      <c r="AO88" s="100">
        <f t="shared" si="92"/>
        <v>7311.8682690866253</v>
      </c>
      <c r="AP88" s="221">
        <f t="shared" si="86"/>
        <v>15.5</v>
      </c>
      <c r="AQ88" s="117">
        <f t="shared" si="57"/>
        <v>871.79967823725156</v>
      </c>
      <c r="AR88" s="130">
        <f t="shared" si="121"/>
        <v>8183.6679473238764</v>
      </c>
      <c r="AS88" s="101">
        <f t="shared" si="118"/>
        <v>4.9999999999999822E-2</v>
      </c>
      <c r="AT88" s="245">
        <f t="shared" si="87"/>
        <v>4.9999999999999822E-2</v>
      </c>
      <c r="AU88" s="141">
        <f t="shared" si="88"/>
        <v>2</v>
      </c>
      <c r="AV88" s="132">
        <f t="shared" si="89"/>
        <v>16367.335894647753</v>
      </c>
      <c r="AW88" s="102">
        <f t="shared" si="90"/>
        <v>11249.028106287116</v>
      </c>
      <c r="AX88" s="100">
        <f t="shared" si="119"/>
        <v>979.56324732387657</v>
      </c>
      <c r="AY88" s="101">
        <f t="shared" si="120"/>
        <v>0.13597293322567561</v>
      </c>
      <c r="BA88" s="259">
        <f t="shared" si="91"/>
        <v>0.53913266229840628</v>
      </c>
      <c r="BB88" s="279"/>
    </row>
    <row r="89" spans="1:54" s="93" customFormat="1" ht="15" customHeight="1" x14ac:dyDescent="0.25">
      <c r="A89" s="95" t="s">
        <v>221</v>
      </c>
      <c r="B89" s="100">
        <v>3582.69</v>
      </c>
      <c r="C89" s="100">
        <f t="shared" si="58"/>
        <v>1791.345</v>
      </c>
      <c r="D89" s="100">
        <f t="shared" si="59"/>
        <v>1074.807</v>
      </c>
      <c r="E89" s="100">
        <v>59.87</v>
      </c>
      <c r="F89" s="100">
        <f t="shared" si="60"/>
        <v>6508.7119999999995</v>
      </c>
      <c r="G89" s="223">
        <v>13</v>
      </c>
      <c r="H89" s="117">
        <f t="shared" si="61"/>
        <v>465.74970000000002</v>
      </c>
      <c r="I89" s="130">
        <f t="shared" si="62"/>
        <v>6974.4616999999998</v>
      </c>
      <c r="K89" s="141">
        <v>1</v>
      </c>
      <c r="L89" s="132">
        <f t="shared" si="63"/>
        <v>6974.4616999999998</v>
      </c>
      <c r="M89" s="102">
        <f t="shared" si="64"/>
        <v>3582.69</v>
      </c>
      <c r="N89" s="100">
        <f t="shared" si="65"/>
        <v>4445.7187166311805</v>
      </c>
      <c r="O89" s="122">
        <f t="shared" si="66"/>
        <v>889.14374332623618</v>
      </c>
      <c r="P89" s="122">
        <f t="shared" si="67"/>
        <v>1333.7156149893542</v>
      </c>
      <c r="Q89" s="100">
        <f t="shared" si="68"/>
        <v>6668.5780749467713</v>
      </c>
      <c r="R89" s="221">
        <f t="shared" si="69"/>
        <v>13</v>
      </c>
      <c r="S89" s="117">
        <f t="shared" si="70"/>
        <v>577.94343316205345</v>
      </c>
      <c r="T89" s="130">
        <f t="shared" si="71"/>
        <v>7246.5215081088245</v>
      </c>
      <c r="U89" s="101">
        <f t="shared" si="114"/>
        <v>3.900800087680234E-2</v>
      </c>
      <c r="V89" s="245">
        <f t="shared" si="72"/>
        <v>0.24088847112956469</v>
      </c>
      <c r="W89" s="141">
        <f t="shared" si="73"/>
        <v>1</v>
      </c>
      <c r="X89" s="132">
        <f t="shared" si="74"/>
        <v>7246.5215081088245</v>
      </c>
      <c r="Y89" s="102">
        <f t="shared" si="75"/>
        <v>4445.7187166311805</v>
      </c>
      <c r="Z89" s="100">
        <f t="shared" si="76"/>
        <v>5252.599887368041</v>
      </c>
      <c r="AA89" s="122">
        <f t="shared" si="77"/>
        <v>0</v>
      </c>
      <c r="AB89" s="122">
        <f t="shared" si="78"/>
        <v>1575.7799662104123</v>
      </c>
      <c r="AC89" s="100">
        <f t="shared" si="79"/>
        <v>6828.3798535784535</v>
      </c>
      <c r="AD89" s="221">
        <f t="shared" si="80"/>
        <v>13</v>
      </c>
      <c r="AE89" s="117">
        <f t="shared" si="56"/>
        <v>682.83798535784535</v>
      </c>
      <c r="AF89" s="130">
        <f t="shared" si="48"/>
        <v>7511.2178389362989</v>
      </c>
      <c r="AG89" s="101">
        <f t="shared" si="115"/>
        <v>3.6527364271434326E-2</v>
      </c>
      <c r="AH89" s="245">
        <f t="shared" si="81"/>
        <v>0.18149622640729923</v>
      </c>
      <c r="AI89" s="141">
        <f t="shared" si="82"/>
        <v>1</v>
      </c>
      <c r="AJ89" s="132">
        <f t="shared" si="83"/>
        <v>7511.2178389362989</v>
      </c>
      <c r="AK89" s="102">
        <f t="shared" si="84"/>
        <v>5252.599887368041</v>
      </c>
      <c r="AL89" s="100">
        <f t="shared" si="85"/>
        <v>5515.2298817364426</v>
      </c>
      <c r="AM89" s="122">
        <f t="shared" si="116"/>
        <v>0</v>
      </c>
      <c r="AN89" s="122">
        <f t="shared" si="117"/>
        <v>1654.5689645209327</v>
      </c>
      <c r="AO89" s="100">
        <f t="shared" si="92"/>
        <v>7169.7988462573758</v>
      </c>
      <c r="AP89" s="221">
        <f t="shared" si="86"/>
        <v>13</v>
      </c>
      <c r="AQ89" s="117">
        <f t="shared" si="57"/>
        <v>716.97988462573755</v>
      </c>
      <c r="AR89" s="130">
        <f t="shared" si="121"/>
        <v>7886.778730883113</v>
      </c>
      <c r="AS89" s="101">
        <f t="shared" si="118"/>
        <v>4.9999999999999822E-2</v>
      </c>
      <c r="AT89" s="245">
        <f t="shared" si="87"/>
        <v>4.9999999999999822E-2</v>
      </c>
      <c r="AU89" s="141">
        <f t="shared" si="88"/>
        <v>1</v>
      </c>
      <c r="AV89" s="132">
        <f t="shared" si="89"/>
        <v>7886.778730883113</v>
      </c>
      <c r="AW89" s="102">
        <f t="shared" si="90"/>
        <v>5515.2298817364426</v>
      </c>
      <c r="AX89" s="100">
        <f t="shared" si="119"/>
        <v>912.31703088311315</v>
      </c>
      <c r="AY89" s="101">
        <f t="shared" si="120"/>
        <v>0.13080823583605206</v>
      </c>
      <c r="BA89" s="259">
        <f t="shared" si="91"/>
        <v>0.53941029833349874</v>
      </c>
      <c r="BB89" s="279"/>
    </row>
    <row r="90" spans="1:54" s="93" customFormat="1" ht="15" customHeight="1" x14ac:dyDescent="0.25">
      <c r="A90" s="95" t="s">
        <v>222</v>
      </c>
      <c r="B90" s="100">
        <v>3512.45</v>
      </c>
      <c r="C90" s="100">
        <f t="shared" si="58"/>
        <v>1756.2249999999999</v>
      </c>
      <c r="D90" s="100">
        <f t="shared" si="59"/>
        <v>1053.7349999999999</v>
      </c>
      <c r="E90" s="100">
        <v>59.87</v>
      </c>
      <c r="F90" s="100">
        <f t="shared" si="60"/>
        <v>6382.2799999999988</v>
      </c>
      <c r="G90" s="223">
        <v>13.5</v>
      </c>
      <c r="H90" s="117">
        <f t="shared" si="61"/>
        <v>474.18074999999999</v>
      </c>
      <c r="I90" s="130">
        <f t="shared" si="62"/>
        <v>6856.4607499999984</v>
      </c>
      <c r="K90" s="141">
        <v>2</v>
      </c>
      <c r="L90" s="132">
        <f t="shared" si="63"/>
        <v>13712.921499999997</v>
      </c>
      <c r="M90" s="102">
        <f t="shared" si="64"/>
        <v>7024.9</v>
      </c>
      <c r="N90" s="100">
        <f t="shared" si="65"/>
        <v>4359.3604465493099</v>
      </c>
      <c r="O90" s="122">
        <f t="shared" si="66"/>
        <v>871.87208930986208</v>
      </c>
      <c r="P90" s="122">
        <f t="shared" si="67"/>
        <v>1307.8081339647929</v>
      </c>
      <c r="Q90" s="100">
        <f t="shared" si="68"/>
        <v>6539.040669823964</v>
      </c>
      <c r="R90" s="221">
        <f t="shared" si="69"/>
        <v>13.5</v>
      </c>
      <c r="S90" s="117">
        <f t="shared" si="70"/>
        <v>588.51366028415691</v>
      </c>
      <c r="T90" s="130">
        <f t="shared" si="71"/>
        <v>7127.5543301081207</v>
      </c>
      <c r="U90" s="101">
        <f t="shared" si="114"/>
        <v>3.9538413474929035E-2</v>
      </c>
      <c r="V90" s="245">
        <f t="shared" si="72"/>
        <v>0.24111672665783423</v>
      </c>
      <c r="W90" s="141">
        <f t="shared" si="73"/>
        <v>2</v>
      </c>
      <c r="X90" s="132">
        <f t="shared" si="74"/>
        <v>14255.108660216241</v>
      </c>
      <c r="Y90" s="102">
        <f t="shared" si="75"/>
        <v>8718.7208930986199</v>
      </c>
      <c r="Z90" s="100">
        <f t="shared" si="76"/>
        <v>5150.5679171472475</v>
      </c>
      <c r="AA90" s="122">
        <f t="shared" si="77"/>
        <v>0</v>
      </c>
      <c r="AB90" s="122">
        <f t="shared" si="78"/>
        <v>1545.1703751441742</v>
      </c>
      <c r="AC90" s="100">
        <f t="shared" si="79"/>
        <v>6695.7382922914221</v>
      </c>
      <c r="AD90" s="221">
        <f t="shared" si="80"/>
        <v>13.5</v>
      </c>
      <c r="AE90" s="117">
        <f t="shared" si="56"/>
        <v>695.32666881487842</v>
      </c>
      <c r="AF90" s="130">
        <f t="shared" si="48"/>
        <v>7391.0649611063009</v>
      </c>
      <c r="AG90" s="101">
        <f t="shared" si="115"/>
        <v>3.6970694125060932E-2</v>
      </c>
      <c r="AH90" s="245">
        <f t="shared" si="81"/>
        <v>0.18149622640729901</v>
      </c>
      <c r="AI90" s="141">
        <f t="shared" si="82"/>
        <v>2</v>
      </c>
      <c r="AJ90" s="132">
        <f t="shared" si="83"/>
        <v>14782.129922212602</v>
      </c>
      <c r="AK90" s="102">
        <f t="shared" si="84"/>
        <v>10301.135834294495</v>
      </c>
      <c r="AL90" s="100">
        <f t="shared" si="85"/>
        <v>5408.0963130046093</v>
      </c>
      <c r="AM90" s="122">
        <f t="shared" si="116"/>
        <v>0</v>
      </c>
      <c r="AN90" s="122">
        <f t="shared" si="117"/>
        <v>1622.4288939013827</v>
      </c>
      <c r="AO90" s="100">
        <f t="shared" si="92"/>
        <v>7030.5252069059916</v>
      </c>
      <c r="AP90" s="221">
        <f t="shared" si="86"/>
        <v>13.5</v>
      </c>
      <c r="AQ90" s="117">
        <f t="shared" si="57"/>
        <v>730.09300225562231</v>
      </c>
      <c r="AR90" s="130">
        <f t="shared" si="121"/>
        <v>7760.6182091616138</v>
      </c>
      <c r="AS90" s="101">
        <f t="shared" si="118"/>
        <v>4.99999999999996E-2</v>
      </c>
      <c r="AT90" s="245">
        <f t="shared" si="87"/>
        <v>4.9999999999999822E-2</v>
      </c>
      <c r="AU90" s="141">
        <f t="shared" si="88"/>
        <v>2</v>
      </c>
      <c r="AV90" s="132">
        <f t="shared" si="89"/>
        <v>15521.236418323228</v>
      </c>
      <c r="AW90" s="102">
        <f t="shared" si="90"/>
        <v>10816.192626009219</v>
      </c>
      <c r="AX90" s="100">
        <f t="shared" si="119"/>
        <v>904.15745916161541</v>
      </c>
      <c r="AY90" s="101">
        <f t="shared" si="120"/>
        <v>0.13186941370029959</v>
      </c>
      <c r="BA90" s="259">
        <f t="shared" si="91"/>
        <v>0.53969346553107078</v>
      </c>
      <c r="BB90" s="279"/>
    </row>
    <row r="91" spans="1:54" s="93" customFormat="1" ht="15" customHeight="1" x14ac:dyDescent="0.25">
      <c r="A91" s="95" t="s">
        <v>223</v>
      </c>
      <c r="B91" s="100">
        <v>3443.57</v>
      </c>
      <c r="C91" s="100">
        <f t="shared" si="58"/>
        <v>1721.7850000000001</v>
      </c>
      <c r="D91" s="100">
        <f t="shared" si="59"/>
        <v>1033.0709999999999</v>
      </c>
      <c r="E91" s="100">
        <v>59.87</v>
      </c>
      <c r="F91" s="100">
        <f t="shared" si="60"/>
        <v>6258.2960000000003</v>
      </c>
      <c r="G91" s="223">
        <v>12</v>
      </c>
      <c r="H91" s="117">
        <f t="shared" si="61"/>
        <v>413.22840000000002</v>
      </c>
      <c r="I91" s="130">
        <f t="shared" si="62"/>
        <v>6671.5244000000002</v>
      </c>
      <c r="K91" s="141">
        <v>2</v>
      </c>
      <c r="L91" s="132">
        <f t="shared" si="63"/>
        <v>13343.0488</v>
      </c>
      <c r="M91" s="102">
        <f t="shared" si="64"/>
        <v>6887.14</v>
      </c>
      <c r="N91" s="100">
        <f t="shared" si="65"/>
        <v>4274.6742614234672</v>
      </c>
      <c r="O91" s="122">
        <f t="shared" si="66"/>
        <v>854.93485228469353</v>
      </c>
      <c r="P91" s="122">
        <f t="shared" si="67"/>
        <v>1282.4022784270401</v>
      </c>
      <c r="Q91" s="100">
        <f t="shared" si="68"/>
        <v>6412.0113921352004</v>
      </c>
      <c r="R91" s="221">
        <f t="shared" si="69"/>
        <v>12</v>
      </c>
      <c r="S91" s="117">
        <f t="shared" si="70"/>
        <v>512.96091137081601</v>
      </c>
      <c r="T91" s="130">
        <f t="shared" si="71"/>
        <v>6924.972303506016</v>
      </c>
      <c r="U91" s="101">
        <f t="shared" si="114"/>
        <v>3.798950409384938E-2</v>
      </c>
      <c r="V91" s="245">
        <f t="shared" si="72"/>
        <v>0.24134960561959451</v>
      </c>
      <c r="W91" s="141">
        <f t="shared" si="73"/>
        <v>2</v>
      </c>
      <c r="X91" s="132">
        <f t="shared" si="74"/>
        <v>13849.944607012032</v>
      </c>
      <c r="Y91" s="102">
        <f t="shared" si="75"/>
        <v>8549.3485228469344</v>
      </c>
      <c r="Z91" s="100">
        <f t="shared" si="76"/>
        <v>5050.5115089922347</v>
      </c>
      <c r="AA91" s="122">
        <f t="shared" si="77"/>
        <v>0</v>
      </c>
      <c r="AB91" s="122">
        <f t="shared" si="78"/>
        <v>1515.1534526976704</v>
      </c>
      <c r="AC91" s="100">
        <f t="shared" si="79"/>
        <v>6565.6649616899049</v>
      </c>
      <c r="AD91" s="221">
        <f t="shared" si="80"/>
        <v>12</v>
      </c>
      <c r="AE91" s="117">
        <f t="shared" si="56"/>
        <v>606.06138107906816</v>
      </c>
      <c r="AF91" s="130">
        <f t="shared" si="48"/>
        <v>7171.7263427689732</v>
      </c>
      <c r="AG91" s="101">
        <f t="shared" si="115"/>
        <v>3.5632494752076971E-2</v>
      </c>
      <c r="AH91" s="245">
        <f t="shared" si="81"/>
        <v>0.18149622640729901</v>
      </c>
      <c r="AI91" s="141">
        <f t="shared" si="82"/>
        <v>2</v>
      </c>
      <c r="AJ91" s="132">
        <f t="shared" si="83"/>
        <v>14343.452685537946</v>
      </c>
      <c r="AK91" s="102">
        <f t="shared" si="84"/>
        <v>10101.023017984469</v>
      </c>
      <c r="AL91" s="100">
        <f t="shared" si="85"/>
        <v>5303.0370844418458</v>
      </c>
      <c r="AM91" s="122">
        <f t="shared" si="116"/>
        <v>0</v>
      </c>
      <c r="AN91" s="122">
        <f t="shared" si="117"/>
        <v>1590.9111253325536</v>
      </c>
      <c r="AO91" s="100">
        <f t="shared" si="92"/>
        <v>6893.9482097743994</v>
      </c>
      <c r="AP91" s="221">
        <f t="shared" si="86"/>
        <v>12</v>
      </c>
      <c r="AQ91" s="117">
        <f t="shared" si="57"/>
        <v>636.36445013302148</v>
      </c>
      <c r="AR91" s="130">
        <f t="shared" si="121"/>
        <v>7530.3126599074212</v>
      </c>
      <c r="AS91" s="101">
        <f t="shared" si="118"/>
        <v>4.9999999999999822E-2</v>
      </c>
      <c r="AT91" s="245">
        <f t="shared" si="87"/>
        <v>4.9999999999999822E-2</v>
      </c>
      <c r="AU91" s="141">
        <f t="shared" si="88"/>
        <v>2</v>
      </c>
      <c r="AV91" s="132">
        <f t="shared" si="89"/>
        <v>15060.625319814842</v>
      </c>
      <c r="AW91" s="102">
        <f t="shared" si="90"/>
        <v>10606.074168883692</v>
      </c>
      <c r="AX91" s="100">
        <f t="shared" si="119"/>
        <v>858.78825990742098</v>
      </c>
      <c r="AY91" s="101">
        <f t="shared" si="120"/>
        <v>0.12872444263374372</v>
      </c>
      <c r="BA91" s="259">
        <f t="shared" si="91"/>
        <v>0.53998236842632652</v>
      </c>
      <c r="BB91" s="279"/>
    </row>
    <row r="92" spans="1:54" s="93" customFormat="1" ht="15" customHeight="1" x14ac:dyDescent="0.25">
      <c r="A92" s="95" t="s">
        <v>224</v>
      </c>
      <c r="B92" s="100">
        <v>3376.04</v>
      </c>
      <c r="C92" s="100">
        <f t="shared" si="58"/>
        <v>1688.02</v>
      </c>
      <c r="D92" s="100">
        <f t="shared" si="59"/>
        <v>1012.8119999999999</v>
      </c>
      <c r="E92" s="100">
        <v>59.87</v>
      </c>
      <c r="F92" s="100">
        <f t="shared" si="60"/>
        <v>6136.7419999999993</v>
      </c>
      <c r="G92" s="223">
        <v>12.5</v>
      </c>
      <c r="H92" s="117">
        <f t="shared" si="61"/>
        <v>422.005</v>
      </c>
      <c r="I92" s="130">
        <f t="shared" si="62"/>
        <v>6558.7469999999994</v>
      </c>
      <c r="K92" s="141">
        <v>4</v>
      </c>
      <c r="L92" s="132">
        <f t="shared" si="63"/>
        <v>26234.987999999998</v>
      </c>
      <c r="M92" s="102">
        <f t="shared" si="64"/>
        <v>13504.16</v>
      </c>
      <c r="N92" s="100">
        <f t="shared" si="65"/>
        <v>4191.6478665113254</v>
      </c>
      <c r="O92" s="122">
        <f t="shared" si="66"/>
        <v>838.32957330226509</v>
      </c>
      <c r="P92" s="122">
        <f t="shared" si="67"/>
        <v>1257.4943599533976</v>
      </c>
      <c r="Q92" s="100">
        <f t="shared" si="68"/>
        <v>6287.4717997669886</v>
      </c>
      <c r="R92" s="221">
        <f t="shared" si="69"/>
        <v>12.5</v>
      </c>
      <c r="S92" s="117">
        <f t="shared" si="70"/>
        <v>523.95598331391568</v>
      </c>
      <c r="T92" s="130">
        <f t="shared" si="71"/>
        <v>6811.4277830809042</v>
      </c>
      <c r="U92" s="101">
        <f t="shared" si="114"/>
        <v>3.8525770712135143E-2</v>
      </c>
      <c r="V92" s="245">
        <f t="shared" si="72"/>
        <v>0.24158714544594417</v>
      </c>
      <c r="W92" s="141">
        <f t="shared" si="73"/>
        <v>4</v>
      </c>
      <c r="X92" s="132">
        <f t="shared" si="74"/>
        <v>27245.711132323617</v>
      </c>
      <c r="Y92" s="102">
        <f t="shared" si="75"/>
        <v>16766.591466045302</v>
      </c>
      <c r="Z92" s="100">
        <f t="shared" si="76"/>
        <v>4952.4161367113375</v>
      </c>
      <c r="AA92" s="122">
        <f t="shared" si="77"/>
        <v>0</v>
      </c>
      <c r="AB92" s="122">
        <f t="shared" si="78"/>
        <v>1485.7248410134011</v>
      </c>
      <c r="AC92" s="100">
        <f t="shared" si="79"/>
        <v>6438.1409777247391</v>
      </c>
      <c r="AD92" s="221">
        <f t="shared" si="80"/>
        <v>12.5</v>
      </c>
      <c r="AE92" s="117">
        <f t="shared" si="56"/>
        <v>619.05201708891718</v>
      </c>
      <c r="AF92" s="130">
        <f t="shared" si="48"/>
        <v>7057.1929948136567</v>
      </c>
      <c r="AG92" s="101">
        <f t="shared" si="115"/>
        <v>3.6081306234093224E-2</v>
      </c>
      <c r="AH92" s="245">
        <f t="shared" si="81"/>
        <v>0.18149622640729923</v>
      </c>
      <c r="AI92" s="141">
        <f t="shared" si="82"/>
        <v>4</v>
      </c>
      <c r="AJ92" s="132">
        <f t="shared" si="83"/>
        <v>28228.771979254627</v>
      </c>
      <c r="AK92" s="102">
        <f t="shared" si="84"/>
        <v>19809.66454684535</v>
      </c>
      <c r="AL92" s="100">
        <f t="shared" si="85"/>
        <v>5200.0369435469038</v>
      </c>
      <c r="AM92" s="122">
        <f t="shared" si="116"/>
        <v>0</v>
      </c>
      <c r="AN92" s="122">
        <f t="shared" si="117"/>
        <v>1560.011083064071</v>
      </c>
      <c r="AO92" s="100">
        <f t="shared" si="92"/>
        <v>6760.0480266109753</v>
      </c>
      <c r="AP92" s="221">
        <f t="shared" si="86"/>
        <v>12.5</v>
      </c>
      <c r="AQ92" s="117">
        <f t="shared" si="57"/>
        <v>650.00461794336297</v>
      </c>
      <c r="AR92" s="130">
        <f t="shared" si="121"/>
        <v>7410.0526445543383</v>
      </c>
      <c r="AS92" s="101">
        <f t="shared" si="118"/>
        <v>4.9999999999999822E-2</v>
      </c>
      <c r="AT92" s="245">
        <f t="shared" si="87"/>
        <v>4.9999999999999822E-2</v>
      </c>
      <c r="AU92" s="141">
        <f t="shared" si="88"/>
        <v>4</v>
      </c>
      <c r="AV92" s="132">
        <f t="shared" si="89"/>
        <v>29640.210578217353</v>
      </c>
      <c r="AW92" s="102">
        <f t="shared" si="90"/>
        <v>20800.147774187615</v>
      </c>
      <c r="AX92" s="100">
        <f t="shared" si="119"/>
        <v>851.30564455433887</v>
      </c>
      <c r="AY92" s="101">
        <f t="shared" si="120"/>
        <v>0.12979699393105704</v>
      </c>
      <c r="BA92" s="259">
        <f t="shared" si="91"/>
        <v>0.54027705345520305</v>
      </c>
      <c r="BB92" s="279"/>
    </row>
    <row r="93" spans="1:54" s="93" customFormat="1" ht="15" customHeight="1" x14ac:dyDescent="0.25">
      <c r="A93" s="95" t="s">
        <v>225</v>
      </c>
      <c r="B93" s="100">
        <v>3309.84</v>
      </c>
      <c r="C93" s="100">
        <f t="shared" si="58"/>
        <v>1654.92</v>
      </c>
      <c r="D93" s="100">
        <f t="shared" si="59"/>
        <v>992.952</v>
      </c>
      <c r="E93" s="100">
        <v>59.87</v>
      </c>
      <c r="F93" s="100">
        <f t="shared" si="60"/>
        <v>6017.5820000000003</v>
      </c>
      <c r="G93" s="223">
        <v>15</v>
      </c>
      <c r="H93" s="117">
        <f t="shared" si="61"/>
        <v>496.476</v>
      </c>
      <c r="I93" s="130">
        <f t="shared" si="62"/>
        <v>6514.058</v>
      </c>
      <c r="K93" s="141">
        <v>2</v>
      </c>
      <c r="L93" s="132">
        <f t="shared" si="63"/>
        <v>13028.116</v>
      </c>
      <c r="M93" s="102">
        <f t="shared" si="64"/>
        <v>6619.68</v>
      </c>
      <c r="N93" s="100">
        <f t="shared" si="65"/>
        <v>4110.2566723282425</v>
      </c>
      <c r="O93" s="122">
        <f t="shared" si="66"/>
        <v>822.05133446564855</v>
      </c>
      <c r="P93" s="122">
        <f t="shared" si="67"/>
        <v>1233.0770016984727</v>
      </c>
      <c r="Q93" s="100">
        <f t="shared" si="68"/>
        <v>6165.3850084923633</v>
      </c>
      <c r="R93" s="221">
        <f t="shared" si="69"/>
        <v>15</v>
      </c>
      <c r="S93" s="117">
        <f t="shared" si="70"/>
        <v>616.53850084923636</v>
      </c>
      <c r="T93" s="130">
        <f t="shared" si="71"/>
        <v>6781.9235093416</v>
      </c>
      <c r="U93" s="101">
        <f t="shared" si="114"/>
        <v>4.1121142817825751E-2</v>
      </c>
      <c r="V93" s="245">
        <f t="shared" si="72"/>
        <v>0.24182941541834113</v>
      </c>
      <c r="W93" s="141">
        <f t="shared" si="73"/>
        <v>2</v>
      </c>
      <c r="X93" s="132">
        <f t="shared" si="74"/>
        <v>13563.8470186832</v>
      </c>
      <c r="Y93" s="102">
        <f t="shared" si="75"/>
        <v>8220.5133446564851</v>
      </c>
      <c r="Z93" s="100">
        <f t="shared" si="76"/>
        <v>4856.2527479212404</v>
      </c>
      <c r="AA93" s="122">
        <f t="shared" si="77"/>
        <v>0</v>
      </c>
      <c r="AB93" s="122">
        <f t="shared" si="78"/>
        <v>1456.8758243763721</v>
      </c>
      <c r="AC93" s="100">
        <f t="shared" si="79"/>
        <v>6313.1285722976127</v>
      </c>
      <c r="AD93" s="221">
        <f t="shared" si="80"/>
        <v>15</v>
      </c>
      <c r="AE93" s="117">
        <f t="shared" si="56"/>
        <v>728.43791218818603</v>
      </c>
      <c r="AF93" s="130">
        <f t="shared" si="48"/>
        <v>7041.5664844857984</v>
      </c>
      <c r="AG93" s="101">
        <f t="shared" si="115"/>
        <v>3.8284562600353622E-2</v>
      </c>
      <c r="AH93" s="245">
        <f t="shared" si="81"/>
        <v>0.18149622640729901</v>
      </c>
      <c r="AI93" s="141">
        <f t="shared" si="82"/>
        <v>2</v>
      </c>
      <c r="AJ93" s="132">
        <f t="shared" si="83"/>
        <v>14083.132968971597</v>
      </c>
      <c r="AK93" s="102">
        <f t="shared" si="84"/>
        <v>9712.5054958424807</v>
      </c>
      <c r="AL93" s="100">
        <f t="shared" si="85"/>
        <v>5099.0653853173026</v>
      </c>
      <c r="AM93" s="122">
        <f t="shared" si="116"/>
        <v>0</v>
      </c>
      <c r="AN93" s="122">
        <f t="shared" si="117"/>
        <v>1529.7196155951908</v>
      </c>
      <c r="AO93" s="100">
        <f t="shared" si="92"/>
        <v>6628.7850009124932</v>
      </c>
      <c r="AP93" s="221">
        <f t="shared" si="86"/>
        <v>15</v>
      </c>
      <c r="AQ93" s="117">
        <f t="shared" si="57"/>
        <v>764.85980779759541</v>
      </c>
      <c r="AR93" s="130">
        <f t="shared" si="121"/>
        <v>7393.6448087100889</v>
      </c>
      <c r="AS93" s="101">
        <f t="shared" si="118"/>
        <v>5.0000000000000044E-2</v>
      </c>
      <c r="AT93" s="245">
        <f t="shared" si="87"/>
        <v>5.0000000000000044E-2</v>
      </c>
      <c r="AU93" s="141">
        <f t="shared" si="88"/>
        <v>2</v>
      </c>
      <c r="AV93" s="132">
        <f t="shared" si="89"/>
        <v>14787.289617420178</v>
      </c>
      <c r="AW93" s="102">
        <f t="shared" si="90"/>
        <v>10198.130770634605</v>
      </c>
      <c r="AX93" s="100">
        <f t="shared" si="119"/>
        <v>879.58680871008892</v>
      </c>
      <c r="AY93" s="101">
        <f t="shared" si="120"/>
        <v>0.13502901090381592</v>
      </c>
      <c r="BA93" s="259">
        <f t="shared" si="91"/>
        <v>0.54057760656626974</v>
      </c>
      <c r="BB93" s="279"/>
    </row>
    <row r="94" spans="1:54" s="93" customFormat="1" ht="15" customHeight="1" x14ac:dyDescent="0.25">
      <c r="A94" s="95" t="s">
        <v>226</v>
      </c>
      <c r="B94" s="100">
        <v>3244.95</v>
      </c>
      <c r="C94" s="100">
        <f t="shared" si="58"/>
        <v>1622.4749999999999</v>
      </c>
      <c r="D94" s="100">
        <f t="shared" si="59"/>
        <v>973.4849999999999</v>
      </c>
      <c r="E94" s="100">
        <v>59.87</v>
      </c>
      <c r="F94" s="100">
        <f t="shared" si="60"/>
        <v>5900.7799999999988</v>
      </c>
      <c r="G94" s="223">
        <v>14</v>
      </c>
      <c r="H94" s="117">
        <f t="shared" si="61"/>
        <v>454.29300000000001</v>
      </c>
      <c r="I94" s="130">
        <f t="shared" si="62"/>
        <v>6355.0729999999985</v>
      </c>
      <c r="K94" s="141">
        <v>3</v>
      </c>
      <c r="L94" s="132">
        <f t="shared" si="63"/>
        <v>19065.218999999997</v>
      </c>
      <c r="M94" s="102">
        <f t="shared" si="64"/>
        <v>9734.8499999999985</v>
      </c>
      <c r="N94" s="100">
        <f t="shared" si="65"/>
        <v>4030.476089389565</v>
      </c>
      <c r="O94" s="122">
        <f t="shared" si="66"/>
        <v>806.095217877913</v>
      </c>
      <c r="P94" s="122">
        <f t="shared" si="67"/>
        <v>1209.1428268168695</v>
      </c>
      <c r="Q94" s="100">
        <f t="shared" si="68"/>
        <v>6045.7141340843473</v>
      </c>
      <c r="R94" s="221">
        <f t="shared" si="69"/>
        <v>14</v>
      </c>
      <c r="S94" s="117">
        <f t="shared" si="70"/>
        <v>564.26665251453915</v>
      </c>
      <c r="T94" s="130">
        <f t="shared" si="71"/>
        <v>6609.980786598886</v>
      </c>
      <c r="U94" s="101">
        <f t="shared" si="114"/>
        <v>4.0110914005061504E-2</v>
      </c>
      <c r="V94" s="245">
        <f t="shared" si="72"/>
        <v>0.24207648481165056</v>
      </c>
      <c r="W94" s="141">
        <f t="shared" si="73"/>
        <v>3</v>
      </c>
      <c r="X94" s="132">
        <f t="shared" si="74"/>
        <v>19829.94235979666</v>
      </c>
      <c r="Y94" s="102">
        <f t="shared" si="75"/>
        <v>12091.428268168695</v>
      </c>
      <c r="Z94" s="100">
        <f t="shared" si="76"/>
        <v>4761.9922902386197</v>
      </c>
      <c r="AA94" s="122">
        <f t="shared" si="77"/>
        <v>0</v>
      </c>
      <c r="AB94" s="122">
        <f t="shared" si="78"/>
        <v>1428.5976870715858</v>
      </c>
      <c r="AC94" s="100">
        <f t="shared" si="79"/>
        <v>6190.5899773102055</v>
      </c>
      <c r="AD94" s="221">
        <f t="shared" si="80"/>
        <v>14</v>
      </c>
      <c r="AE94" s="117">
        <f t="shared" si="56"/>
        <v>666.67892063340685</v>
      </c>
      <c r="AF94" s="130">
        <f t="shared" si="48"/>
        <v>6857.2688979436125</v>
      </c>
      <c r="AG94" s="101">
        <f t="shared" si="115"/>
        <v>3.7411320747872567E-2</v>
      </c>
      <c r="AH94" s="245">
        <f t="shared" si="81"/>
        <v>0.18149622640729923</v>
      </c>
      <c r="AI94" s="141">
        <f t="shared" si="82"/>
        <v>3</v>
      </c>
      <c r="AJ94" s="132">
        <f t="shared" si="83"/>
        <v>20571.806693830837</v>
      </c>
      <c r="AK94" s="102">
        <f t="shared" si="84"/>
        <v>14285.976870715858</v>
      </c>
      <c r="AL94" s="100">
        <f t="shared" si="85"/>
        <v>5000.0919047505495</v>
      </c>
      <c r="AM94" s="122">
        <f t="shared" si="116"/>
        <v>0</v>
      </c>
      <c r="AN94" s="122">
        <f t="shared" si="117"/>
        <v>1500.0275714251648</v>
      </c>
      <c r="AO94" s="100">
        <f t="shared" si="92"/>
        <v>6500.1194761757142</v>
      </c>
      <c r="AP94" s="221">
        <f t="shared" si="86"/>
        <v>14</v>
      </c>
      <c r="AQ94" s="117">
        <f t="shared" si="57"/>
        <v>700.01286666507701</v>
      </c>
      <c r="AR94" s="130">
        <f t="shared" si="121"/>
        <v>7200.1323428407914</v>
      </c>
      <c r="AS94" s="101">
        <f t="shared" si="118"/>
        <v>4.9999999999999822E-2</v>
      </c>
      <c r="AT94" s="245">
        <f t="shared" si="87"/>
        <v>4.9999999999999822E-2</v>
      </c>
      <c r="AU94" s="141">
        <f t="shared" si="88"/>
        <v>3</v>
      </c>
      <c r="AV94" s="132">
        <f t="shared" si="89"/>
        <v>21600.397028522373</v>
      </c>
      <c r="AW94" s="102">
        <f t="shared" si="90"/>
        <v>15000.275714251649</v>
      </c>
      <c r="AX94" s="100">
        <f t="shared" si="119"/>
        <v>845.05934284079285</v>
      </c>
      <c r="AY94" s="101">
        <f t="shared" si="120"/>
        <v>0.1329739788733808</v>
      </c>
      <c r="BA94" s="259">
        <f t="shared" si="91"/>
        <v>0.54088411369991829</v>
      </c>
      <c r="BB94" s="279"/>
    </row>
    <row r="95" spans="1:54" s="93" customFormat="1" ht="15" customHeight="1" x14ac:dyDescent="0.25">
      <c r="A95" s="95" t="s">
        <v>227</v>
      </c>
      <c r="B95" s="100">
        <v>3181.33</v>
      </c>
      <c r="C95" s="100">
        <f t="shared" si="58"/>
        <v>1590.665</v>
      </c>
      <c r="D95" s="100">
        <f t="shared" si="59"/>
        <v>954.39899999999989</v>
      </c>
      <c r="E95" s="100">
        <v>59.87</v>
      </c>
      <c r="F95" s="100">
        <f t="shared" si="60"/>
        <v>5786.2640000000001</v>
      </c>
      <c r="G95" s="223"/>
      <c r="H95" s="117">
        <f t="shared" si="61"/>
        <v>0</v>
      </c>
      <c r="I95" s="130">
        <f t="shared" si="62"/>
        <v>5786.2640000000001</v>
      </c>
      <c r="K95" s="141"/>
      <c r="L95" s="132">
        <f t="shared" si="63"/>
        <v>0</v>
      </c>
      <c r="M95" s="102">
        <f t="shared" si="64"/>
        <v>0</v>
      </c>
      <c r="N95" s="100">
        <f t="shared" si="65"/>
        <v>3952.2569387260037</v>
      </c>
      <c r="O95" s="122">
        <f t="shared" si="66"/>
        <v>790.4513877452008</v>
      </c>
      <c r="P95" s="122">
        <f t="shared" si="67"/>
        <v>1185.6770816178012</v>
      </c>
      <c r="Q95" s="100">
        <f t="shared" si="68"/>
        <v>5928.385408089006</v>
      </c>
      <c r="R95" s="221">
        <f t="shared" si="69"/>
        <v>0</v>
      </c>
      <c r="S95" s="117">
        <f t="shared" si="70"/>
        <v>0</v>
      </c>
      <c r="T95" s="130">
        <f t="shared" si="71"/>
        <v>5928.385408089006</v>
      </c>
      <c r="U95" s="101">
        <f t="shared" si="114"/>
        <v>2.4561860310730044E-2</v>
      </c>
      <c r="V95" s="245">
        <f t="shared" si="72"/>
        <v>0.24232850371574277</v>
      </c>
      <c r="W95" s="141">
        <f t="shared" si="73"/>
        <v>0</v>
      </c>
      <c r="X95" s="132">
        <f t="shared" si="74"/>
        <v>0</v>
      </c>
      <c r="Y95" s="102">
        <f t="shared" si="75"/>
        <v>0</v>
      </c>
      <c r="Z95" s="100">
        <f t="shared" si="76"/>
        <v>4669.5766588968372</v>
      </c>
      <c r="AA95" s="122">
        <f t="shared" si="77"/>
        <v>0</v>
      </c>
      <c r="AB95" s="122">
        <f t="shared" si="78"/>
        <v>1400.8729976690511</v>
      </c>
      <c r="AC95" s="100">
        <f t="shared" si="79"/>
        <v>6070.4496565658883</v>
      </c>
      <c r="AD95" s="221">
        <f t="shared" si="80"/>
        <v>0</v>
      </c>
      <c r="AE95" s="117">
        <f t="shared" si="56"/>
        <v>0</v>
      </c>
      <c r="AF95" s="130">
        <f t="shared" si="48"/>
        <v>6070.4496565658883</v>
      </c>
      <c r="AG95" s="101">
        <f t="shared" si="115"/>
        <v>2.3963396219659039E-2</v>
      </c>
      <c r="AH95" s="245">
        <f t="shared" si="81"/>
        <v>0.18149622640729901</v>
      </c>
      <c r="AI95" s="141">
        <f t="shared" si="82"/>
        <v>0</v>
      </c>
      <c r="AJ95" s="132">
        <f t="shared" si="83"/>
        <v>0</v>
      </c>
      <c r="AK95" s="102">
        <f t="shared" si="84"/>
        <v>0</v>
      </c>
      <c r="AL95" s="100">
        <f t="shared" si="85"/>
        <v>4903.0554918416783</v>
      </c>
      <c r="AM95" s="122">
        <f t="shared" si="116"/>
        <v>0</v>
      </c>
      <c r="AN95" s="122">
        <f t="shared" si="117"/>
        <v>1470.9166475525035</v>
      </c>
      <c r="AO95" s="100">
        <f t="shared" si="92"/>
        <v>6373.9721393941818</v>
      </c>
      <c r="AP95" s="221">
        <f t="shared" si="86"/>
        <v>0</v>
      </c>
      <c r="AQ95" s="117">
        <f t="shared" si="57"/>
        <v>0</v>
      </c>
      <c r="AR95" s="130">
        <f t="shared" si="121"/>
        <v>6373.9721393941818</v>
      </c>
      <c r="AS95" s="101">
        <f t="shared" si="118"/>
        <v>4.9999999999999822E-2</v>
      </c>
      <c r="AT95" s="245">
        <f t="shared" si="87"/>
        <v>4.9999999999999822E-2</v>
      </c>
      <c r="AU95" s="141">
        <f t="shared" si="88"/>
        <v>0</v>
      </c>
      <c r="AV95" s="132">
        <f t="shared" si="89"/>
        <v>0</v>
      </c>
      <c r="AW95" s="102">
        <f t="shared" si="90"/>
        <v>0</v>
      </c>
      <c r="AX95" s="100">
        <f t="shared" si="119"/>
        <v>587.70813939418167</v>
      </c>
      <c r="AY95" s="101">
        <f t="shared" si="120"/>
        <v>0.10156953422695225</v>
      </c>
      <c r="BA95" s="259">
        <f t="shared" si="91"/>
        <v>0.54119676105329484</v>
      </c>
      <c r="BB95" s="279"/>
    </row>
    <row r="96" spans="1:54" s="93" customFormat="1" ht="15" customHeight="1" x14ac:dyDescent="0.25">
      <c r="A96" s="95" t="s">
        <v>228</v>
      </c>
      <c r="B96" s="100">
        <v>3118.95</v>
      </c>
      <c r="C96" s="100">
        <f t="shared" si="58"/>
        <v>1559.4749999999999</v>
      </c>
      <c r="D96" s="100">
        <f t="shared" si="59"/>
        <v>935.68499999999995</v>
      </c>
      <c r="E96" s="100">
        <v>59.87</v>
      </c>
      <c r="F96" s="100">
        <f t="shared" si="60"/>
        <v>5673.9799999999987</v>
      </c>
      <c r="G96" s="223">
        <v>5</v>
      </c>
      <c r="H96" s="117">
        <f t="shared" si="61"/>
        <v>155.94749999999999</v>
      </c>
      <c r="I96" s="130">
        <f t="shared" si="62"/>
        <v>5829.9274999999989</v>
      </c>
      <c r="K96" s="141">
        <v>1</v>
      </c>
      <c r="L96" s="132">
        <f t="shared" si="63"/>
        <v>5829.9274999999989</v>
      </c>
      <c r="M96" s="102">
        <f t="shared" si="64"/>
        <v>3118.95</v>
      </c>
      <c r="N96" s="100">
        <f t="shared" si="65"/>
        <v>3875.5623361105827</v>
      </c>
      <c r="O96" s="122">
        <f t="shared" si="66"/>
        <v>775.11246722211661</v>
      </c>
      <c r="P96" s="122">
        <f t="shared" si="67"/>
        <v>1162.6687008331749</v>
      </c>
      <c r="Q96" s="100">
        <f t="shared" si="68"/>
        <v>5813.343504165874</v>
      </c>
      <c r="R96" s="221">
        <f t="shared" si="69"/>
        <v>5</v>
      </c>
      <c r="S96" s="117">
        <f t="shared" si="70"/>
        <v>193.77811680552915</v>
      </c>
      <c r="T96" s="130">
        <f t="shared" si="71"/>
        <v>6007.121620971403</v>
      </c>
      <c r="U96" s="101">
        <f t="shared" si="114"/>
        <v>3.0393880708019738E-2</v>
      </c>
      <c r="V96" s="245">
        <f t="shared" si="72"/>
        <v>0.24258559326394558</v>
      </c>
      <c r="W96" s="141">
        <f t="shared" si="73"/>
        <v>1</v>
      </c>
      <c r="X96" s="132">
        <f t="shared" si="74"/>
        <v>6007.121620971403</v>
      </c>
      <c r="Y96" s="102">
        <f t="shared" si="75"/>
        <v>3875.5623361105827</v>
      </c>
      <c r="Z96" s="100">
        <f t="shared" si="76"/>
        <v>4578.9622753209105</v>
      </c>
      <c r="AA96" s="122">
        <f t="shared" si="77"/>
        <v>0</v>
      </c>
      <c r="AB96" s="122">
        <f t="shared" si="78"/>
        <v>1373.6886825962731</v>
      </c>
      <c r="AC96" s="100">
        <f t="shared" si="79"/>
        <v>5952.6509579171834</v>
      </c>
      <c r="AD96" s="221">
        <f t="shared" si="80"/>
        <v>5</v>
      </c>
      <c r="AE96" s="117">
        <f t="shared" si="56"/>
        <v>228.94811376604554</v>
      </c>
      <c r="AF96" s="130">
        <f t="shared" si="48"/>
        <v>6181.5990716832293</v>
      </c>
      <c r="AG96" s="101">
        <f t="shared" si="115"/>
        <v>2.9045100419260672E-2</v>
      </c>
      <c r="AH96" s="245">
        <f t="shared" si="81"/>
        <v>0.18149622640729923</v>
      </c>
      <c r="AI96" s="141">
        <f t="shared" si="82"/>
        <v>1</v>
      </c>
      <c r="AJ96" s="132">
        <f t="shared" si="83"/>
        <v>6181.5990716832293</v>
      </c>
      <c r="AK96" s="102">
        <f t="shared" si="84"/>
        <v>4578.9622753209105</v>
      </c>
      <c r="AL96" s="100">
        <f t="shared" si="85"/>
        <v>4807.9103890869555</v>
      </c>
      <c r="AM96" s="122">
        <f t="shared" si="116"/>
        <v>0</v>
      </c>
      <c r="AN96" s="122">
        <f t="shared" si="117"/>
        <v>1442.3731167260867</v>
      </c>
      <c r="AO96" s="100">
        <f t="shared" si="92"/>
        <v>6250.2835058130422</v>
      </c>
      <c r="AP96" s="221">
        <f t="shared" si="86"/>
        <v>5</v>
      </c>
      <c r="AQ96" s="117">
        <f t="shared" si="57"/>
        <v>240.39551945434778</v>
      </c>
      <c r="AR96" s="130">
        <f t="shared" si="121"/>
        <v>6490.67902526739</v>
      </c>
      <c r="AS96" s="101">
        <f t="shared" si="118"/>
        <v>4.9999999999999822E-2</v>
      </c>
      <c r="AT96" s="245">
        <f t="shared" si="87"/>
        <v>4.9999999999999822E-2</v>
      </c>
      <c r="AU96" s="141">
        <f t="shared" si="88"/>
        <v>1</v>
      </c>
      <c r="AV96" s="132">
        <f t="shared" si="89"/>
        <v>6490.67902526739</v>
      </c>
      <c r="AW96" s="102">
        <f t="shared" si="90"/>
        <v>4807.9103890869555</v>
      </c>
      <c r="AX96" s="100">
        <f t="shared" si="119"/>
        <v>660.75152526739112</v>
      </c>
      <c r="AY96" s="101">
        <f t="shared" si="120"/>
        <v>0.1133378631668045</v>
      </c>
      <c r="BA96" s="259">
        <f t="shared" si="91"/>
        <v>0.54151569890089801</v>
      </c>
      <c r="BB96" s="279"/>
    </row>
    <row r="97" spans="1:54" s="93" customFormat="1" ht="15" customHeight="1" x14ac:dyDescent="0.25">
      <c r="A97" s="95" t="s">
        <v>229</v>
      </c>
      <c r="B97" s="100">
        <v>3057.79</v>
      </c>
      <c r="C97" s="100">
        <f t="shared" si="58"/>
        <v>1528.895</v>
      </c>
      <c r="D97" s="100">
        <f t="shared" si="59"/>
        <v>917.33699999999999</v>
      </c>
      <c r="E97" s="100">
        <v>59.87</v>
      </c>
      <c r="F97" s="100">
        <f t="shared" si="60"/>
        <v>5563.8919999999989</v>
      </c>
      <c r="G97" s="223">
        <v>12</v>
      </c>
      <c r="H97" s="117">
        <f t="shared" si="61"/>
        <v>366.9348</v>
      </c>
      <c r="I97" s="130">
        <f t="shared" si="62"/>
        <v>5930.8267999999989</v>
      </c>
      <c r="K97" s="141">
        <v>1</v>
      </c>
      <c r="L97" s="132">
        <f t="shared" si="63"/>
        <v>5930.8267999999989</v>
      </c>
      <c r="M97" s="102">
        <f t="shared" si="64"/>
        <v>3057.79</v>
      </c>
      <c r="N97" s="100">
        <f t="shared" si="65"/>
        <v>3800.3676920586577</v>
      </c>
      <c r="O97" s="122">
        <f t="shared" si="66"/>
        <v>760.07353841173153</v>
      </c>
      <c r="P97" s="122">
        <f t="shared" si="67"/>
        <v>1140.1103076175973</v>
      </c>
      <c r="Q97" s="100">
        <f t="shared" si="68"/>
        <v>5700.551538087986</v>
      </c>
      <c r="R97" s="221">
        <f t="shared" si="69"/>
        <v>12</v>
      </c>
      <c r="S97" s="117">
        <f t="shared" si="70"/>
        <v>456.04412304703891</v>
      </c>
      <c r="T97" s="130">
        <f t="shared" si="71"/>
        <v>6156.5956611350248</v>
      </c>
      <c r="U97" s="101">
        <f t="shared" si="114"/>
        <v>3.8067013040243625E-2</v>
      </c>
      <c r="V97" s="245">
        <f t="shared" si="72"/>
        <v>0.24284783849075886</v>
      </c>
      <c r="W97" s="141">
        <f t="shared" si="73"/>
        <v>1</v>
      </c>
      <c r="X97" s="132">
        <f t="shared" si="74"/>
        <v>6156.5956611350248</v>
      </c>
      <c r="Y97" s="102">
        <f t="shared" si="75"/>
        <v>3800.3676920586577</v>
      </c>
      <c r="Z97" s="100">
        <f t="shared" si="76"/>
        <v>4490.1200871275205</v>
      </c>
      <c r="AA97" s="122">
        <f t="shared" si="77"/>
        <v>0</v>
      </c>
      <c r="AB97" s="122">
        <f t="shared" si="78"/>
        <v>1347.0360261382561</v>
      </c>
      <c r="AC97" s="100">
        <f t="shared" si="79"/>
        <v>5837.1561132657771</v>
      </c>
      <c r="AD97" s="221">
        <f t="shared" si="80"/>
        <v>12</v>
      </c>
      <c r="AE97" s="117">
        <f t="shared" si="56"/>
        <v>538.81441045530244</v>
      </c>
      <c r="AF97" s="130">
        <f t="shared" si="48"/>
        <v>6375.9705237210792</v>
      </c>
      <c r="AG97" s="101">
        <f t="shared" si="115"/>
        <v>3.5632494752077193E-2</v>
      </c>
      <c r="AH97" s="245">
        <f t="shared" si="81"/>
        <v>0.18149622640729901</v>
      </c>
      <c r="AI97" s="141">
        <f t="shared" si="82"/>
        <v>1</v>
      </c>
      <c r="AJ97" s="132">
        <f t="shared" si="83"/>
        <v>6375.9705237210792</v>
      </c>
      <c r="AK97" s="102">
        <f t="shared" si="84"/>
        <v>4490.1200871275205</v>
      </c>
      <c r="AL97" s="100">
        <f t="shared" si="85"/>
        <v>4714.6260914838967</v>
      </c>
      <c r="AM97" s="122">
        <f t="shared" si="116"/>
        <v>0</v>
      </c>
      <c r="AN97" s="122">
        <f t="shared" si="117"/>
        <v>1414.387827445169</v>
      </c>
      <c r="AO97" s="100">
        <f t="shared" si="92"/>
        <v>6129.0139189290658</v>
      </c>
      <c r="AP97" s="221">
        <f t="shared" si="86"/>
        <v>12</v>
      </c>
      <c r="AQ97" s="117">
        <f t="shared" si="57"/>
        <v>565.75513097806754</v>
      </c>
      <c r="AR97" s="130">
        <f t="shared" si="121"/>
        <v>6694.7690499071332</v>
      </c>
      <c r="AS97" s="101">
        <f t="shared" si="118"/>
        <v>5.0000000000000044E-2</v>
      </c>
      <c r="AT97" s="245">
        <f t="shared" si="87"/>
        <v>5.0000000000000044E-2</v>
      </c>
      <c r="AU97" s="141">
        <f t="shared" si="88"/>
        <v>1</v>
      </c>
      <c r="AV97" s="132">
        <f t="shared" si="89"/>
        <v>6694.7690499071332</v>
      </c>
      <c r="AW97" s="102">
        <f t="shared" si="90"/>
        <v>4714.6260914838967</v>
      </c>
      <c r="AX97" s="100">
        <f t="shared" si="119"/>
        <v>763.94224990713428</v>
      </c>
      <c r="AY97" s="101">
        <f t="shared" si="120"/>
        <v>0.12880872695643952</v>
      </c>
      <c r="BA97" s="259">
        <f t="shared" si="91"/>
        <v>0.54184103273406503</v>
      </c>
      <c r="BB97" s="279"/>
    </row>
    <row r="98" spans="1:54" s="93" customFormat="1" ht="15" customHeight="1" x14ac:dyDescent="0.25">
      <c r="A98" s="95" t="s">
        <v>230</v>
      </c>
      <c r="B98" s="100">
        <v>2997.82</v>
      </c>
      <c r="C98" s="100">
        <f t="shared" si="58"/>
        <v>1498.91</v>
      </c>
      <c r="D98" s="100">
        <f t="shared" si="59"/>
        <v>899.346</v>
      </c>
      <c r="E98" s="100">
        <v>59.87</v>
      </c>
      <c r="F98" s="100">
        <f t="shared" si="60"/>
        <v>5455.9460000000008</v>
      </c>
      <c r="G98" s="223">
        <v>6</v>
      </c>
      <c r="H98" s="117">
        <f t="shared" si="61"/>
        <v>179.86920000000001</v>
      </c>
      <c r="I98" s="130">
        <f t="shared" si="62"/>
        <v>5635.8152000000009</v>
      </c>
      <c r="K98" s="141">
        <v>1</v>
      </c>
      <c r="L98" s="132">
        <f t="shared" si="63"/>
        <v>5635.8152000000009</v>
      </c>
      <c r="M98" s="102">
        <f t="shared" si="64"/>
        <v>2997.82</v>
      </c>
      <c r="N98" s="100">
        <f t="shared" si="65"/>
        <v>3726.6361223432577</v>
      </c>
      <c r="O98" s="122">
        <f t="shared" si="66"/>
        <v>745.32722446865159</v>
      </c>
      <c r="P98" s="122">
        <f t="shared" si="67"/>
        <v>1117.9908367029773</v>
      </c>
      <c r="Q98" s="100">
        <f t="shared" si="68"/>
        <v>5589.9541835148866</v>
      </c>
      <c r="R98" s="221">
        <f t="shared" si="69"/>
        <v>6</v>
      </c>
      <c r="S98" s="117">
        <f t="shared" si="70"/>
        <v>223.59816734059547</v>
      </c>
      <c r="T98" s="130">
        <f t="shared" si="71"/>
        <v>5813.5523508554825</v>
      </c>
      <c r="U98" s="101">
        <f t="shared" si="114"/>
        <v>3.153707929519789E-2</v>
      </c>
      <c r="V98" s="245">
        <f t="shared" si="72"/>
        <v>0.24311537128421912</v>
      </c>
      <c r="W98" s="141">
        <f t="shared" si="73"/>
        <v>1</v>
      </c>
      <c r="X98" s="132">
        <f t="shared" si="74"/>
        <v>5813.5523508554825</v>
      </c>
      <c r="Y98" s="102">
        <f t="shared" si="75"/>
        <v>3726.6361223432577</v>
      </c>
      <c r="Z98" s="100">
        <f t="shared" si="76"/>
        <v>4403.0065157416893</v>
      </c>
      <c r="AA98" s="122">
        <f t="shared" si="77"/>
        <v>0</v>
      </c>
      <c r="AB98" s="122">
        <f t="shared" si="78"/>
        <v>1320.9019547225068</v>
      </c>
      <c r="AC98" s="100">
        <f t="shared" si="79"/>
        <v>5723.9084704641964</v>
      </c>
      <c r="AD98" s="221">
        <f t="shared" si="80"/>
        <v>6</v>
      </c>
      <c r="AE98" s="117">
        <f t="shared" si="56"/>
        <v>264.18039094450137</v>
      </c>
      <c r="AF98" s="130">
        <f t="shared" si="48"/>
        <v>5988.088861408698</v>
      </c>
      <c r="AG98" s="101">
        <f t="shared" si="115"/>
        <v>3.0022351226876243E-2</v>
      </c>
      <c r="AH98" s="245">
        <f t="shared" si="81"/>
        <v>0.18149622640729923</v>
      </c>
      <c r="AI98" s="141">
        <f t="shared" si="82"/>
        <v>1</v>
      </c>
      <c r="AJ98" s="132">
        <f t="shared" si="83"/>
        <v>5988.088861408698</v>
      </c>
      <c r="AK98" s="102">
        <f t="shared" si="84"/>
        <v>4403.0065157416893</v>
      </c>
      <c r="AL98" s="100">
        <f t="shared" si="85"/>
        <v>4623.1568415287729</v>
      </c>
      <c r="AM98" s="122">
        <f t="shared" si="116"/>
        <v>0</v>
      </c>
      <c r="AN98" s="122">
        <f t="shared" si="117"/>
        <v>1386.9470524586318</v>
      </c>
      <c r="AO98" s="100">
        <f t="shared" si="92"/>
        <v>6010.1038939874052</v>
      </c>
      <c r="AP98" s="221">
        <f t="shared" si="86"/>
        <v>6</v>
      </c>
      <c r="AQ98" s="117">
        <f t="shared" si="57"/>
        <v>277.38941049172638</v>
      </c>
      <c r="AR98" s="130">
        <f t="shared" si="121"/>
        <v>6287.4933044791314</v>
      </c>
      <c r="AS98" s="101">
        <f t="shared" si="118"/>
        <v>4.9999999999999822E-2</v>
      </c>
      <c r="AT98" s="245">
        <f t="shared" si="87"/>
        <v>4.9999999999999822E-2</v>
      </c>
      <c r="AU98" s="141">
        <f t="shared" si="88"/>
        <v>1</v>
      </c>
      <c r="AV98" s="132">
        <f t="shared" si="89"/>
        <v>6287.4933044791314</v>
      </c>
      <c r="AW98" s="102">
        <f t="shared" si="90"/>
        <v>4623.1568415287729</v>
      </c>
      <c r="AX98" s="100">
        <f t="shared" si="119"/>
        <v>651.67810447913052</v>
      </c>
      <c r="AY98" s="101">
        <f t="shared" si="120"/>
        <v>0.11563156018301135</v>
      </c>
      <c r="BA98" s="259">
        <f t="shared" si="91"/>
        <v>0.54217292616927382</v>
      </c>
      <c r="BB98" s="279"/>
    </row>
    <row r="99" spans="1:54" s="93" customFormat="1" ht="15" customHeight="1" x14ac:dyDescent="0.25">
      <c r="A99" s="95" t="s">
        <v>231</v>
      </c>
      <c r="B99" s="100">
        <v>2939.05</v>
      </c>
      <c r="C99" s="100">
        <f t="shared" si="58"/>
        <v>1469.5250000000001</v>
      </c>
      <c r="D99" s="100">
        <f t="shared" si="59"/>
        <v>881.71500000000003</v>
      </c>
      <c r="E99" s="100">
        <v>59.87</v>
      </c>
      <c r="F99" s="100">
        <f t="shared" si="60"/>
        <v>5350.1600000000008</v>
      </c>
      <c r="G99" s="223">
        <v>4.5</v>
      </c>
      <c r="H99" s="117">
        <f t="shared" si="61"/>
        <v>132.25725</v>
      </c>
      <c r="I99" s="130">
        <f t="shared" si="62"/>
        <v>5482.4172500000004</v>
      </c>
      <c r="K99" s="141">
        <v>2</v>
      </c>
      <c r="L99" s="132">
        <f t="shared" si="63"/>
        <v>10964.834500000001</v>
      </c>
      <c r="M99" s="102">
        <f t="shared" si="64"/>
        <v>5878.1</v>
      </c>
      <c r="N99" s="100">
        <f t="shared" si="65"/>
        <v>3654.379921706704</v>
      </c>
      <c r="O99" s="122">
        <f t="shared" si="66"/>
        <v>730.87598434134088</v>
      </c>
      <c r="P99" s="122">
        <f t="shared" si="67"/>
        <v>1096.3139765120111</v>
      </c>
      <c r="Q99" s="100">
        <f t="shared" si="68"/>
        <v>5481.5698825600566</v>
      </c>
      <c r="R99" s="221">
        <f t="shared" si="69"/>
        <v>4.5</v>
      </c>
      <c r="S99" s="117">
        <f t="shared" si="70"/>
        <v>164.44709647680168</v>
      </c>
      <c r="T99" s="130">
        <f t="shared" si="71"/>
        <v>5646.0169790368582</v>
      </c>
      <c r="U99" s="101">
        <f t="shared" si="114"/>
        <v>2.9840802255037824E-2</v>
      </c>
      <c r="V99" s="245">
        <f t="shared" si="72"/>
        <v>0.24338814300767386</v>
      </c>
      <c r="W99" s="141">
        <f t="shared" si="73"/>
        <v>2</v>
      </c>
      <c r="X99" s="132">
        <f t="shared" si="74"/>
        <v>11292.033958073716</v>
      </c>
      <c r="Y99" s="102">
        <f t="shared" si="75"/>
        <v>7308.7598434134079</v>
      </c>
      <c r="Z99" s="100">
        <f t="shared" si="76"/>
        <v>4317.636087355072</v>
      </c>
      <c r="AA99" s="122">
        <f t="shared" si="77"/>
        <v>0</v>
      </c>
      <c r="AB99" s="122">
        <f t="shared" si="78"/>
        <v>1295.2908262065216</v>
      </c>
      <c r="AC99" s="100">
        <f t="shared" si="79"/>
        <v>5612.9269135615941</v>
      </c>
      <c r="AD99" s="221">
        <f t="shared" si="80"/>
        <v>4.5</v>
      </c>
      <c r="AE99" s="117">
        <f t="shared" si="56"/>
        <v>194.29362393097824</v>
      </c>
      <c r="AF99" s="130">
        <f t="shared" si="48"/>
        <v>5807.2205374925725</v>
      </c>
      <c r="AG99" s="101">
        <f t="shared" si="115"/>
        <v>2.8551731079493381E-2</v>
      </c>
      <c r="AH99" s="245">
        <f t="shared" si="81"/>
        <v>0.18149622640729923</v>
      </c>
      <c r="AI99" s="141">
        <f t="shared" si="82"/>
        <v>2</v>
      </c>
      <c r="AJ99" s="132">
        <f t="shared" si="83"/>
        <v>11614.441074985145</v>
      </c>
      <c r="AK99" s="102">
        <f t="shared" si="84"/>
        <v>8635.2721747101441</v>
      </c>
      <c r="AL99" s="100">
        <f t="shared" si="85"/>
        <v>4533.517891722825</v>
      </c>
      <c r="AM99" s="122">
        <f t="shared" si="116"/>
        <v>0</v>
      </c>
      <c r="AN99" s="122">
        <f t="shared" si="117"/>
        <v>1360.0553675168474</v>
      </c>
      <c r="AO99" s="100">
        <f t="shared" si="92"/>
        <v>5893.5732592396726</v>
      </c>
      <c r="AP99" s="221">
        <f t="shared" si="86"/>
        <v>4.5</v>
      </c>
      <c r="AQ99" s="117">
        <f t="shared" si="57"/>
        <v>204.00830512752711</v>
      </c>
      <c r="AR99" s="130">
        <f t="shared" si="121"/>
        <v>6097.5815643671995</v>
      </c>
      <c r="AS99" s="101">
        <f t="shared" si="118"/>
        <v>4.9999999999999822E-2</v>
      </c>
      <c r="AT99" s="245">
        <f t="shared" si="87"/>
        <v>4.9999999999999822E-2</v>
      </c>
      <c r="AU99" s="141">
        <f t="shared" si="88"/>
        <v>2</v>
      </c>
      <c r="AV99" s="132">
        <f t="shared" si="89"/>
        <v>12195.163128734399</v>
      </c>
      <c r="AW99" s="102">
        <f t="shared" si="90"/>
        <v>9067.0357834456499</v>
      </c>
      <c r="AX99" s="100">
        <f t="shared" si="119"/>
        <v>615.16431436719904</v>
      </c>
      <c r="AY99" s="101">
        <f t="shared" si="120"/>
        <v>0.11220676689049869</v>
      </c>
      <c r="BA99" s="259">
        <f t="shared" si="91"/>
        <v>0.54251131886930293</v>
      </c>
      <c r="BB99" s="279"/>
    </row>
    <row r="100" spans="1:54" s="93" customFormat="1" ht="15" customHeight="1" x14ac:dyDescent="0.25">
      <c r="A100" s="95" t="s">
        <v>232</v>
      </c>
      <c r="B100" s="100">
        <v>2881.42</v>
      </c>
      <c r="C100" s="100">
        <f t="shared" si="58"/>
        <v>1440.71</v>
      </c>
      <c r="D100" s="100">
        <f t="shared" si="59"/>
        <v>864.42600000000004</v>
      </c>
      <c r="E100" s="100">
        <v>59.87</v>
      </c>
      <c r="F100" s="100">
        <f t="shared" si="60"/>
        <v>5246.4260000000004</v>
      </c>
      <c r="G100" s="223"/>
      <c r="H100" s="117">
        <f t="shared" si="61"/>
        <v>0</v>
      </c>
      <c r="I100" s="130">
        <f t="shared" si="62"/>
        <v>5246.4260000000004</v>
      </c>
      <c r="K100" s="141"/>
      <c r="L100" s="132">
        <f t="shared" si="63"/>
        <v>0</v>
      </c>
      <c r="M100" s="102">
        <f t="shared" si="64"/>
        <v>0</v>
      </c>
      <c r="N100" s="100">
        <f t="shared" si="65"/>
        <v>3583.5253216950546</v>
      </c>
      <c r="O100" s="122">
        <f t="shared" si="66"/>
        <v>716.70506433901096</v>
      </c>
      <c r="P100" s="122">
        <f t="shared" si="67"/>
        <v>1075.0575965085163</v>
      </c>
      <c r="Q100" s="100">
        <f t="shared" si="68"/>
        <v>5375.2879825425816</v>
      </c>
      <c r="R100" s="221">
        <f t="shared" si="69"/>
        <v>0</v>
      </c>
      <c r="S100" s="117">
        <f t="shared" si="70"/>
        <v>0</v>
      </c>
      <c r="T100" s="130">
        <f t="shared" si="71"/>
        <v>5375.2879825425816</v>
      </c>
      <c r="U100" s="101">
        <f t="shared" si="114"/>
        <v>2.4561860310729822E-2</v>
      </c>
      <c r="V100" s="245">
        <f t="shared" si="72"/>
        <v>0.24366642894651047</v>
      </c>
      <c r="W100" s="141">
        <f t="shared" si="73"/>
        <v>0</v>
      </c>
      <c r="X100" s="132">
        <f t="shared" si="74"/>
        <v>0</v>
      </c>
      <c r="Y100" s="102">
        <f t="shared" si="75"/>
        <v>0</v>
      </c>
      <c r="Z100" s="100">
        <f t="shared" si="76"/>
        <v>4233.9216448177094</v>
      </c>
      <c r="AA100" s="122">
        <f t="shared" si="77"/>
        <v>0</v>
      </c>
      <c r="AB100" s="122">
        <f t="shared" si="78"/>
        <v>1270.1764934453129</v>
      </c>
      <c r="AC100" s="100">
        <f t="shared" si="79"/>
        <v>5504.0981382630225</v>
      </c>
      <c r="AD100" s="221">
        <f t="shared" si="80"/>
        <v>0</v>
      </c>
      <c r="AE100" s="117">
        <f t="shared" si="56"/>
        <v>0</v>
      </c>
      <c r="AF100" s="130">
        <f t="shared" si="48"/>
        <v>5504.0981382630225</v>
      </c>
      <c r="AG100" s="101">
        <f t="shared" si="115"/>
        <v>2.3963396219659261E-2</v>
      </c>
      <c r="AH100" s="245">
        <f t="shared" si="81"/>
        <v>0.18149622640729901</v>
      </c>
      <c r="AI100" s="141">
        <f t="shared" si="82"/>
        <v>0</v>
      </c>
      <c r="AJ100" s="132">
        <f t="shared" si="83"/>
        <v>0</v>
      </c>
      <c r="AK100" s="102">
        <f t="shared" si="84"/>
        <v>0</v>
      </c>
      <c r="AL100" s="100">
        <f t="shared" si="85"/>
        <v>4445.6177270585949</v>
      </c>
      <c r="AM100" s="122">
        <f t="shared" si="116"/>
        <v>0</v>
      </c>
      <c r="AN100" s="122">
        <f t="shared" si="117"/>
        <v>1333.6853181175784</v>
      </c>
      <c r="AO100" s="100">
        <f t="shared" si="92"/>
        <v>5779.3030451761733</v>
      </c>
      <c r="AP100" s="221">
        <f t="shared" si="86"/>
        <v>0</v>
      </c>
      <c r="AQ100" s="117">
        <f t="shared" si="57"/>
        <v>0</v>
      </c>
      <c r="AR100" s="130">
        <f t="shared" si="121"/>
        <v>5779.3030451761733</v>
      </c>
      <c r="AS100" s="101">
        <f t="shared" si="118"/>
        <v>5.0000000000000044E-2</v>
      </c>
      <c r="AT100" s="245">
        <f t="shared" si="87"/>
        <v>5.0000000000000044E-2</v>
      </c>
      <c r="AU100" s="141">
        <f t="shared" si="88"/>
        <v>0</v>
      </c>
      <c r="AV100" s="132">
        <f t="shared" si="89"/>
        <v>0</v>
      </c>
      <c r="AW100" s="102">
        <f t="shared" si="90"/>
        <v>0</v>
      </c>
      <c r="AX100" s="100">
        <f t="shared" si="119"/>
        <v>532.87704517617294</v>
      </c>
      <c r="AY100" s="101">
        <f t="shared" si="120"/>
        <v>0.10156953422695247</v>
      </c>
      <c r="BA100" s="259">
        <f t="shared" si="91"/>
        <v>0.54285655234523067</v>
      </c>
      <c r="BB100" s="279"/>
    </row>
    <row r="101" spans="1:54" s="93" customFormat="1" ht="15" customHeight="1" x14ac:dyDescent="0.25">
      <c r="A101" s="95" t="s">
        <v>233</v>
      </c>
      <c r="B101" s="100">
        <v>2824.92</v>
      </c>
      <c r="C101" s="100">
        <f t="shared" si="58"/>
        <v>1412.46</v>
      </c>
      <c r="D101" s="100">
        <f t="shared" si="59"/>
        <v>847.476</v>
      </c>
      <c r="E101" s="100">
        <v>59.87</v>
      </c>
      <c r="F101" s="100">
        <f t="shared" si="60"/>
        <v>5144.7259999999997</v>
      </c>
      <c r="G101" s="223"/>
      <c r="H101" s="117">
        <f t="shared" si="61"/>
        <v>0</v>
      </c>
      <c r="I101" s="130">
        <f t="shared" si="62"/>
        <v>5144.7259999999997</v>
      </c>
      <c r="K101" s="141"/>
      <c r="L101" s="132">
        <f t="shared" si="63"/>
        <v>0</v>
      </c>
      <c r="M101" s="102">
        <f t="shared" si="64"/>
        <v>0</v>
      </c>
      <c r="N101" s="100">
        <f t="shared" si="65"/>
        <v>3514.0600275659867</v>
      </c>
      <c r="O101" s="122">
        <f t="shared" si="66"/>
        <v>702.81200551319739</v>
      </c>
      <c r="P101" s="122">
        <f t="shared" si="67"/>
        <v>1054.218008269796</v>
      </c>
      <c r="Q101" s="100">
        <f t="shared" si="68"/>
        <v>5271.0900413489799</v>
      </c>
      <c r="R101" s="221">
        <f t="shared" si="69"/>
        <v>0</v>
      </c>
      <c r="S101" s="117">
        <f t="shared" si="70"/>
        <v>0</v>
      </c>
      <c r="T101" s="130">
        <f t="shared" si="71"/>
        <v>5271.0900413489799</v>
      </c>
      <c r="U101" s="101">
        <f t="shared" si="114"/>
        <v>2.4561860310729822E-2</v>
      </c>
      <c r="V101" s="245">
        <f t="shared" si="72"/>
        <v>0.24395028091626902</v>
      </c>
      <c r="W101" s="141">
        <f t="shared" si="73"/>
        <v>0</v>
      </c>
      <c r="X101" s="132">
        <f t="shared" si="74"/>
        <v>0</v>
      </c>
      <c r="Y101" s="102">
        <f t="shared" si="75"/>
        <v>0</v>
      </c>
      <c r="Z101" s="100">
        <f t="shared" si="76"/>
        <v>4151.8486619379428</v>
      </c>
      <c r="AA101" s="122">
        <f t="shared" si="77"/>
        <v>0</v>
      </c>
      <c r="AB101" s="122">
        <f t="shared" si="78"/>
        <v>1245.5545985813828</v>
      </c>
      <c r="AC101" s="100">
        <f t="shared" si="79"/>
        <v>5397.4032605193261</v>
      </c>
      <c r="AD101" s="221">
        <f t="shared" si="80"/>
        <v>0</v>
      </c>
      <c r="AE101" s="117">
        <f t="shared" si="56"/>
        <v>0</v>
      </c>
      <c r="AF101" s="130">
        <f t="shared" si="48"/>
        <v>5397.4032605193261</v>
      </c>
      <c r="AG101" s="101">
        <f t="shared" si="115"/>
        <v>2.3963396219659261E-2</v>
      </c>
      <c r="AH101" s="245">
        <f t="shared" si="81"/>
        <v>0.18149622640729901</v>
      </c>
      <c r="AI101" s="141">
        <f t="shared" si="82"/>
        <v>0</v>
      </c>
      <c r="AJ101" s="132">
        <f t="shared" si="83"/>
        <v>0</v>
      </c>
      <c r="AK101" s="102">
        <f t="shared" si="84"/>
        <v>0</v>
      </c>
      <c r="AL101" s="100">
        <f t="shared" si="85"/>
        <v>4359.4410950348392</v>
      </c>
      <c r="AM101" s="122">
        <f t="shared" si="116"/>
        <v>0</v>
      </c>
      <c r="AN101" s="122">
        <f t="shared" si="117"/>
        <v>1307.8323285104518</v>
      </c>
      <c r="AO101" s="100">
        <f t="shared" si="92"/>
        <v>5667.2734235452908</v>
      </c>
      <c r="AP101" s="221">
        <f t="shared" si="86"/>
        <v>0</v>
      </c>
      <c r="AQ101" s="117">
        <f t="shared" si="57"/>
        <v>0</v>
      </c>
      <c r="AR101" s="130">
        <f t="shared" si="121"/>
        <v>5667.2734235452908</v>
      </c>
      <c r="AS101" s="101">
        <f t="shared" si="118"/>
        <v>4.9999999999999822E-2</v>
      </c>
      <c r="AT101" s="245">
        <f t="shared" si="87"/>
        <v>4.9999999999999822E-2</v>
      </c>
      <c r="AU101" s="141">
        <f t="shared" si="88"/>
        <v>0</v>
      </c>
      <c r="AV101" s="132">
        <f t="shared" si="89"/>
        <v>0</v>
      </c>
      <c r="AW101" s="102">
        <f t="shared" si="90"/>
        <v>0</v>
      </c>
      <c r="AX101" s="100">
        <f t="shared" si="119"/>
        <v>522.54742354529117</v>
      </c>
      <c r="AY101" s="101">
        <f t="shared" si="120"/>
        <v>0.10156953422695225</v>
      </c>
      <c r="BA101" s="259">
        <f t="shared" si="91"/>
        <v>0.54320869087791479</v>
      </c>
      <c r="BB101" s="279"/>
    </row>
    <row r="102" spans="1:54" s="93" customFormat="1" ht="15" customHeight="1" x14ac:dyDescent="0.25">
      <c r="A102" s="96" t="s">
        <v>234</v>
      </c>
      <c r="B102" s="97"/>
      <c r="C102" s="97"/>
      <c r="D102" s="97"/>
      <c r="E102" s="97"/>
      <c r="F102" s="97"/>
      <c r="G102" s="223"/>
      <c r="H102" s="116"/>
      <c r="I102" s="130"/>
      <c r="J102" s="99"/>
      <c r="K102" s="142"/>
      <c r="L102" s="133">
        <f t="shared" si="63"/>
        <v>0</v>
      </c>
      <c r="M102" s="102">
        <f t="shared" si="64"/>
        <v>0</v>
      </c>
      <c r="N102" s="97">
        <f t="shared" si="65"/>
        <v>0</v>
      </c>
      <c r="O102" s="118"/>
      <c r="P102" s="118"/>
      <c r="Q102" s="97"/>
      <c r="R102" s="221">
        <f t="shared" si="69"/>
        <v>0</v>
      </c>
      <c r="S102" s="116"/>
      <c r="T102" s="130"/>
      <c r="U102" s="98"/>
      <c r="V102" s="245" t="e">
        <f t="shared" si="72"/>
        <v>#DIV/0!</v>
      </c>
      <c r="W102" s="141">
        <f t="shared" si="73"/>
        <v>0</v>
      </c>
      <c r="X102" s="133">
        <f t="shared" si="74"/>
        <v>0</v>
      </c>
      <c r="Y102" s="102">
        <f t="shared" si="75"/>
        <v>0</v>
      </c>
      <c r="Z102" s="97">
        <f t="shared" si="76"/>
        <v>0</v>
      </c>
      <c r="AA102" s="118"/>
      <c r="AB102" s="118"/>
      <c r="AC102" s="97"/>
      <c r="AD102" s="221">
        <f t="shared" si="80"/>
        <v>0</v>
      </c>
      <c r="AE102" s="116"/>
      <c r="AF102" s="130"/>
      <c r="AG102" s="98"/>
      <c r="AH102" s="245"/>
      <c r="AI102" s="142">
        <f t="shared" si="82"/>
        <v>0</v>
      </c>
      <c r="AJ102" s="133">
        <f t="shared" si="83"/>
        <v>0</v>
      </c>
      <c r="AK102" s="102">
        <f t="shared" si="84"/>
        <v>0</v>
      </c>
      <c r="AL102" s="97">
        <f t="shared" si="85"/>
        <v>0</v>
      </c>
      <c r="AM102" s="118"/>
      <c r="AN102" s="118"/>
      <c r="AO102" s="97"/>
      <c r="AP102" s="221">
        <f t="shared" si="86"/>
        <v>0</v>
      </c>
      <c r="AQ102" s="116"/>
      <c r="AR102" s="130"/>
      <c r="AS102" s="98"/>
      <c r="AT102" s="245"/>
      <c r="AU102" s="142">
        <f t="shared" si="88"/>
        <v>0</v>
      </c>
      <c r="AV102" s="133">
        <f t="shared" si="89"/>
        <v>0</v>
      </c>
      <c r="AW102" s="102">
        <f t="shared" si="90"/>
        <v>0</v>
      </c>
      <c r="AX102" s="97"/>
      <c r="AY102" s="98"/>
      <c r="BA102" s="259"/>
      <c r="BB102" s="279"/>
    </row>
    <row r="103" spans="1:54" s="93" customFormat="1" ht="15" customHeight="1" x14ac:dyDescent="0.25">
      <c r="A103" s="96" t="s">
        <v>235</v>
      </c>
      <c r="B103" s="97"/>
      <c r="C103" s="97"/>
      <c r="D103" s="97"/>
      <c r="E103" s="97"/>
      <c r="F103" s="97"/>
      <c r="G103" s="223"/>
      <c r="H103" s="116"/>
      <c r="I103" s="130"/>
      <c r="J103" s="99"/>
      <c r="K103" s="142"/>
      <c r="L103" s="133">
        <f t="shared" si="63"/>
        <v>0</v>
      </c>
      <c r="M103" s="102">
        <f t="shared" si="64"/>
        <v>0</v>
      </c>
      <c r="N103" s="97">
        <f t="shared" si="65"/>
        <v>0</v>
      </c>
      <c r="O103" s="118"/>
      <c r="P103" s="118"/>
      <c r="Q103" s="97"/>
      <c r="R103" s="221">
        <f t="shared" si="69"/>
        <v>0</v>
      </c>
      <c r="S103" s="116"/>
      <c r="T103" s="130"/>
      <c r="U103" s="98"/>
      <c r="V103" s="245" t="e">
        <f t="shared" si="72"/>
        <v>#DIV/0!</v>
      </c>
      <c r="W103" s="141">
        <f t="shared" si="73"/>
        <v>0</v>
      </c>
      <c r="X103" s="133">
        <f t="shared" si="74"/>
        <v>0</v>
      </c>
      <c r="Y103" s="102">
        <f t="shared" si="75"/>
        <v>0</v>
      </c>
      <c r="Z103" s="97">
        <f t="shared" si="76"/>
        <v>0</v>
      </c>
      <c r="AA103" s="118"/>
      <c r="AB103" s="118"/>
      <c r="AC103" s="97"/>
      <c r="AD103" s="221">
        <f t="shared" si="80"/>
        <v>0</v>
      </c>
      <c r="AE103" s="116"/>
      <c r="AF103" s="130"/>
      <c r="AG103" s="98"/>
      <c r="AH103" s="245"/>
      <c r="AI103" s="142">
        <f t="shared" si="82"/>
        <v>0</v>
      </c>
      <c r="AJ103" s="133">
        <f t="shared" si="83"/>
        <v>0</v>
      </c>
      <c r="AK103" s="102">
        <f t="shared" si="84"/>
        <v>0</v>
      </c>
      <c r="AL103" s="97">
        <f t="shared" si="85"/>
        <v>0</v>
      </c>
      <c r="AM103" s="118"/>
      <c r="AN103" s="118"/>
      <c r="AO103" s="97"/>
      <c r="AP103" s="221">
        <f t="shared" si="86"/>
        <v>0</v>
      </c>
      <c r="AQ103" s="116"/>
      <c r="AR103" s="130"/>
      <c r="AS103" s="98"/>
      <c r="AT103" s="245"/>
      <c r="AU103" s="142">
        <f t="shared" si="88"/>
        <v>0</v>
      </c>
      <c r="AV103" s="133">
        <f t="shared" si="89"/>
        <v>0</v>
      </c>
      <c r="AW103" s="102">
        <f t="shared" si="90"/>
        <v>0</v>
      </c>
      <c r="AX103" s="97"/>
      <c r="AY103" s="98"/>
      <c r="BA103" s="259"/>
      <c r="BB103" s="279"/>
    </row>
    <row r="104" spans="1:54" s="93" customFormat="1" ht="15" customHeight="1" x14ac:dyDescent="0.25">
      <c r="A104" s="96" t="s">
        <v>236</v>
      </c>
      <c r="B104" s="97">
        <v>2314.7800000000002</v>
      </c>
      <c r="C104" s="97">
        <v>1157.3900000000001</v>
      </c>
      <c r="D104" s="97">
        <v>694.43400000000008</v>
      </c>
      <c r="E104" s="97">
        <v>59.87</v>
      </c>
      <c r="F104" s="97">
        <v>4226.4740000000002</v>
      </c>
      <c r="G104" s="223"/>
      <c r="H104" s="116">
        <f t="shared" ref="H104" si="122">B104*G104%</f>
        <v>0</v>
      </c>
      <c r="I104" s="130">
        <f t="shared" ref="I104" si="123">F104+H104</f>
        <v>4226.4740000000002</v>
      </c>
      <c r="J104" s="99"/>
      <c r="K104" s="142"/>
      <c r="L104" s="133">
        <f t="shared" si="63"/>
        <v>0</v>
      </c>
      <c r="M104" s="102">
        <f t="shared" si="64"/>
        <v>0</v>
      </c>
      <c r="N104" s="97">
        <f t="shared" si="65"/>
        <v>2886.856042663288</v>
      </c>
      <c r="O104" s="118">
        <f t="shared" ref="O104" si="124">N104*O$4</f>
        <v>577.37120853265765</v>
      </c>
      <c r="P104" s="118">
        <f t="shared" ref="P104" si="125">N104*P$4</f>
        <v>866.05681279898636</v>
      </c>
      <c r="Q104" s="97">
        <f t="shared" ref="Q104" si="126">SUM(N104:P104)</f>
        <v>4330.2840639949318</v>
      </c>
      <c r="R104" s="221">
        <f t="shared" ref="R104" si="127">G104</f>
        <v>0</v>
      </c>
      <c r="S104" s="116">
        <f t="shared" ref="S104" si="128">N104*R104%</f>
        <v>0</v>
      </c>
      <c r="T104" s="130">
        <f t="shared" ref="T104" si="129">Q104+S104</f>
        <v>4330.2840639949318</v>
      </c>
      <c r="U104" s="98">
        <f t="shared" ref="U104" si="130">T104/I104-1</f>
        <v>2.4561860310729822E-2</v>
      </c>
      <c r="V104" s="245">
        <f t="shared" si="72"/>
        <v>0.24714056742467427</v>
      </c>
      <c r="W104" s="141">
        <f t="shared" si="73"/>
        <v>0</v>
      </c>
      <c r="X104" s="133">
        <f t="shared" si="74"/>
        <v>0</v>
      </c>
      <c r="Y104" s="102">
        <f t="shared" si="75"/>
        <v>0</v>
      </c>
      <c r="Z104" s="97">
        <f t="shared" si="76"/>
        <v>3410.8095205877839</v>
      </c>
      <c r="AA104" s="118">
        <f t="shared" ref="AA104" si="131">Z104*AA$4</f>
        <v>0</v>
      </c>
      <c r="AB104" s="118">
        <f t="shared" ref="AB104" si="132">Z104*AB$4</f>
        <v>1023.2428561763352</v>
      </c>
      <c r="AC104" s="97">
        <f t="shared" ref="AC104" si="133">SUM(Z104:AB104)</f>
        <v>4434.0523767641189</v>
      </c>
      <c r="AD104" s="221">
        <f t="shared" ref="AD104" si="134">G104</f>
        <v>0</v>
      </c>
      <c r="AE104" s="116">
        <f t="shared" ref="AE104" si="135">Z104*AD104%</f>
        <v>0</v>
      </c>
      <c r="AF104" s="130">
        <f t="shared" ref="AF104" si="136">AC104+AE104</f>
        <v>4434.0523767641189</v>
      </c>
      <c r="AG104" s="98">
        <f t="shared" ref="AG104" si="137">AF104/T104-1</f>
        <v>2.3963396219659261E-2</v>
      </c>
      <c r="AH104" s="245">
        <f t="shared" ref="AH104" si="138">Z104/N104-1</f>
        <v>0.18149622640729923</v>
      </c>
      <c r="AI104" s="142">
        <f t="shared" si="82"/>
        <v>0</v>
      </c>
      <c r="AJ104" s="133">
        <f t="shared" si="83"/>
        <v>0</v>
      </c>
      <c r="AK104" s="102">
        <f t="shared" si="84"/>
        <v>0</v>
      </c>
      <c r="AL104" s="97">
        <f t="shared" ref="AL104" si="139">F104*AL$1</f>
        <v>3581.3499966171726</v>
      </c>
      <c r="AM104" s="118">
        <f t="shared" ref="AM104" si="140">AL104*AM$4</f>
        <v>0</v>
      </c>
      <c r="AN104" s="118">
        <f t="shared" ref="AN104" si="141">AL104*AN$4</f>
        <v>1074.4049989851517</v>
      </c>
      <c r="AO104" s="97">
        <f t="shared" ref="AO104" si="142">SUM(AL104:AN104)</f>
        <v>4655.754995602324</v>
      </c>
      <c r="AP104" s="221">
        <f t="shared" ref="AP104" si="143">G104</f>
        <v>0</v>
      </c>
      <c r="AQ104" s="116">
        <f t="shared" ref="AQ104" si="144">AL104*AP104%</f>
        <v>0</v>
      </c>
      <c r="AR104" s="130">
        <f t="shared" ref="AR104" si="145">AO104+AQ104</f>
        <v>4655.754995602324</v>
      </c>
      <c r="AS104" s="98">
        <f t="shared" ref="AS104" si="146">AR104/AF104-1</f>
        <v>4.9999999999999822E-2</v>
      </c>
      <c r="AT104" s="245">
        <f t="shared" ref="AT104" si="147">AL104/Z104-1</f>
        <v>4.9999999999999822E-2</v>
      </c>
      <c r="AU104" s="142">
        <f t="shared" si="88"/>
        <v>0</v>
      </c>
      <c r="AV104" s="133">
        <f t="shared" si="89"/>
        <v>0</v>
      </c>
      <c r="AW104" s="102">
        <f t="shared" si="90"/>
        <v>0</v>
      </c>
      <c r="AX104" s="97"/>
      <c r="AY104" s="98"/>
      <c r="BA104" s="259">
        <f t="shared" si="91"/>
        <v>0.54716646792229606</v>
      </c>
      <c r="BB104" s="279"/>
    </row>
    <row r="105" spans="1:54" s="93" customFormat="1" ht="15" customHeight="1" x14ac:dyDescent="0.25">
      <c r="A105" s="95" t="s">
        <v>337</v>
      </c>
      <c r="B105" s="100">
        <v>3342.46</v>
      </c>
      <c r="C105" s="100">
        <f t="shared" ref="C105:C161" si="148">B105*C$4</f>
        <v>1671.23</v>
      </c>
      <c r="D105" s="100">
        <f t="shared" ref="D105:D161" si="149">B105*D$4</f>
        <v>1002.7379999999999</v>
      </c>
      <c r="E105" s="100">
        <v>59.87</v>
      </c>
      <c r="F105" s="100">
        <f t="shared" ref="F105:F161" si="150">SUM(B105:E105)</f>
        <v>6076.2980000000007</v>
      </c>
      <c r="G105" s="223">
        <v>31.2</v>
      </c>
      <c r="H105" s="117">
        <f t="shared" ref="H105:H161" si="151">B105*G105%</f>
        <v>1042.84752</v>
      </c>
      <c r="I105" s="130">
        <f t="shared" ref="I105:I161" si="152">F105+H105</f>
        <v>7119.1455200000009</v>
      </c>
      <c r="K105" s="141">
        <v>363</v>
      </c>
      <c r="L105" s="132">
        <f t="shared" si="63"/>
        <v>2584249.8237600005</v>
      </c>
      <c r="M105" s="102">
        <f t="shared" si="64"/>
        <v>1213312.98</v>
      </c>
      <c r="N105" s="100">
        <f t="shared" si="65"/>
        <v>4150.3621217882455</v>
      </c>
      <c r="O105" s="122">
        <f t="shared" ref="O105:O161" si="153">N105*O$4</f>
        <v>830.0724243576492</v>
      </c>
      <c r="P105" s="122">
        <f t="shared" ref="P105:P161" si="154">N105*P$4</f>
        <v>1245.1086365364736</v>
      </c>
      <c r="Q105" s="100">
        <f t="shared" ref="Q105:Q161" si="155">SUM(N105:P105)</f>
        <v>6225.5431826823678</v>
      </c>
      <c r="R105" s="221">
        <f t="shared" si="69"/>
        <v>31.2</v>
      </c>
      <c r="S105" s="117">
        <f t="shared" ref="S105:S161" si="156">N105*R105%</f>
        <v>1294.9129819979325</v>
      </c>
      <c r="T105" s="130">
        <f t="shared" ref="T105:T161" si="157">Q105+S105</f>
        <v>7520.4561646803004</v>
      </c>
      <c r="U105" s="101">
        <f t="shared" ref="U105:U151" si="158">T105/I105-1</f>
        <v>5.6370619697671209E-2</v>
      </c>
      <c r="V105" s="245">
        <f t="shared" si="72"/>
        <v>0.24170883773874485</v>
      </c>
      <c r="W105" s="141">
        <f t="shared" si="73"/>
        <v>363</v>
      </c>
      <c r="X105" s="132">
        <f t="shared" si="74"/>
        <v>2729925.5877789492</v>
      </c>
      <c r="Y105" s="102">
        <f t="shared" si="75"/>
        <v>1506581.4502091331</v>
      </c>
      <c r="Z105" s="100">
        <f t="shared" si="76"/>
        <v>4903.6371851166032</v>
      </c>
      <c r="AA105" s="122">
        <f t="shared" ref="AA105:AA161" si="159">Z105*AA$4</f>
        <v>0</v>
      </c>
      <c r="AB105" s="122">
        <f t="shared" ref="AB105:AB161" si="160">Z105*AB$4</f>
        <v>1471.091155534981</v>
      </c>
      <c r="AC105" s="100">
        <f t="shared" ref="AC105:AC161" si="161">SUM(Z105:AB105)</f>
        <v>6374.7283406515844</v>
      </c>
      <c r="AD105" s="221">
        <f t="shared" si="80"/>
        <v>31.2</v>
      </c>
      <c r="AE105" s="117">
        <f t="shared" ref="AE105:AE147" si="162">Z105*AD105%</f>
        <v>1529.9348017563802</v>
      </c>
      <c r="AF105" s="130">
        <f t="shared" ref="AF105:AF146" si="163">AC105+AE105</f>
        <v>7904.6631424079642</v>
      </c>
      <c r="AG105" s="101">
        <f t="shared" ref="AG105:AG151" si="164">AF105/T105-1</f>
        <v>5.1088254397663402E-2</v>
      </c>
      <c r="AH105" s="245">
        <f t="shared" si="81"/>
        <v>0.18149622640729901</v>
      </c>
      <c r="AI105" s="141">
        <f t="shared" si="82"/>
        <v>363</v>
      </c>
      <c r="AJ105" s="132">
        <f t="shared" si="83"/>
        <v>2869392.7206940912</v>
      </c>
      <c r="AK105" s="102">
        <f t="shared" si="84"/>
        <v>1780020.2981973269</v>
      </c>
      <c r="AL105" s="100">
        <f t="shared" si="85"/>
        <v>5148.8190443724334</v>
      </c>
      <c r="AM105" s="122">
        <f t="shared" ref="AM105:AM151" si="165">AL105*AM$4</f>
        <v>0</v>
      </c>
      <c r="AN105" s="122">
        <f t="shared" ref="AN105:AN151" si="166">AL105*AN$4</f>
        <v>1544.6457133117299</v>
      </c>
      <c r="AO105" s="100">
        <f t="shared" ref="AO105:AO162" si="167">SUM(AL105:AN105)</f>
        <v>6693.4647576841635</v>
      </c>
      <c r="AP105" s="221">
        <f t="shared" si="86"/>
        <v>31.2</v>
      </c>
      <c r="AQ105" s="117">
        <f t="shared" ref="AQ105:AQ147" si="168">AL105*AP105%</f>
        <v>1606.4315418441993</v>
      </c>
      <c r="AR105" s="130">
        <f t="shared" ref="AR105:AR108" si="169">AO105+AQ105</f>
        <v>8299.8962995283619</v>
      </c>
      <c r="AS105" s="101">
        <f t="shared" ref="AS105:AS151" si="170">AR105/AF105-1</f>
        <v>4.9999999999999822E-2</v>
      </c>
      <c r="AT105" s="245">
        <f t="shared" si="87"/>
        <v>5.0000000000000044E-2</v>
      </c>
      <c r="AU105" s="141">
        <f t="shared" si="88"/>
        <v>363</v>
      </c>
      <c r="AV105" s="132">
        <f t="shared" si="89"/>
        <v>3012862.3567287955</v>
      </c>
      <c r="AW105" s="102">
        <f t="shared" si="90"/>
        <v>1869021.3131071932</v>
      </c>
      <c r="AX105" s="100">
        <f t="shared" ref="AX105:AX151" si="171">AR105-I105</f>
        <v>1180.7507795283609</v>
      </c>
      <c r="AY105" s="101">
        <f t="shared" ref="AY105:AY111" si="172">AR105/I105-1</f>
        <v>0.16585568818775331</v>
      </c>
      <c r="BA105" s="259">
        <f t="shared" si="91"/>
        <v>0.54042802138916657</v>
      </c>
      <c r="BB105" s="279"/>
    </row>
    <row r="106" spans="1:54" s="93" customFormat="1" ht="15" customHeight="1" x14ac:dyDescent="0.25">
      <c r="A106" s="95" t="s">
        <v>338</v>
      </c>
      <c r="B106" s="100">
        <v>3276.91</v>
      </c>
      <c r="C106" s="100">
        <f t="shared" si="148"/>
        <v>1638.4549999999999</v>
      </c>
      <c r="D106" s="100">
        <f t="shared" si="149"/>
        <v>983.07299999999987</v>
      </c>
      <c r="E106" s="100">
        <v>59.87</v>
      </c>
      <c r="F106" s="100">
        <f t="shared" si="150"/>
        <v>5958.308</v>
      </c>
      <c r="G106" s="223">
        <v>25.6</v>
      </c>
      <c r="H106" s="117">
        <f t="shared" si="151"/>
        <v>838.88896</v>
      </c>
      <c r="I106" s="130">
        <f t="shared" si="152"/>
        <v>6797.1969600000002</v>
      </c>
      <c r="K106" s="141">
        <v>44</v>
      </c>
      <c r="L106" s="132">
        <f t="shared" si="63"/>
        <v>299076.66623999999</v>
      </c>
      <c r="M106" s="102">
        <f t="shared" si="64"/>
        <v>144184.03999999998</v>
      </c>
      <c r="N106" s="100">
        <f t="shared" si="65"/>
        <v>4069.770085856203</v>
      </c>
      <c r="O106" s="122">
        <f t="shared" si="153"/>
        <v>813.95401717124059</v>
      </c>
      <c r="P106" s="122">
        <f t="shared" si="154"/>
        <v>1220.9310257568609</v>
      </c>
      <c r="Q106" s="100">
        <f t="shared" si="155"/>
        <v>6104.6551287843049</v>
      </c>
      <c r="R106" s="221">
        <f t="shared" si="69"/>
        <v>25.6</v>
      </c>
      <c r="S106" s="117">
        <f t="shared" si="156"/>
        <v>1041.861141979188</v>
      </c>
      <c r="T106" s="130">
        <f t="shared" si="157"/>
        <v>7146.5162707634927</v>
      </c>
      <c r="U106" s="101">
        <f t="shared" si="158"/>
        <v>5.1391671128431238E-2</v>
      </c>
      <c r="V106" s="245">
        <f t="shared" si="72"/>
        <v>0.24195357390230532</v>
      </c>
      <c r="W106" s="141">
        <f t="shared" si="73"/>
        <v>44</v>
      </c>
      <c r="X106" s="132">
        <f t="shared" si="74"/>
        <v>314446.71591359365</v>
      </c>
      <c r="Y106" s="102">
        <f t="shared" si="75"/>
        <v>179069.88377767292</v>
      </c>
      <c r="Z106" s="100">
        <f t="shared" si="76"/>
        <v>4808.4179987844136</v>
      </c>
      <c r="AA106" s="122">
        <f t="shared" si="159"/>
        <v>0</v>
      </c>
      <c r="AB106" s="122">
        <f t="shared" si="160"/>
        <v>1442.525399635324</v>
      </c>
      <c r="AC106" s="100">
        <f t="shared" si="161"/>
        <v>6250.9433984197376</v>
      </c>
      <c r="AD106" s="221">
        <f t="shared" si="80"/>
        <v>25.6</v>
      </c>
      <c r="AE106" s="117">
        <f t="shared" si="162"/>
        <v>1230.9550076888099</v>
      </c>
      <c r="AF106" s="130">
        <f t="shared" si="163"/>
        <v>7481.8984061085475</v>
      </c>
      <c r="AG106" s="101">
        <f t="shared" si="164"/>
        <v>4.6929458023779791E-2</v>
      </c>
      <c r="AH106" s="245">
        <f t="shared" si="81"/>
        <v>0.18149622640729923</v>
      </c>
      <c r="AI106" s="141">
        <f t="shared" si="82"/>
        <v>44</v>
      </c>
      <c r="AJ106" s="132">
        <f t="shared" si="83"/>
        <v>329203.5298687761</v>
      </c>
      <c r="AK106" s="102">
        <f t="shared" si="84"/>
        <v>211570.3919465142</v>
      </c>
      <c r="AL106" s="100">
        <f t="shared" si="85"/>
        <v>5048.838898723634</v>
      </c>
      <c r="AM106" s="122">
        <f t="shared" si="165"/>
        <v>0</v>
      </c>
      <c r="AN106" s="122">
        <f t="shared" si="166"/>
        <v>1514.6516696170902</v>
      </c>
      <c r="AO106" s="100">
        <f t="shared" si="167"/>
        <v>6563.4905683407242</v>
      </c>
      <c r="AP106" s="221">
        <f t="shared" si="86"/>
        <v>25.6</v>
      </c>
      <c r="AQ106" s="117">
        <f t="shared" si="168"/>
        <v>1292.5027580732503</v>
      </c>
      <c r="AR106" s="130">
        <f t="shared" si="169"/>
        <v>7855.9933264139745</v>
      </c>
      <c r="AS106" s="101">
        <f t="shared" si="170"/>
        <v>5.0000000000000044E-2</v>
      </c>
      <c r="AT106" s="245">
        <f t="shared" si="87"/>
        <v>5.0000000000000044E-2</v>
      </c>
      <c r="AU106" s="141">
        <f t="shared" si="88"/>
        <v>44</v>
      </c>
      <c r="AV106" s="132">
        <f t="shared" si="89"/>
        <v>345663.70636221487</v>
      </c>
      <c r="AW106" s="102">
        <f t="shared" si="90"/>
        <v>222148.9115438399</v>
      </c>
      <c r="AX106" s="100">
        <f t="shared" si="171"/>
        <v>1058.7963664139743</v>
      </c>
      <c r="AY106" s="101">
        <f t="shared" si="172"/>
        <v>0.15576955804646486</v>
      </c>
      <c r="BA106" s="259">
        <f t="shared" si="91"/>
        <v>0.5407316339855639</v>
      </c>
      <c r="BB106" s="279"/>
    </row>
    <row r="107" spans="1:54" s="93" customFormat="1" ht="15" customHeight="1" x14ac:dyDescent="0.25">
      <c r="A107" s="95" t="s">
        <v>339</v>
      </c>
      <c r="B107" s="100">
        <v>3212.67</v>
      </c>
      <c r="C107" s="100">
        <f t="shared" si="148"/>
        <v>1606.335</v>
      </c>
      <c r="D107" s="100">
        <f t="shared" si="149"/>
        <v>963.80099999999993</v>
      </c>
      <c r="E107" s="100">
        <v>59.87</v>
      </c>
      <c r="F107" s="100">
        <f t="shared" si="150"/>
        <v>5842.6760000000004</v>
      </c>
      <c r="G107" s="223">
        <v>27.6</v>
      </c>
      <c r="H107" s="117">
        <f t="shared" si="151"/>
        <v>886.69692000000009</v>
      </c>
      <c r="I107" s="130">
        <f t="shared" si="152"/>
        <v>6729.3729200000007</v>
      </c>
      <c r="K107" s="141">
        <v>27</v>
      </c>
      <c r="L107" s="132">
        <f t="shared" si="63"/>
        <v>181693.06884000002</v>
      </c>
      <c r="M107" s="102">
        <f t="shared" si="64"/>
        <v>86742.09</v>
      </c>
      <c r="N107" s="100">
        <f t="shared" si="65"/>
        <v>3990.7886611685699</v>
      </c>
      <c r="O107" s="122">
        <f t="shared" si="153"/>
        <v>798.157732233714</v>
      </c>
      <c r="P107" s="122">
        <f t="shared" si="154"/>
        <v>1197.2365983505708</v>
      </c>
      <c r="Q107" s="100">
        <f t="shared" si="155"/>
        <v>5986.1829917528548</v>
      </c>
      <c r="R107" s="221">
        <f t="shared" si="69"/>
        <v>27.6</v>
      </c>
      <c r="S107" s="117">
        <f t="shared" si="156"/>
        <v>1101.4576704825254</v>
      </c>
      <c r="T107" s="130">
        <f t="shared" si="157"/>
        <v>7087.6406622353807</v>
      </c>
      <c r="U107" s="101">
        <f t="shared" si="158"/>
        <v>5.3239394887834468E-2</v>
      </c>
      <c r="V107" s="245">
        <f t="shared" si="72"/>
        <v>0.24220310868174133</v>
      </c>
      <c r="W107" s="141">
        <f t="shared" si="73"/>
        <v>27</v>
      </c>
      <c r="X107" s="132">
        <f t="shared" si="74"/>
        <v>191366.29788035527</v>
      </c>
      <c r="Y107" s="102">
        <f t="shared" si="75"/>
        <v>107751.29385155138</v>
      </c>
      <c r="Z107" s="100">
        <f t="shared" si="76"/>
        <v>4715.1017435597023</v>
      </c>
      <c r="AA107" s="122">
        <f t="shared" si="159"/>
        <v>0</v>
      </c>
      <c r="AB107" s="122">
        <f t="shared" si="160"/>
        <v>1414.5305230679107</v>
      </c>
      <c r="AC107" s="100">
        <f t="shared" si="161"/>
        <v>6129.6322666276128</v>
      </c>
      <c r="AD107" s="221">
        <f t="shared" si="80"/>
        <v>27.6</v>
      </c>
      <c r="AE107" s="117">
        <f t="shared" si="162"/>
        <v>1301.3680812224779</v>
      </c>
      <c r="AF107" s="130">
        <f t="shared" si="163"/>
        <v>7431.0003478500912</v>
      </c>
      <c r="AG107" s="101">
        <f t="shared" si="164"/>
        <v>4.8444849559630132E-2</v>
      </c>
      <c r="AH107" s="245">
        <f t="shared" si="81"/>
        <v>0.18149622640729901</v>
      </c>
      <c r="AI107" s="141">
        <f t="shared" si="82"/>
        <v>27</v>
      </c>
      <c r="AJ107" s="132">
        <f t="shared" si="83"/>
        <v>200637.00939195245</v>
      </c>
      <c r="AK107" s="102">
        <f t="shared" si="84"/>
        <v>127307.74707611196</v>
      </c>
      <c r="AL107" s="100">
        <f t="shared" si="85"/>
        <v>4950.8568307376872</v>
      </c>
      <c r="AM107" s="122">
        <f t="shared" si="165"/>
        <v>0</v>
      </c>
      <c r="AN107" s="122">
        <f t="shared" si="166"/>
        <v>1485.257049221306</v>
      </c>
      <c r="AO107" s="100">
        <f t="shared" si="167"/>
        <v>6436.1138799589935</v>
      </c>
      <c r="AP107" s="221">
        <f t="shared" si="86"/>
        <v>27.6</v>
      </c>
      <c r="AQ107" s="117">
        <f t="shared" si="168"/>
        <v>1366.4364852836018</v>
      </c>
      <c r="AR107" s="130">
        <f t="shared" si="169"/>
        <v>7802.550365242595</v>
      </c>
      <c r="AS107" s="101">
        <f t="shared" si="170"/>
        <v>4.9999999999999822E-2</v>
      </c>
      <c r="AT107" s="245">
        <f t="shared" si="87"/>
        <v>5.0000000000000044E-2</v>
      </c>
      <c r="AU107" s="141">
        <f t="shared" si="88"/>
        <v>27</v>
      </c>
      <c r="AV107" s="132">
        <f t="shared" si="89"/>
        <v>210668.85986155007</v>
      </c>
      <c r="AW107" s="102">
        <f t="shared" si="90"/>
        <v>133673.13442991755</v>
      </c>
      <c r="AX107" s="100">
        <f t="shared" si="171"/>
        <v>1073.1774452425943</v>
      </c>
      <c r="AY107" s="101">
        <f t="shared" si="172"/>
        <v>0.15947658986962399</v>
      </c>
      <c r="BA107" s="259">
        <f t="shared" si="91"/>
        <v>0.54104119960583796</v>
      </c>
      <c r="BB107" s="279"/>
    </row>
    <row r="108" spans="1:54" s="93" customFormat="1" ht="15" customHeight="1" x14ac:dyDescent="0.25">
      <c r="A108" s="95" t="s">
        <v>340</v>
      </c>
      <c r="B108" s="100">
        <v>3149.68</v>
      </c>
      <c r="C108" s="100">
        <f t="shared" si="148"/>
        <v>1574.84</v>
      </c>
      <c r="D108" s="100">
        <f t="shared" si="149"/>
        <v>944.90399999999988</v>
      </c>
      <c r="E108" s="100">
        <v>59.87</v>
      </c>
      <c r="F108" s="100">
        <f t="shared" si="150"/>
        <v>5729.293999999999</v>
      </c>
      <c r="G108" s="223">
        <v>23.4</v>
      </c>
      <c r="H108" s="117">
        <f t="shared" si="151"/>
        <v>737.0251199999999</v>
      </c>
      <c r="I108" s="130">
        <f t="shared" si="152"/>
        <v>6466.3191199999992</v>
      </c>
      <c r="K108" s="141">
        <v>35</v>
      </c>
      <c r="L108" s="132">
        <f t="shared" si="63"/>
        <v>226321.16919999997</v>
      </c>
      <c r="M108" s="102">
        <f t="shared" si="64"/>
        <v>110238.79999999999</v>
      </c>
      <c r="N108" s="100">
        <f t="shared" si="65"/>
        <v>3913.3440792714014</v>
      </c>
      <c r="O108" s="122">
        <f t="shared" si="153"/>
        <v>782.6688158542803</v>
      </c>
      <c r="P108" s="122">
        <f t="shared" si="154"/>
        <v>1174.0032237814203</v>
      </c>
      <c r="Q108" s="100">
        <f t="shared" si="155"/>
        <v>5870.0161189071023</v>
      </c>
      <c r="R108" s="221">
        <f t="shared" si="69"/>
        <v>23.4</v>
      </c>
      <c r="S108" s="117">
        <f t="shared" si="156"/>
        <v>915.72251454950788</v>
      </c>
      <c r="T108" s="130">
        <f t="shared" si="157"/>
        <v>6785.7386334566099</v>
      </c>
      <c r="U108" s="101">
        <f t="shared" si="158"/>
        <v>4.9397424953659064E-2</v>
      </c>
      <c r="V108" s="245">
        <f t="shared" si="72"/>
        <v>0.24245767165915311</v>
      </c>
      <c r="W108" s="141">
        <f t="shared" si="73"/>
        <v>35</v>
      </c>
      <c r="X108" s="132">
        <f t="shared" si="74"/>
        <v>237500.85217098135</v>
      </c>
      <c r="Y108" s="102">
        <f t="shared" si="75"/>
        <v>136967.04277449904</v>
      </c>
      <c r="Z108" s="100">
        <f t="shared" si="76"/>
        <v>4623.6012622925073</v>
      </c>
      <c r="AA108" s="122">
        <f t="shared" si="159"/>
        <v>0</v>
      </c>
      <c r="AB108" s="122">
        <f t="shared" si="160"/>
        <v>1387.080378687752</v>
      </c>
      <c r="AC108" s="100">
        <f t="shared" si="161"/>
        <v>6010.6816409802595</v>
      </c>
      <c r="AD108" s="221">
        <f t="shared" si="80"/>
        <v>23.4</v>
      </c>
      <c r="AE108" s="117">
        <f t="shared" si="162"/>
        <v>1081.9226953764467</v>
      </c>
      <c r="AF108" s="130">
        <f t="shared" si="163"/>
        <v>7092.604336356706</v>
      </c>
      <c r="AG108" s="101">
        <f t="shared" si="164"/>
        <v>4.5222151850517145E-2</v>
      </c>
      <c r="AH108" s="245">
        <f t="shared" si="81"/>
        <v>0.18149622640729923</v>
      </c>
      <c r="AI108" s="141">
        <f t="shared" si="82"/>
        <v>35</v>
      </c>
      <c r="AJ108" s="132">
        <f t="shared" si="83"/>
        <v>248241.15177248471</v>
      </c>
      <c r="AK108" s="102">
        <f t="shared" si="84"/>
        <v>161826.04418023775</v>
      </c>
      <c r="AL108" s="100">
        <f t="shared" si="85"/>
        <v>4854.7813254071316</v>
      </c>
      <c r="AM108" s="122">
        <f t="shared" si="165"/>
        <v>0</v>
      </c>
      <c r="AN108" s="122">
        <f t="shared" si="166"/>
        <v>1456.4343976221394</v>
      </c>
      <c r="AO108" s="100">
        <f t="shared" si="167"/>
        <v>6311.2157230292705</v>
      </c>
      <c r="AP108" s="221">
        <f t="shared" si="86"/>
        <v>23.4</v>
      </c>
      <c r="AQ108" s="117">
        <f t="shared" si="168"/>
        <v>1136.0188301452688</v>
      </c>
      <c r="AR108" s="130">
        <f t="shared" si="169"/>
        <v>7447.2345531745395</v>
      </c>
      <c r="AS108" s="101">
        <f t="shared" si="170"/>
        <v>4.9999999999999822E-2</v>
      </c>
      <c r="AT108" s="245">
        <f t="shared" si="87"/>
        <v>4.9999999999999822E-2</v>
      </c>
      <c r="AU108" s="141">
        <f t="shared" si="88"/>
        <v>35</v>
      </c>
      <c r="AV108" s="132">
        <f t="shared" si="89"/>
        <v>260653.20936110889</v>
      </c>
      <c r="AW108" s="102">
        <f t="shared" si="90"/>
        <v>169917.34638924961</v>
      </c>
      <c r="AX108" s="100">
        <f t="shared" si="171"/>
        <v>980.91543317454034</v>
      </c>
      <c r="AY108" s="101">
        <f t="shared" si="172"/>
        <v>0.15169610638927766</v>
      </c>
      <c r="BA108" s="259">
        <f t="shared" si="91"/>
        <v>0.54135700306289269</v>
      </c>
      <c r="BB108" s="279"/>
    </row>
    <row r="109" spans="1:54" s="93" customFormat="1" ht="15" customHeight="1" x14ac:dyDescent="0.25">
      <c r="A109" s="95" t="s">
        <v>341</v>
      </c>
      <c r="B109" s="100">
        <v>3087.92</v>
      </c>
      <c r="C109" s="100">
        <f t="shared" si="148"/>
        <v>1543.96</v>
      </c>
      <c r="D109" s="100">
        <f t="shared" si="149"/>
        <v>926.37599999999998</v>
      </c>
      <c r="E109" s="100">
        <v>59.87</v>
      </c>
      <c r="F109" s="100">
        <f t="shared" si="150"/>
        <v>5618.1260000000002</v>
      </c>
      <c r="G109" s="223">
        <v>23.2</v>
      </c>
      <c r="H109" s="117">
        <f t="shared" si="151"/>
        <v>716.39743999999996</v>
      </c>
      <c r="I109" s="130">
        <f t="shared" si="152"/>
        <v>6334.5234399999999</v>
      </c>
      <c r="K109" s="141">
        <v>17</v>
      </c>
      <c r="L109" s="132">
        <f t="shared" si="63"/>
        <v>107686.89848</v>
      </c>
      <c r="M109" s="102">
        <f t="shared" si="64"/>
        <v>52494.64</v>
      </c>
      <c r="N109" s="100">
        <f t="shared" si="65"/>
        <v>3837.4117506800535</v>
      </c>
      <c r="O109" s="122">
        <f t="shared" si="153"/>
        <v>767.48235013601072</v>
      </c>
      <c r="P109" s="122">
        <f t="shared" si="154"/>
        <v>1151.2235252040159</v>
      </c>
      <c r="Q109" s="100">
        <f t="shared" si="155"/>
        <v>5756.1176260200809</v>
      </c>
      <c r="R109" s="221">
        <f t="shared" si="69"/>
        <v>23.2</v>
      </c>
      <c r="S109" s="117">
        <f t="shared" si="156"/>
        <v>890.27952615777235</v>
      </c>
      <c r="T109" s="130">
        <f t="shared" si="157"/>
        <v>6646.3971521778531</v>
      </c>
      <c r="U109" s="101">
        <f t="shared" si="158"/>
        <v>4.9233966079988756E-2</v>
      </c>
      <c r="V109" s="245">
        <f t="shared" si="72"/>
        <v>0.24271734717222393</v>
      </c>
      <c r="W109" s="141">
        <f t="shared" si="73"/>
        <v>17</v>
      </c>
      <c r="X109" s="132">
        <f t="shared" si="74"/>
        <v>112988.75158702351</v>
      </c>
      <c r="Y109" s="102">
        <f t="shared" si="75"/>
        <v>65235.99976156091</v>
      </c>
      <c r="Z109" s="100">
        <f t="shared" si="76"/>
        <v>4533.8875025995103</v>
      </c>
      <c r="AA109" s="122">
        <f t="shared" si="159"/>
        <v>0</v>
      </c>
      <c r="AB109" s="122">
        <f t="shared" si="160"/>
        <v>1360.166250779853</v>
      </c>
      <c r="AC109" s="100">
        <f t="shared" si="161"/>
        <v>5894.0537533793631</v>
      </c>
      <c r="AD109" s="221">
        <f t="shared" si="80"/>
        <v>23.2</v>
      </c>
      <c r="AE109" s="117">
        <f t="shared" si="162"/>
        <v>1051.8619006030863</v>
      </c>
      <c r="AF109" s="130">
        <f t="shared" si="163"/>
        <v>6945.9156539824489</v>
      </c>
      <c r="AG109" s="101">
        <f t="shared" si="164"/>
        <v>4.5064791487287481E-2</v>
      </c>
      <c r="AH109" s="245">
        <f t="shared" si="81"/>
        <v>0.18149622640729901</v>
      </c>
      <c r="AI109" s="141">
        <f t="shared" si="82"/>
        <v>17</v>
      </c>
      <c r="AJ109" s="132">
        <f t="shared" si="83"/>
        <v>118080.56611770163</v>
      </c>
      <c r="AK109" s="102">
        <f t="shared" si="84"/>
        <v>77076.087544191672</v>
      </c>
      <c r="AL109" s="100">
        <f t="shared" si="85"/>
        <v>4760.5818777294853</v>
      </c>
      <c r="AM109" s="122">
        <f t="shared" si="165"/>
        <v>0</v>
      </c>
      <c r="AN109" s="122">
        <f t="shared" si="166"/>
        <v>1428.1745633188455</v>
      </c>
      <c r="AO109" s="100">
        <f t="shared" si="167"/>
        <v>6188.756441048331</v>
      </c>
      <c r="AP109" s="221">
        <f t="shared" si="86"/>
        <v>23.2</v>
      </c>
      <c r="AQ109" s="117">
        <f t="shared" si="168"/>
        <v>1104.4549956332405</v>
      </c>
      <c r="AR109" s="130">
        <f t="shared" ref="AR109:AR172" si="173">AO109+AQ109</f>
        <v>7293.2114366815713</v>
      </c>
      <c r="AS109" s="101">
        <f t="shared" si="170"/>
        <v>5.0000000000000044E-2</v>
      </c>
      <c r="AT109" s="245">
        <f t="shared" si="87"/>
        <v>4.9999999999999822E-2</v>
      </c>
      <c r="AU109" s="141">
        <f t="shared" si="88"/>
        <v>17</v>
      </c>
      <c r="AV109" s="132">
        <f t="shared" si="89"/>
        <v>123984.59442358671</v>
      </c>
      <c r="AW109" s="102">
        <f t="shared" si="90"/>
        <v>80929.891921401257</v>
      </c>
      <c r="AX109" s="100">
        <f t="shared" si="171"/>
        <v>958.68799668157135</v>
      </c>
      <c r="AY109" s="101">
        <f t="shared" si="172"/>
        <v>0.151343349781901</v>
      </c>
      <c r="BA109" s="259">
        <f t="shared" si="91"/>
        <v>0.54167914898361524</v>
      </c>
      <c r="BB109" s="279"/>
    </row>
    <row r="110" spans="1:54" s="93" customFormat="1" ht="15" customHeight="1" x14ac:dyDescent="0.25">
      <c r="A110" s="95" t="s">
        <v>342</v>
      </c>
      <c r="B110" s="100">
        <v>3027.37</v>
      </c>
      <c r="C110" s="100">
        <f t="shared" si="148"/>
        <v>1513.6849999999999</v>
      </c>
      <c r="D110" s="100">
        <f t="shared" si="149"/>
        <v>908.2109999999999</v>
      </c>
      <c r="E110" s="100">
        <v>59.87</v>
      </c>
      <c r="F110" s="100">
        <f t="shared" si="150"/>
        <v>5509.1360000000004</v>
      </c>
      <c r="G110" s="223">
        <v>21.9</v>
      </c>
      <c r="H110" s="117">
        <f t="shared" si="151"/>
        <v>662.99402999999984</v>
      </c>
      <c r="I110" s="130">
        <f t="shared" si="152"/>
        <v>6172.1300300000003</v>
      </c>
      <c r="K110" s="141">
        <v>24</v>
      </c>
      <c r="L110" s="132">
        <f t="shared" si="63"/>
        <v>148131.12072000001</v>
      </c>
      <c r="M110" s="102">
        <f t="shared" si="64"/>
        <v>72656.88</v>
      </c>
      <c r="N110" s="100">
        <f t="shared" si="65"/>
        <v>3762.967085909876</v>
      </c>
      <c r="O110" s="122">
        <f t="shared" si="153"/>
        <v>752.59341718197527</v>
      </c>
      <c r="P110" s="122">
        <f t="shared" si="154"/>
        <v>1128.8901257729628</v>
      </c>
      <c r="Q110" s="100">
        <f t="shared" si="155"/>
        <v>5644.4506288648145</v>
      </c>
      <c r="R110" s="221">
        <f t="shared" si="69"/>
        <v>21.9</v>
      </c>
      <c r="S110" s="117">
        <f t="shared" si="156"/>
        <v>824.08979181426275</v>
      </c>
      <c r="T110" s="130">
        <f t="shared" si="157"/>
        <v>6468.5404206790772</v>
      </c>
      <c r="U110" s="101">
        <f t="shared" si="158"/>
        <v>4.8024002935511234E-2</v>
      </c>
      <c r="V110" s="245">
        <f t="shared" si="72"/>
        <v>0.24298222084181198</v>
      </c>
      <c r="W110" s="141">
        <f t="shared" si="73"/>
        <v>24</v>
      </c>
      <c r="X110" s="132">
        <f t="shared" si="74"/>
        <v>155244.97009629785</v>
      </c>
      <c r="Y110" s="102">
        <f t="shared" si="75"/>
        <v>90311.210061837017</v>
      </c>
      <c r="Z110" s="100">
        <f t="shared" si="76"/>
        <v>4445.9314120973895</v>
      </c>
      <c r="AA110" s="122">
        <f t="shared" si="159"/>
        <v>0</v>
      </c>
      <c r="AB110" s="122">
        <f t="shared" si="160"/>
        <v>1333.7794236292168</v>
      </c>
      <c r="AC110" s="100">
        <f t="shared" si="161"/>
        <v>5779.7108357266061</v>
      </c>
      <c r="AD110" s="221">
        <f t="shared" si="80"/>
        <v>21.9</v>
      </c>
      <c r="AE110" s="117">
        <f t="shared" si="162"/>
        <v>973.65897924932813</v>
      </c>
      <c r="AF110" s="130">
        <f t="shared" si="163"/>
        <v>6753.3698149759339</v>
      </c>
      <c r="AG110" s="101">
        <f t="shared" si="164"/>
        <v>4.4033023800283289E-2</v>
      </c>
      <c r="AH110" s="245">
        <f t="shared" si="81"/>
        <v>0.18149622640729923</v>
      </c>
      <c r="AI110" s="141">
        <f t="shared" si="82"/>
        <v>24</v>
      </c>
      <c r="AJ110" s="132">
        <f t="shared" si="83"/>
        <v>162080.87555942242</v>
      </c>
      <c r="AK110" s="102">
        <f t="shared" si="84"/>
        <v>106702.35389033734</v>
      </c>
      <c r="AL110" s="100">
        <f t="shared" si="85"/>
        <v>4668.2279827022585</v>
      </c>
      <c r="AM110" s="122">
        <f t="shared" si="165"/>
        <v>0</v>
      </c>
      <c r="AN110" s="122">
        <f t="shared" si="166"/>
        <v>1400.4683948106774</v>
      </c>
      <c r="AO110" s="100">
        <f t="shared" si="167"/>
        <v>6068.6963775129361</v>
      </c>
      <c r="AP110" s="221">
        <f t="shared" si="86"/>
        <v>21.9</v>
      </c>
      <c r="AQ110" s="117">
        <f t="shared" si="168"/>
        <v>1022.3419282117944</v>
      </c>
      <c r="AR110" s="130">
        <f t="shared" si="173"/>
        <v>7091.0383057247309</v>
      </c>
      <c r="AS110" s="101">
        <f t="shared" si="170"/>
        <v>5.0000000000000044E-2</v>
      </c>
      <c r="AT110" s="245">
        <f t="shared" si="87"/>
        <v>4.9999999999999822E-2</v>
      </c>
      <c r="AU110" s="141">
        <f t="shared" si="88"/>
        <v>24</v>
      </c>
      <c r="AV110" s="132">
        <f t="shared" si="89"/>
        <v>170184.91933739354</v>
      </c>
      <c r="AW110" s="102">
        <f t="shared" si="90"/>
        <v>112037.47158485421</v>
      </c>
      <c r="AX110" s="100">
        <f t="shared" si="171"/>
        <v>918.90827572473063</v>
      </c>
      <c r="AY110" s="101">
        <f t="shared" si="172"/>
        <v>0.14888025224004076</v>
      </c>
      <c r="BA110" s="259">
        <f t="shared" si="91"/>
        <v>0.54200774358676296</v>
      </c>
      <c r="BB110" s="279"/>
    </row>
    <row r="111" spans="1:54" s="93" customFormat="1" ht="15" customHeight="1" x14ac:dyDescent="0.25">
      <c r="A111" s="95" t="s">
        <v>343</v>
      </c>
      <c r="B111" s="100">
        <v>2968.01</v>
      </c>
      <c r="C111" s="100">
        <f t="shared" si="148"/>
        <v>1484.0050000000001</v>
      </c>
      <c r="D111" s="100">
        <f t="shared" si="149"/>
        <v>890.40300000000002</v>
      </c>
      <c r="E111" s="100">
        <v>59.87</v>
      </c>
      <c r="F111" s="100">
        <f t="shared" si="150"/>
        <v>5402.2880000000005</v>
      </c>
      <c r="G111" s="223">
        <v>18.5</v>
      </c>
      <c r="H111" s="117">
        <f t="shared" si="151"/>
        <v>549.08185000000003</v>
      </c>
      <c r="I111" s="130">
        <f t="shared" si="152"/>
        <v>5951.369850000001</v>
      </c>
      <c r="K111" s="141">
        <v>21</v>
      </c>
      <c r="L111" s="132">
        <f t="shared" si="63"/>
        <v>124978.76685000001</v>
      </c>
      <c r="M111" s="102">
        <f t="shared" si="64"/>
        <v>62328.210000000006</v>
      </c>
      <c r="N111" s="100">
        <f t="shared" si="65"/>
        <v>3689.9854954762222</v>
      </c>
      <c r="O111" s="122">
        <f t="shared" si="153"/>
        <v>737.99709909524449</v>
      </c>
      <c r="P111" s="122">
        <f t="shared" si="154"/>
        <v>1106.9956486428666</v>
      </c>
      <c r="Q111" s="100">
        <f t="shared" si="155"/>
        <v>5534.9782432143329</v>
      </c>
      <c r="R111" s="221">
        <f t="shared" si="69"/>
        <v>18.5</v>
      </c>
      <c r="S111" s="117">
        <f t="shared" si="156"/>
        <v>682.64731666310115</v>
      </c>
      <c r="T111" s="130">
        <f t="shared" si="157"/>
        <v>6217.6255598774342</v>
      </c>
      <c r="U111" s="101">
        <f t="shared" si="158"/>
        <v>4.4738558783644189E-2</v>
      </c>
      <c r="V111" s="245">
        <f t="shared" si="72"/>
        <v>0.24325237970095182</v>
      </c>
      <c r="W111" s="141">
        <f t="shared" si="73"/>
        <v>21</v>
      </c>
      <c r="X111" s="132">
        <f t="shared" si="74"/>
        <v>130570.13675742612</v>
      </c>
      <c r="Y111" s="102">
        <f t="shared" si="75"/>
        <v>77489.695405000661</v>
      </c>
      <c r="Z111" s="100">
        <f t="shared" si="76"/>
        <v>4359.703938402824</v>
      </c>
      <c r="AA111" s="122">
        <f t="shared" si="159"/>
        <v>0</v>
      </c>
      <c r="AB111" s="122">
        <f t="shared" si="160"/>
        <v>1307.9111815208471</v>
      </c>
      <c r="AC111" s="100">
        <f t="shared" si="161"/>
        <v>5667.615119923671</v>
      </c>
      <c r="AD111" s="221">
        <f t="shared" si="80"/>
        <v>18.5</v>
      </c>
      <c r="AE111" s="117">
        <f t="shared" si="162"/>
        <v>806.54522860452244</v>
      </c>
      <c r="AF111" s="130">
        <f t="shared" si="163"/>
        <v>6474.1603485281939</v>
      </c>
      <c r="AG111" s="101">
        <f t="shared" si="164"/>
        <v>4.125928558744163E-2</v>
      </c>
      <c r="AH111" s="245">
        <f t="shared" si="81"/>
        <v>0.18149622640729901</v>
      </c>
      <c r="AI111" s="141">
        <f t="shared" si="82"/>
        <v>21</v>
      </c>
      <c r="AJ111" s="132">
        <f t="shared" si="83"/>
        <v>135957.36731909207</v>
      </c>
      <c r="AK111" s="102">
        <f t="shared" si="84"/>
        <v>91553.7827064593</v>
      </c>
      <c r="AL111" s="100">
        <f t="shared" si="85"/>
        <v>4577.6891353229648</v>
      </c>
      <c r="AM111" s="122">
        <f t="shared" si="165"/>
        <v>0</v>
      </c>
      <c r="AN111" s="122">
        <f t="shared" si="166"/>
        <v>1373.3067405968893</v>
      </c>
      <c r="AO111" s="100">
        <f t="shared" si="167"/>
        <v>5950.9958759198544</v>
      </c>
      <c r="AP111" s="221">
        <f t="shared" si="86"/>
        <v>18.5</v>
      </c>
      <c r="AQ111" s="117">
        <f t="shared" si="168"/>
        <v>846.87249003474847</v>
      </c>
      <c r="AR111" s="130">
        <f t="shared" si="173"/>
        <v>6797.8683659546032</v>
      </c>
      <c r="AS111" s="101">
        <f t="shared" si="170"/>
        <v>4.9999999999999822E-2</v>
      </c>
      <c r="AT111" s="245">
        <f t="shared" si="87"/>
        <v>4.9999999999999822E-2</v>
      </c>
      <c r="AU111" s="141">
        <f t="shared" si="88"/>
        <v>21</v>
      </c>
      <c r="AV111" s="132">
        <f t="shared" si="89"/>
        <v>142755.23568504667</v>
      </c>
      <c r="AW111" s="102">
        <f t="shared" si="90"/>
        <v>96131.471841782259</v>
      </c>
      <c r="AX111" s="100">
        <f t="shared" si="171"/>
        <v>846.49851595460223</v>
      </c>
      <c r="AY111" s="101">
        <f t="shared" si="172"/>
        <v>0.14223591161194626</v>
      </c>
      <c r="BA111" s="259">
        <f t="shared" si="91"/>
        <v>0.54234289484299736</v>
      </c>
      <c r="BB111" s="279"/>
    </row>
    <row r="112" spans="1:54" s="93" customFormat="1" ht="15" customHeight="1" x14ac:dyDescent="0.25">
      <c r="A112" s="95" t="s">
        <v>344</v>
      </c>
      <c r="B112" s="100">
        <v>2909.82</v>
      </c>
      <c r="C112" s="100">
        <f t="shared" si="148"/>
        <v>1454.91</v>
      </c>
      <c r="D112" s="100">
        <f t="shared" si="149"/>
        <v>872.94600000000003</v>
      </c>
      <c r="E112" s="100">
        <v>59.87</v>
      </c>
      <c r="F112" s="100">
        <f t="shared" si="150"/>
        <v>5297.5460000000003</v>
      </c>
      <c r="G112" s="223">
        <v>22.4</v>
      </c>
      <c r="H112" s="117">
        <f t="shared" si="151"/>
        <v>651.79967999999997</v>
      </c>
      <c r="I112" s="130">
        <f t="shared" si="152"/>
        <v>5949.3456800000004</v>
      </c>
      <c r="K112" s="141">
        <v>29</v>
      </c>
      <c r="L112" s="132">
        <f t="shared" si="63"/>
        <v>172531.02472000002</v>
      </c>
      <c r="M112" s="102">
        <f t="shared" si="64"/>
        <v>84384.78</v>
      </c>
      <c r="N112" s="100">
        <f t="shared" si="65"/>
        <v>3618.4423898944442</v>
      </c>
      <c r="O112" s="122">
        <f t="shared" si="153"/>
        <v>723.68847797888884</v>
      </c>
      <c r="P112" s="122">
        <f t="shared" si="154"/>
        <v>1085.5327169683333</v>
      </c>
      <c r="Q112" s="100">
        <f t="shared" si="155"/>
        <v>5427.6635848416663</v>
      </c>
      <c r="R112" s="221">
        <f t="shared" si="69"/>
        <v>22.4</v>
      </c>
      <c r="S112" s="117">
        <f t="shared" si="156"/>
        <v>810.53109533635541</v>
      </c>
      <c r="T112" s="130">
        <f t="shared" si="157"/>
        <v>6238.1946801780214</v>
      </c>
      <c r="U112" s="101">
        <f t="shared" si="158"/>
        <v>4.8551389634165831E-2</v>
      </c>
      <c r="V112" s="245">
        <f t="shared" si="72"/>
        <v>0.24352791234318416</v>
      </c>
      <c r="W112" s="141">
        <f t="shared" si="73"/>
        <v>29</v>
      </c>
      <c r="X112" s="132">
        <f t="shared" si="74"/>
        <v>180907.64572516261</v>
      </c>
      <c r="Y112" s="102">
        <f t="shared" si="75"/>
        <v>104934.82930693889</v>
      </c>
      <c r="Z112" s="100">
        <f t="shared" si="76"/>
        <v>4275.1760291324945</v>
      </c>
      <c r="AA112" s="122">
        <f t="shared" si="159"/>
        <v>0</v>
      </c>
      <c r="AB112" s="122">
        <f t="shared" si="160"/>
        <v>1282.5528087397483</v>
      </c>
      <c r="AC112" s="100">
        <f t="shared" si="161"/>
        <v>5557.7288378722424</v>
      </c>
      <c r="AD112" s="221">
        <f t="shared" si="80"/>
        <v>22.4</v>
      </c>
      <c r="AE112" s="117">
        <f t="shared" si="162"/>
        <v>957.63943052567868</v>
      </c>
      <c r="AF112" s="130">
        <f t="shared" si="163"/>
        <v>6515.3682683979214</v>
      </c>
      <c r="AG112" s="101">
        <f t="shared" si="164"/>
        <v>4.4431698981858281E-2</v>
      </c>
      <c r="AH112" s="245">
        <f t="shared" si="81"/>
        <v>0.18149622640729901</v>
      </c>
      <c r="AI112" s="141">
        <f t="shared" si="82"/>
        <v>29</v>
      </c>
      <c r="AJ112" s="132">
        <f t="shared" si="83"/>
        <v>188945.67978353973</v>
      </c>
      <c r="AK112" s="102">
        <f t="shared" si="84"/>
        <v>123980.10484484234</v>
      </c>
      <c r="AL112" s="100">
        <f t="shared" si="85"/>
        <v>4488.934830589119</v>
      </c>
      <c r="AM112" s="122">
        <f t="shared" si="165"/>
        <v>0</v>
      </c>
      <c r="AN112" s="122">
        <f t="shared" si="166"/>
        <v>1346.6804491767357</v>
      </c>
      <c r="AO112" s="100">
        <f t="shared" si="167"/>
        <v>5835.6152797658542</v>
      </c>
      <c r="AP112" s="221">
        <f t="shared" si="86"/>
        <v>22.4</v>
      </c>
      <c r="AQ112" s="117">
        <f t="shared" si="168"/>
        <v>1005.5214020519626</v>
      </c>
      <c r="AR112" s="130">
        <f t="shared" si="173"/>
        <v>6841.1366818178167</v>
      </c>
      <c r="AS112" s="101">
        <f t="shared" si="170"/>
        <v>4.9999999999999822E-2</v>
      </c>
      <c r="AT112" s="245">
        <f t="shared" si="87"/>
        <v>5.0000000000000044E-2</v>
      </c>
      <c r="AU112" s="141">
        <f t="shared" si="88"/>
        <v>29</v>
      </c>
      <c r="AV112" s="132">
        <f t="shared" si="89"/>
        <v>198392.96377271667</v>
      </c>
      <c r="AW112" s="102">
        <f t="shared" si="90"/>
        <v>130179.11008708445</v>
      </c>
      <c r="AX112" s="100">
        <f t="shared" si="171"/>
        <v>891.79100181781632</v>
      </c>
      <c r="AY112" s="101">
        <f t="shared" ref="AY112:AY143" si="174">AR112/I112-1</f>
        <v>0.14989732481267026</v>
      </c>
      <c r="BA112" s="259">
        <f t="shared" si="91"/>
        <v>0.54268471265889939</v>
      </c>
      <c r="BB112" s="279"/>
    </row>
    <row r="113" spans="1:54" s="93" customFormat="1" ht="15" customHeight="1" x14ac:dyDescent="0.25">
      <c r="A113" s="95" t="s">
        <v>345</v>
      </c>
      <c r="B113" s="100">
        <v>2852.76</v>
      </c>
      <c r="C113" s="100">
        <f t="shared" si="148"/>
        <v>1426.38</v>
      </c>
      <c r="D113" s="100">
        <f t="shared" si="149"/>
        <v>855.82800000000009</v>
      </c>
      <c r="E113" s="100">
        <v>59.87</v>
      </c>
      <c r="F113" s="100">
        <f t="shared" si="150"/>
        <v>5194.8380000000006</v>
      </c>
      <c r="G113" s="223">
        <v>19.3</v>
      </c>
      <c r="H113" s="117">
        <f t="shared" si="151"/>
        <v>550.5826800000001</v>
      </c>
      <c r="I113" s="130">
        <f t="shared" si="152"/>
        <v>5745.4206800000011</v>
      </c>
      <c r="K113" s="141">
        <v>21</v>
      </c>
      <c r="L113" s="132">
        <f t="shared" si="63"/>
        <v>120653.83428000002</v>
      </c>
      <c r="M113" s="102">
        <f t="shared" si="64"/>
        <v>59907.960000000006</v>
      </c>
      <c r="N113" s="100">
        <f t="shared" si="65"/>
        <v>3548.2885901952482</v>
      </c>
      <c r="O113" s="122">
        <f t="shared" si="153"/>
        <v>709.65771803904966</v>
      </c>
      <c r="P113" s="122">
        <f t="shared" si="154"/>
        <v>1064.4865770585743</v>
      </c>
      <c r="Q113" s="100">
        <f t="shared" si="155"/>
        <v>5322.432885292872</v>
      </c>
      <c r="R113" s="221">
        <f t="shared" si="69"/>
        <v>19.3</v>
      </c>
      <c r="S113" s="117">
        <f t="shared" si="156"/>
        <v>684.81969790768289</v>
      </c>
      <c r="T113" s="130">
        <f t="shared" si="157"/>
        <v>6007.2525832005549</v>
      </c>
      <c r="U113" s="101">
        <f t="shared" si="158"/>
        <v>4.5572277085296653E-2</v>
      </c>
      <c r="V113" s="245">
        <f t="shared" si="72"/>
        <v>0.24380900958904639</v>
      </c>
      <c r="W113" s="141">
        <f t="shared" si="73"/>
        <v>21</v>
      </c>
      <c r="X113" s="132">
        <f t="shared" si="74"/>
        <v>126152.30424721165</v>
      </c>
      <c r="Y113" s="102">
        <f t="shared" si="75"/>
        <v>74514.060394100205</v>
      </c>
      <c r="Z113" s="100">
        <f t="shared" si="76"/>
        <v>4192.289579519761</v>
      </c>
      <c r="AA113" s="122">
        <f t="shared" si="159"/>
        <v>0</v>
      </c>
      <c r="AB113" s="122">
        <f t="shared" si="160"/>
        <v>1257.6868738559283</v>
      </c>
      <c r="AC113" s="100">
        <f t="shared" si="161"/>
        <v>5449.9764533756897</v>
      </c>
      <c r="AD113" s="221">
        <f t="shared" si="80"/>
        <v>19.3</v>
      </c>
      <c r="AE113" s="117">
        <f t="shared" si="162"/>
        <v>809.11188884731394</v>
      </c>
      <c r="AF113" s="130">
        <f t="shared" si="163"/>
        <v>6259.0883422230036</v>
      </c>
      <c r="AG113" s="101">
        <f t="shared" si="164"/>
        <v>4.192195276201871E-2</v>
      </c>
      <c r="AH113" s="245">
        <f t="shared" si="81"/>
        <v>0.18149622640729901</v>
      </c>
      <c r="AI113" s="141">
        <f t="shared" si="82"/>
        <v>21</v>
      </c>
      <c r="AJ113" s="132">
        <f t="shared" si="83"/>
        <v>131440.85518668307</v>
      </c>
      <c r="AK113" s="102">
        <f t="shared" si="84"/>
        <v>88038.081169914978</v>
      </c>
      <c r="AL113" s="100">
        <f t="shared" si="85"/>
        <v>4401.9040584957484</v>
      </c>
      <c r="AM113" s="122">
        <f t="shared" si="165"/>
        <v>0</v>
      </c>
      <c r="AN113" s="122">
        <f t="shared" si="166"/>
        <v>1320.5712175487245</v>
      </c>
      <c r="AO113" s="100">
        <f t="shared" si="167"/>
        <v>5722.4752760444726</v>
      </c>
      <c r="AP113" s="221">
        <f t="shared" si="86"/>
        <v>19.3</v>
      </c>
      <c r="AQ113" s="117">
        <f t="shared" si="168"/>
        <v>849.56748328967944</v>
      </c>
      <c r="AR113" s="130">
        <f t="shared" si="173"/>
        <v>6572.0427593341519</v>
      </c>
      <c r="AS113" s="101">
        <f t="shared" si="170"/>
        <v>4.99999999999996E-2</v>
      </c>
      <c r="AT113" s="245">
        <f t="shared" si="87"/>
        <v>4.9999999999999822E-2</v>
      </c>
      <c r="AU113" s="141">
        <f t="shared" si="88"/>
        <v>21</v>
      </c>
      <c r="AV113" s="132">
        <f t="shared" si="89"/>
        <v>138012.89794601718</v>
      </c>
      <c r="AW113" s="102">
        <f t="shared" si="90"/>
        <v>92439.985228410718</v>
      </c>
      <c r="AX113" s="100">
        <f t="shared" si="171"/>
        <v>826.62207933415084</v>
      </c>
      <c r="AY113" s="101">
        <f t="shared" si="174"/>
        <v>0.14387494412926971</v>
      </c>
      <c r="BA113" s="259">
        <f t="shared" si="91"/>
        <v>0.54303343376090107</v>
      </c>
      <c r="BB113" s="279"/>
    </row>
    <row r="114" spans="1:54" s="93" customFormat="1" ht="15" customHeight="1" x14ac:dyDescent="0.25">
      <c r="A114" s="95" t="s">
        <v>346</v>
      </c>
      <c r="B114" s="100">
        <v>2796.82</v>
      </c>
      <c r="C114" s="100">
        <f t="shared" si="148"/>
        <v>1398.41</v>
      </c>
      <c r="D114" s="100">
        <f t="shared" si="149"/>
        <v>839.04600000000005</v>
      </c>
      <c r="E114" s="100">
        <v>59.87</v>
      </c>
      <c r="F114" s="100">
        <f t="shared" si="150"/>
        <v>5094.1460000000006</v>
      </c>
      <c r="G114" s="223">
        <v>15.4</v>
      </c>
      <c r="H114" s="117">
        <f t="shared" si="151"/>
        <v>430.71028000000001</v>
      </c>
      <c r="I114" s="130">
        <f t="shared" si="152"/>
        <v>5524.8562800000009</v>
      </c>
      <c r="K114" s="141">
        <v>36</v>
      </c>
      <c r="L114" s="132">
        <f t="shared" si="63"/>
        <v>198894.82608000003</v>
      </c>
      <c r="M114" s="102">
        <f t="shared" si="64"/>
        <v>100685.52</v>
      </c>
      <c r="N114" s="100">
        <f t="shared" si="65"/>
        <v>3479.5118016363094</v>
      </c>
      <c r="O114" s="122">
        <f t="shared" si="153"/>
        <v>695.90236032726193</v>
      </c>
      <c r="P114" s="122">
        <f t="shared" si="154"/>
        <v>1043.8535404908928</v>
      </c>
      <c r="Q114" s="100">
        <f t="shared" si="155"/>
        <v>5219.2677024544637</v>
      </c>
      <c r="R114" s="221">
        <f t="shared" si="69"/>
        <v>15.4</v>
      </c>
      <c r="S114" s="117">
        <f t="shared" si="156"/>
        <v>535.84481745199162</v>
      </c>
      <c r="T114" s="130">
        <f t="shared" si="157"/>
        <v>5755.1125199064554</v>
      </c>
      <c r="U114" s="101">
        <f t="shared" si="158"/>
        <v>4.1676421654619933E-2</v>
      </c>
      <c r="V114" s="245">
        <f t="shared" si="72"/>
        <v>0.24409572358475318</v>
      </c>
      <c r="W114" s="141">
        <f t="shared" si="73"/>
        <v>36</v>
      </c>
      <c r="X114" s="132">
        <f t="shared" si="74"/>
        <v>207184.0507166324</v>
      </c>
      <c r="Y114" s="102">
        <f t="shared" si="75"/>
        <v>125262.42485890714</v>
      </c>
      <c r="Z114" s="100">
        <f t="shared" si="76"/>
        <v>4111.0300633729621</v>
      </c>
      <c r="AA114" s="122">
        <f t="shared" si="159"/>
        <v>0</v>
      </c>
      <c r="AB114" s="122">
        <f t="shared" si="160"/>
        <v>1233.3090190118885</v>
      </c>
      <c r="AC114" s="100">
        <f t="shared" si="161"/>
        <v>5344.3390823848504</v>
      </c>
      <c r="AD114" s="221">
        <f t="shared" si="80"/>
        <v>15.4</v>
      </c>
      <c r="AE114" s="117">
        <f t="shared" si="162"/>
        <v>633.09862975943611</v>
      </c>
      <c r="AF114" s="130">
        <f t="shared" si="163"/>
        <v>5977.4377121442867</v>
      </c>
      <c r="AG114" s="101">
        <f t="shared" si="164"/>
        <v>3.8630902778846954E-2</v>
      </c>
      <c r="AH114" s="245">
        <f t="shared" si="81"/>
        <v>0.18149622640729901</v>
      </c>
      <c r="AI114" s="141">
        <f t="shared" si="82"/>
        <v>36</v>
      </c>
      <c r="AJ114" s="132">
        <f t="shared" si="83"/>
        <v>215187.75763719433</v>
      </c>
      <c r="AK114" s="102">
        <f t="shared" si="84"/>
        <v>147997.08228142664</v>
      </c>
      <c r="AL114" s="100">
        <f t="shared" si="85"/>
        <v>4316.5815665416103</v>
      </c>
      <c r="AM114" s="122">
        <f t="shared" si="165"/>
        <v>0</v>
      </c>
      <c r="AN114" s="122">
        <f t="shared" si="166"/>
        <v>1294.974469962483</v>
      </c>
      <c r="AO114" s="100">
        <f t="shared" si="167"/>
        <v>5611.5560365040928</v>
      </c>
      <c r="AP114" s="221">
        <f t="shared" si="86"/>
        <v>15.4</v>
      </c>
      <c r="AQ114" s="117">
        <f t="shared" si="168"/>
        <v>664.75356124740802</v>
      </c>
      <c r="AR114" s="130">
        <f t="shared" si="173"/>
        <v>6276.3095977515004</v>
      </c>
      <c r="AS114" s="101">
        <f t="shared" si="170"/>
        <v>4.9999999999999822E-2</v>
      </c>
      <c r="AT114" s="245">
        <f t="shared" si="87"/>
        <v>5.0000000000000044E-2</v>
      </c>
      <c r="AU114" s="141">
        <f t="shared" si="88"/>
        <v>36</v>
      </c>
      <c r="AV114" s="132">
        <f t="shared" si="89"/>
        <v>225947.14551905403</v>
      </c>
      <c r="AW114" s="102">
        <f t="shared" si="90"/>
        <v>155396.93639549796</v>
      </c>
      <c r="AX114" s="100">
        <f t="shared" si="171"/>
        <v>751.45331775149953</v>
      </c>
      <c r="AY114" s="101">
        <f t="shared" si="174"/>
        <v>0.13601318833790543</v>
      </c>
      <c r="BA114" s="259">
        <f t="shared" si="91"/>
        <v>0.54338912284008622</v>
      </c>
      <c r="BB114" s="279"/>
    </row>
    <row r="115" spans="1:54" s="93" customFormat="1" ht="15" customHeight="1" x14ac:dyDescent="0.25">
      <c r="A115" s="95" t="s">
        <v>347</v>
      </c>
      <c r="B115" s="100">
        <v>2741.98</v>
      </c>
      <c r="C115" s="100">
        <f t="shared" si="148"/>
        <v>1370.99</v>
      </c>
      <c r="D115" s="100">
        <f t="shared" si="149"/>
        <v>822.59399999999994</v>
      </c>
      <c r="E115" s="100">
        <v>59.87</v>
      </c>
      <c r="F115" s="100">
        <f t="shared" si="150"/>
        <v>4995.4340000000002</v>
      </c>
      <c r="G115" s="223">
        <v>16.399999999999999</v>
      </c>
      <c r="H115" s="117">
        <f t="shared" si="151"/>
        <v>449.68471999999997</v>
      </c>
      <c r="I115" s="130">
        <f t="shared" si="152"/>
        <v>5445.1187200000004</v>
      </c>
      <c r="K115" s="141">
        <v>34</v>
      </c>
      <c r="L115" s="132">
        <f t="shared" si="63"/>
        <v>185134.03648000001</v>
      </c>
      <c r="M115" s="102">
        <f t="shared" si="64"/>
        <v>93227.32</v>
      </c>
      <c r="N115" s="100">
        <f t="shared" si="65"/>
        <v>3412.0874347329809</v>
      </c>
      <c r="O115" s="122">
        <f t="shared" si="153"/>
        <v>682.41748694659623</v>
      </c>
      <c r="P115" s="122">
        <f t="shared" si="154"/>
        <v>1023.6262304198942</v>
      </c>
      <c r="Q115" s="100">
        <f t="shared" si="155"/>
        <v>5118.1311520994714</v>
      </c>
      <c r="R115" s="221">
        <f t="shared" si="69"/>
        <v>16.399999999999999</v>
      </c>
      <c r="S115" s="117">
        <f t="shared" si="156"/>
        <v>559.58233929620883</v>
      </c>
      <c r="T115" s="130">
        <f t="shared" si="157"/>
        <v>5677.7134913956797</v>
      </c>
      <c r="U115" s="101">
        <f t="shared" si="158"/>
        <v>4.2716198370727154E-2</v>
      </c>
      <c r="V115" s="245">
        <f t="shared" si="72"/>
        <v>0.24438815554197357</v>
      </c>
      <c r="W115" s="141">
        <f t="shared" si="73"/>
        <v>34</v>
      </c>
      <c r="X115" s="132">
        <f t="shared" si="74"/>
        <v>193042.25870745312</v>
      </c>
      <c r="Y115" s="102">
        <f t="shared" si="75"/>
        <v>116010.97278092135</v>
      </c>
      <c r="Z115" s="100">
        <f t="shared" si="76"/>
        <v>4031.3684283087782</v>
      </c>
      <c r="AA115" s="122">
        <f t="shared" si="159"/>
        <v>0</v>
      </c>
      <c r="AB115" s="122">
        <f t="shared" si="160"/>
        <v>1209.4105284926334</v>
      </c>
      <c r="AC115" s="100">
        <f t="shared" si="161"/>
        <v>5240.7789568014114</v>
      </c>
      <c r="AD115" s="221">
        <f t="shared" si="80"/>
        <v>16.399999999999999</v>
      </c>
      <c r="AE115" s="117">
        <f t="shared" si="162"/>
        <v>661.14442224263951</v>
      </c>
      <c r="AF115" s="130">
        <f t="shared" si="163"/>
        <v>5901.9233790440512</v>
      </c>
      <c r="AG115" s="101">
        <f t="shared" si="164"/>
        <v>3.9489468425652596E-2</v>
      </c>
      <c r="AH115" s="245">
        <f t="shared" si="81"/>
        <v>0.18149622640729901</v>
      </c>
      <c r="AI115" s="141">
        <f t="shared" si="82"/>
        <v>34</v>
      </c>
      <c r="AJ115" s="132">
        <f t="shared" si="83"/>
        <v>200665.39488749774</v>
      </c>
      <c r="AK115" s="102">
        <f t="shared" si="84"/>
        <v>137066.52656249845</v>
      </c>
      <c r="AL115" s="100">
        <f t="shared" si="85"/>
        <v>4232.9368497242167</v>
      </c>
      <c r="AM115" s="122">
        <f t="shared" si="165"/>
        <v>0</v>
      </c>
      <c r="AN115" s="122">
        <f t="shared" si="166"/>
        <v>1269.8810549172649</v>
      </c>
      <c r="AO115" s="100">
        <f t="shared" si="167"/>
        <v>5502.8179046414816</v>
      </c>
      <c r="AP115" s="221">
        <f t="shared" si="86"/>
        <v>16.399999999999999</v>
      </c>
      <c r="AQ115" s="117">
        <f t="shared" si="168"/>
        <v>694.20164335477148</v>
      </c>
      <c r="AR115" s="130">
        <f t="shared" si="173"/>
        <v>6197.0195479962531</v>
      </c>
      <c r="AS115" s="101">
        <f t="shared" si="170"/>
        <v>4.9999999999999822E-2</v>
      </c>
      <c r="AT115" s="245">
        <f t="shared" si="87"/>
        <v>4.9999999999999822E-2</v>
      </c>
      <c r="AU115" s="141">
        <f t="shared" si="88"/>
        <v>34</v>
      </c>
      <c r="AV115" s="132">
        <f t="shared" si="89"/>
        <v>210698.66463187261</v>
      </c>
      <c r="AW115" s="102">
        <f t="shared" si="90"/>
        <v>143919.85289062336</v>
      </c>
      <c r="AX115" s="100">
        <f t="shared" si="171"/>
        <v>751.9008279962527</v>
      </c>
      <c r="AY115" s="101">
        <f t="shared" si="174"/>
        <v>0.13808713210136458</v>
      </c>
      <c r="BA115" s="259">
        <f t="shared" si="91"/>
        <v>0.54375190545671992</v>
      </c>
      <c r="BB115" s="279"/>
    </row>
    <row r="116" spans="1:54" s="93" customFormat="1" ht="15" customHeight="1" x14ac:dyDescent="0.25">
      <c r="A116" s="95" t="s">
        <v>348</v>
      </c>
      <c r="B116" s="100">
        <v>2688.21</v>
      </c>
      <c r="C116" s="100">
        <f t="shared" si="148"/>
        <v>1344.105</v>
      </c>
      <c r="D116" s="100">
        <f t="shared" si="149"/>
        <v>806.46299999999997</v>
      </c>
      <c r="E116" s="100">
        <v>59.87</v>
      </c>
      <c r="F116" s="100">
        <f t="shared" si="150"/>
        <v>4898.6480000000001</v>
      </c>
      <c r="G116" s="223">
        <v>15</v>
      </c>
      <c r="H116" s="117">
        <f t="shared" si="151"/>
        <v>403.23149999999998</v>
      </c>
      <c r="I116" s="130">
        <f t="shared" si="152"/>
        <v>5301.8795</v>
      </c>
      <c r="K116" s="141">
        <v>30</v>
      </c>
      <c r="L116" s="132">
        <f t="shared" si="63"/>
        <v>159056.38500000001</v>
      </c>
      <c r="M116" s="102">
        <f t="shared" si="64"/>
        <v>80646.3</v>
      </c>
      <c r="N116" s="100">
        <f t="shared" si="65"/>
        <v>3345.9786052582913</v>
      </c>
      <c r="O116" s="122">
        <f t="shared" si="153"/>
        <v>669.19572105165832</v>
      </c>
      <c r="P116" s="122">
        <f t="shared" si="154"/>
        <v>1003.7935815774873</v>
      </c>
      <c r="Q116" s="100">
        <f t="shared" si="155"/>
        <v>5018.9679078874369</v>
      </c>
      <c r="R116" s="221">
        <f t="shared" si="69"/>
        <v>15</v>
      </c>
      <c r="S116" s="117">
        <f t="shared" si="156"/>
        <v>501.89679078874366</v>
      </c>
      <c r="T116" s="130">
        <f t="shared" si="157"/>
        <v>5520.8646986761805</v>
      </c>
      <c r="U116" s="101">
        <f t="shared" si="158"/>
        <v>4.1303314923732293E-2</v>
      </c>
      <c r="V116" s="245">
        <f t="shared" si="72"/>
        <v>0.24468646618318179</v>
      </c>
      <c r="W116" s="141">
        <f t="shared" si="73"/>
        <v>30</v>
      </c>
      <c r="X116" s="132">
        <f t="shared" si="74"/>
        <v>165625.94096028543</v>
      </c>
      <c r="Y116" s="102">
        <f t="shared" si="75"/>
        <v>100379.35815774873</v>
      </c>
      <c r="Z116" s="100">
        <f t="shared" si="76"/>
        <v>3953.2610957522288</v>
      </c>
      <c r="AA116" s="122">
        <f t="shared" si="159"/>
        <v>0</v>
      </c>
      <c r="AB116" s="122">
        <f t="shared" si="160"/>
        <v>1185.9783287256687</v>
      </c>
      <c r="AC116" s="100">
        <f t="shared" si="161"/>
        <v>5139.239424477897</v>
      </c>
      <c r="AD116" s="221">
        <f t="shared" si="80"/>
        <v>15</v>
      </c>
      <c r="AE116" s="117">
        <f t="shared" si="162"/>
        <v>592.98916436283434</v>
      </c>
      <c r="AF116" s="130">
        <f t="shared" si="163"/>
        <v>5732.2285888407314</v>
      </c>
      <c r="AG116" s="101">
        <f t="shared" si="164"/>
        <v>3.8284562600353622E-2</v>
      </c>
      <c r="AH116" s="245">
        <f t="shared" si="81"/>
        <v>0.18149622640729901</v>
      </c>
      <c r="AI116" s="141">
        <f t="shared" si="82"/>
        <v>30</v>
      </c>
      <c r="AJ116" s="132">
        <f t="shared" si="83"/>
        <v>171966.85766522193</v>
      </c>
      <c r="AK116" s="102">
        <f t="shared" si="84"/>
        <v>118597.83287256687</v>
      </c>
      <c r="AL116" s="100">
        <f t="shared" si="85"/>
        <v>4150.9241505398395</v>
      </c>
      <c r="AM116" s="122">
        <f t="shared" si="165"/>
        <v>0</v>
      </c>
      <c r="AN116" s="122">
        <f t="shared" si="166"/>
        <v>1245.2772451619519</v>
      </c>
      <c r="AO116" s="100">
        <f t="shared" si="167"/>
        <v>5396.2013957017916</v>
      </c>
      <c r="AP116" s="221">
        <f t="shared" si="86"/>
        <v>15</v>
      </c>
      <c r="AQ116" s="117">
        <f t="shared" si="168"/>
        <v>622.63862258097595</v>
      </c>
      <c r="AR116" s="130">
        <f t="shared" si="173"/>
        <v>6018.8400182827672</v>
      </c>
      <c r="AS116" s="101">
        <f t="shared" si="170"/>
        <v>4.9999999999999822E-2</v>
      </c>
      <c r="AT116" s="245">
        <f t="shared" si="87"/>
        <v>4.9999999999999822E-2</v>
      </c>
      <c r="AU116" s="141">
        <f t="shared" si="88"/>
        <v>30</v>
      </c>
      <c r="AV116" s="132">
        <f t="shared" si="89"/>
        <v>180565.20054848303</v>
      </c>
      <c r="AW116" s="102">
        <f t="shared" si="90"/>
        <v>124527.72451619519</v>
      </c>
      <c r="AX116" s="100">
        <f t="shared" si="171"/>
        <v>716.96051828276723</v>
      </c>
      <c r="AY116" s="101">
        <f t="shared" si="174"/>
        <v>0.13522761471337996</v>
      </c>
      <c r="BA116" s="259">
        <f t="shared" si="91"/>
        <v>0.54412198099844855</v>
      </c>
      <c r="BB116" s="279"/>
    </row>
    <row r="117" spans="1:54" s="93" customFormat="1" ht="15" customHeight="1" x14ac:dyDescent="0.25">
      <c r="A117" s="95" t="s">
        <v>349</v>
      </c>
      <c r="B117" s="100">
        <v>2635.51</v>
      </c>
      <c r="C117" s="100">
        <f t="shared" si="148"/>
        <v>1317.7550000000001</v>
      </c>
      <c r="D117" s="100">
        <f t="shared" si="149"/>
        <v>790.65300000000002</v>
      </c>
      <c r="E117" s="100">
        <v>59.87</v>
      </c>
      <c r="F117" s="100">
        <f t="shared" si="150"/>
        <v>4803.7880000000005</v>
      </c>
      <c r="G117" s="223">
        <v>11.8</v>
      </c>
      <c r="H117" s="117">
        <f t="shared" si="151"/>
        <v>310.99018000000007</v>
      </c>
      <c r="I117" s="130">
        <f t="shared" si="152"/>
        <v>5114.7781800000002</v>
      </c>
      <c r="K117" s="141">
        <v>23</v>
      </c>
      <c r="L117" s="132">
        <f t="shared" si="63"/>
        <v>117639.89814</v>
      </c>
      <c r="M117" s="102">
        <f t="shared" si="64"/>
        <v>60616.73</v>
      </c>
      <c r="N117" s="100">
        <f t="shared" si="65"/>
        <v>3281.185313212241</v>
      </c>
      <c r="O117" s="122">
        <f t="shared" si="153"/>
        <v>656.23706264244822</v>
      </c>
      <c r="P117" s="122">
        <f t="shared" si="154"/>
        <v>984.35559396367228</v>
      </c>
      <c r="Q117" s="100">
        <f t="shared" si="155"/>
        <v>4921.7779698183613</v>
      </c>
      <c r="R117" s="221">
        <f t="shared" si="69"/>
        <v>11.8</v>
      </c>
      <c r="S117" s="117">
        <f t="shared" si="156"/>
        <v>387.17986695904449</v>
      </c>
      <c r="T117" s="130">
        <f t="shared" si="157"/>
        <v>5308.9578367774056</v>
      </c>
      <c r="U117" s="101">
        <f t="shared" si="158"/>
        <v>3.7964433635987227E-2</v>
      </c>
      <c r="V117" s="245">
        <f t="shared" si="72"/>
        <v>0.2449906519847167</v>
      </c>
      <c r="W117" s="141">
        <f t="shared" si="73"/>
        <v>23</v>
      </c>
      <c r="X117" s="132">
        <f t="shared" si="74"/>
        <v>122106.03024588033</v>
      </c>
      <c r="Y117" s="102">
        <f t="shared" si="75"/>
        <v>75467.262203881546</v>
      </c>
      <c r="Z117" s="100">
        <f t="shared" si="76"/>
        <v>3876.7080657033143</v>
      </c>
      <c r="AA117" s="122">
        <f t="shared" si="159"/>
        <v>0</v>
      </c>
      <c r="AB117" s="122">
        <f t="shared" si="160"/>
        <v>1163.0124197109942</v>
      </c>
      <c r="AC117" s="100">
        <f t="shared" si="161"/>
        <v>5039.7204854143083</v>
      </c>
      <c r="AD117" s="221">
        <f t="shared" si="80"/>
        <v>11.8</v>
      </c>
      <c r="AE117" s="117">
        <f t="shared" si="162"/>
        <v>457.45155175299112</v>
      </c>
      <c r="AF117" s="130">
        <f t="shared" si="163"/>
        <v>5497.1720371672991</v>
      </c>
      <c r="AG117" s="101">
        <f t="shared" si="164"/>
        <v>3.5452193476854132E-2</v>
      </c>
      <c r="AH117" s="245">
        <f t="shared" si="81"/>
        <v>0.18149622640729901</v>
      </c>
      <c r="AI117" s="141">
        <f t="shared" si="82"/>
        <v>23</v>
      </c>
      <c r="AJ117" s="132">
        <f t="shared" si="83"/>
        <v>126434.95685484789</v>
      </c>
      <c r="AK117" s="102">
        <f t="shared" si="84"/>
        <v>89164.285511176233</v>
      </c>
      <c r="AL117" s="100">
        <f t="shared" si="85"/>
        <v>4070.5434689884796</v>
      </c>
      <c r="AM117" s="122">
        <f t="shared" si="165"/>
        <v>0</v>
      </c>
      <c r="AN117" s="122">
        <f t="shared" si="166"/>
        <v>1221.1630406965439</v>
      </c>
      <c r="AO117" s="100">
        <f t="shared" si="167"/>
        <v>5291.7065096850238</v>
      </c>
      <c r="AP117" s="221">
        <f t="shared" si="86"/>
        <v>11.8</v>
      </c>
      <c r="AQ117" s="117">
        <f t="shared" si="168"/>
        <v>480.32412934064064</v>
      </c>
      <c r="AR117" s="130">
        <f t="shared" si="173"/>
        <v>5772.0306390256646</v>
      </c>
      <c r="AS117" s="101">
        <f t="shared" si="170"/>
        <v>5.0000000000000044E-2</v>
      </c>
      <c r="AT117" s="245">
        <f t="shared" si="87"/>
        <v>4.9999999999999822E-2</v>
      </c>
      <c r="AU117" s="141">
        <f t="shared" si="88"/>
        <v>23</v>
      </c>
      <c r="AV117" s="132">
        <f t="shared" si="89"/>
        <v>132756.70469759029</v>
      </c>
      <c r="AW117" s="102">
        <f t="shared" si="90"/>
        <v>93622.499786735032</v>
      </c>
      <c r="AX117" s="100">
        <f t="shared" si="171"/>
        <v>657.25245902566439</v>
      </c>
      <c r="AY117" s="101">
        <f t="shared" si="174"/>
        <v>0.12850067703731072</v>
      </c>
      <c r="BA117" s="259">
        <f t="shared" si="91"/>
        <v>0.54449934509392084</v>
      </c>
      <c r="BB117" s="279"/>
    </row>
    <row r="118" spans="1:54" s="93" customFormat="1" ht="15" customHeight="1" x14ac:dyDescent="0.25">
      <c r="A118" s="95" t="s">
        <v>350</v>
      </c>
      <c r="B118" s="100">
        <v>2583.8200000000002</v>
      </c>
      <c r="C118" s="100">
        <f t="shared" si="148"/>
        <v>1291.9100000000001</v>
      </c>
      <c r="D118" s="100">
        <f t="shared" si="149"/>
        <v>775.14600000000007</v>
      </c>
      <c r="E118" s="100">
        <v>59.87</v>
      </c>
      <c r="F118" s="100">
        <f t="shared" si="150"/>
        <v>4710.7460000000001</v>
      </c>
      <c r="G118" s="223">
        <v>16.100000000000001</v>
      </c>
      <c r="H118" s="117">
        <f t="shared" si="151"/>
        <v>415.99502000000001</v>
      </c>
      <c r="I118" s="130">
        <f t="shared" si="152"/>
        <v>5126.7410200000004</v>
      </c>
      <c r="K118" s="141">
        <v>17</v>
      </c>
      <c r="L118" s="132">
        <f t="shared" si="63"/>
        <v>87154.597340000008</v>
      </c>
      <c r="M118" s="102">
        <f t="shared" si="64"/>
        <v>43924.94</v>
      </c>
      <c r="N118" s="100">
        <f t="shared" si="65"/>
        <v>3217.6337901408865</v>
      </c>
      <c r="O118" s="122">
        <f t="shared" si="153"/>
        <v>643.52675802817737</v>
      </c>
      <c r="P118" s="122">
        <f t="shared" si="154"/>
        <v>965.29013704226588</v>
      </c>
      <c r="Q118" s="100">
        <f t="shared" si="155"/>
        <v>4826.45068521133</v>
      </c>
      <c r="R118" s="221">
        <f t="shared" si="69"/>
        <v>16.100000000000001</v>
      </c>
      <c r="S118" s="117">
        <f t="shared" si="156"/>
        <v>518.03904021268272</v>
      </c>
      <c r="T118" s="130">
        <f t="shared" si="157"/>
        <v>5344.4897254240132</v>
      </c>
      <c r="U118" s="101">
        <f t="shared" si="158"/>
        <v>4.247312368121392E-2</v>
      </c>
      <c r="V118" s="245">
        <f t="shared" si="72"/>
        <v>0.24530106204800894</v>
      </c>
      <c r="W118" s="141">
        <f t="shared" si="73"/>
        <v>17</v>
      </c>
      <c r="X118" s="132">
        <f t="shared" si="74"/>
        <v>90856.325332208216</v>
      </c>
      <c r="Y118" s="102">
        <f t="shared" si="75"/>
        <v>54699.774432395068</v>
      </c>
      <c r="Z118" s="100">
        <f t="shared" si="76"/>
        <v>3801.6221810120728</v>
      </c>
      <c r="AA118" s="122">
        <f t="shared" si="159"/>
        <v>0</v>
      </c>
      <c r="AB118" s="122">
        <f t="shared" si="160"/>
        <v>1140.4866543036219</v>
      </c>
      <c r="AC118" s="100">
        <f t="shared" si="161"/>
        <v>4942.1088353156947</v>
      </c>
      <c r="AD118" s="221">
        <f t="shared" si="80"/>
        <v>16.100000000000001</v>
      </c>
      <c r="AE118" s="117">
        <f t="shared" si="162"/>
        <v>612.06117114294375</v>
      </c>
      <c r="AF118" s="130">
        <f t="shared" si="163"/>
        <v>5554.1700064586385</v>
      </c>
      <c r="AG118" s="101">
        <f t="shared" si="164"/>
        <v>3.9232984214969235E-2</v>
      </c>
      <c r="AH118" s="245">
        <f t="shared" si="81"/>
        <v>0.18149622640729901</v>
      </c>
      <c r="AI118" s="141">
        <f t="shared" si="82"/>
        <v>17</v>
      </c>
      <c r="AJ118" s="132">
        <f t="shared" si="83"/>
        <v>94420.890109796848</v>
      </c>
      <c r="AK118" s="102">
        <f t="shared" si="84"/>
        <v>64627.577077205235</v>
      </c>
      <c r="AL118" s="100">
        <f t="shared" si="85"/>
        <v>3991.7032900626759</v>
      </c>
      <c r="AM118" s="122">
        <f t="shared" si="165"/>
        <v>0</v>
      </c>
      <c r="AN118" s="122">
        <f t="shared" si="166"/>
        <v>1197.5109870188028</v>
      </c>
      <c r="AO118" s="100">
        <f t="shared" si="167"/>
        <v>5189.2142770814789</v>
      </c>
      <c r="AP118" s="221">
        <f t="shared" si="86"/>
        <v>16.100000000000001</v>
      </c>
      <c r="AQ118" s="117">
        <f t="shared" si="168"/>
        <v>642.6642297000908</v>
      </c>
      <c r="AR118" s="130">
        <f t="shared" si="173"/>
        <v>5831.8785067815697</v>
      </c>
      <c r="AS118" s="101">
        <f t="shared" si="170"/>
        <v>4.9999999999999822E-2</v>
      </c>
      <c r="AT118" s="245">
        <f t="shared" si="87"/>
        <v>4.9999999999999822E-2</v>
      </c>
      <c r="AU118" s="141">
        <f t="shared" si="88"/>
        <v>17</v>
      </c>
      <c r="AV118" s="132">
        <f t="shared" si="89"/>
        <v>99141.934615286678</v>
      </c>
      <c r="AW118" s="102">
        <f t="shared" si="90"/>
        <v>67858.955931065488</v>
      </c>
      <c r="AX118" s="100">
        <f t="shared" si="171"/>
        <v>705.13748678156935</v>
      </c>
      <c r="AY118" s="101">
        <f t="shared" si="174"/>
        <v>0.13754107805148497</v>
      </c>
      <c r="BA118" s="259">
        <f t="shared" si="91"/>
        <v>0.54488443082826032</v>
      </c>
      <c r="BB118" s="279"/>
    </row>
    <row r="119" spans="1:54" s="93" customFormat="1" ht="15" customHeight="1" x14ac:dyDescent="0.25">
      <c r="A119" s="95" t="s">
        <v>351</v>
      </c>
      <c r="B119" s="100">
        <v>2533.17</v>
      </c>
      <c r="C119" s="100">
        <f t="shared" si="148"/>
        <v>1266.585</v>
      </c>
      <c r="D119" s="100">
        <f t="shared" si="149"/>
        <v>759.95100000000002</v>
      </c>
      <c r="E119" s="100">
        <v>59.87</v>
      </c>
      <c r="F119" s="100">
        <f t="shared" si="150"/>
        <v>4619.576</v>
      </c>
      <c r="G119" s="223">
        <v>14.4</v>
      </c>
      <c r="H119" s="117">
        <f t="shared" si="151"/>
        <v>364.77648000000005</v>
      </c>
      <c r="I119" s="130">
        <f t="shared" si="152"/>
        <v>4984.3524800000005</v>
      </c>
      <c r="K119" s="141">
        <v>12</v>
      </c>
      <c r="L119" s="132">
        <f t="shared" si="63"/>
        <v>59812.229760000002</v>
      </c>
      <c r="M119" s="102">
        <f t="shared" si="64"/>
        <v>30398.04</v>
      </c>
      <c r="N119" s="100">
        <f t="shared" si="65"/>
        <v>3155.3609202712005</v>
      </c>
      <c r="O119" s="122">
        <f t="shared" si="153"/>
        <v>631.0721840542401</v>
      </c>
      <c r="P119" s="122">
        <f t="shared" si="154"/>
        <v>946.60827608136015</v>
      </c>
      <c r="Q119" s="100">
        <f t="shared" si="155"/>
        <v>4733.0413804068012</v>
      </c>
      <c r="R119" s="221">
        <f t="shared" si="69"/>
        <v>14.4</v>
      </c>
      <c r="S119" s="117">
        <f t="shared" si="156"/>
        <v>454.37197251905292</v>
      </c>
      <c r="T119" s="130">
        <f t="shared" si="157"/>
        <v>5187.4133529258543</v>
      </c>
      <c r="U119" s="101">
        <f t="shared" si="158"/>
        <v>4.0739669543967238E-2</v>
      </c>
      <c r="V119" s="245">
        <f t="shared" si="72"/>
        <v>0.24561751492051487</v>
      </c>
      <c r="W119" s="141">
        <f t="shared" si="73"/>
        <v>12</v>
      </c>
      <c r="X119" s="132">
        <f t="shared" si="74"/>
        <v>62248.960235110251</v>
      </c>
      <c r="Y119" s="102">
        <f t="shared" si="75"/>
        <v>37864.331043254409</v>
      </c>
      <c r="Z119" s="100">
        <f t="shared" si="76"/>
        <v>3728.0470202534857</v>
      </c>
      <c r="AA119" s="122">
        <f t="shared" si="159"/>
        <v>0</v>
      </c>
      <c r="AB119" s="122">
        <f t="shared" si="160"/>
        <v>1118.4141060760458</v>
      </c>
      <c r="AC119" s="100">
        <f t="shared" si="161"/>
        <v>4846.4611263295319</v>
      </c>
      <c r="AD119" s="221">
        <f t="shared" si="80"/>
        <v>14.4</v>
      </c>
      <c r="AE119" s="117">
        <f t="shared" si="162"/>
        <v>536.83877091650197</v>
      </c>
      <c r="AF119" s="130">
        <f t="shared" si="163"/>
        <v>5383.2998972460337</v>
      </c>
      <c r="AG119" s="101">
        <f t="shared" si="164"/>
        <v>3.7761892294488897E-2</v>
      </c>
      <c r="AH119" s="245">
        <f t="shared" si="81"/>
        <v>0.18149622640729901</v>
      </c>
      <c r="AI119" s="141">
        <f t="shared" si="82"/>
        <v>12</v>
      </c>
      <c r="AJ119" s="132">
        <f t="shared" si="83"/>
        <v>64599.598766952404</v>
      </c>
      <c r="AK119" s="102">
        <f t="shared" si="84"/>
        <v>44736.56424304183</v>
      </c>
      <c r="AL119" s="100">
        <f t="shared" si="85"/>
        <v>3914.4493712661597</v>
      </c>
      <c r="AM119" s="122">
        <f t="shared" si="165"/>
        <v>0</v>
      </c>
      <c r="AN119" s="122">
        <f t="shared" si="166"/>
        <v>1174.3348113798479</v>
      </c>
      <c r="AO119" s="100">
        <f t="shared" si="167"/>
        <v>5088.784182646008</v>
      </c>
      <c r="AP119" s="221">
        <f t="shared" si="86"/>
        <v>14.4</v>
      </c>
      <c r="AQ119" s="117">
        <f t="shared" si="168"/>
        <v>563.68070946232706</v>
      </c>
      <c r="AR119" s="130">
        <f t="shared" si="173"/>
        <v>5652.4648921083353</v>
      </c>
      <c r="AS119" s="101">
        <f t="shared" si="170"/>
        <v>5.0000000000000044E-2</v>
      </c>
      <c r="AT119" s="245">
        <f t="shared" si="87"/>
        <v>4.9999999999999822E-2</v>
      </c>
      <c r="AU119" s="141">
        <f t="shared" si="88"/>
        <v>12</v>
      </c>
      <c r="AV119" s="132">
        <f t="shared" si="89"/>
        <v>67829.578705300024</v>
      </c>
      <c r="AW119" s="102">
        <f t="shared" si="90"/>
        <v>46973.392455193913</v>
      </c>
      <c r="AX119" s="100">
        <f t="shared" si="171"/>
        <v>668.11241210833487</v>
      </c>
      <c r="AY119" s="101">
        <f t="shared" si="174"/>
        <v>0.13404196729448281</v>
      </c>
      <c r="BA119" s="259">
        <f t="shared" si="91"/>
        <v>0.54527701309669685</v>
      </c>
      <c r="BB119" s="279"/>
    </row>
    <row r="120" spans="1:54" s="93" customFormat="1" ht="15" customHeight="1" x14ac:dyDescent="0.25">
      <c r="A120" s="95" t="s">
        <v>352</v>
      </c>
      <c r="B120" s="100">
        <v>2483.5</v>
      </c>
      <c r="C120" s="100">
        <f t="shared" si="148"/>
        <v>1241.75</v>
      </c>
      <c r="D120" s="100">
        <f t="shared" si="149"/>
        <v>745.05</v>
      </c>
      <c r="E120" s="100">
        <v>59.87</v>
      </c>
      <c r="F120" s="100">
        <f t="shared" si="150"/>
        <v>4530.17</v>
      </c>
      <c r="G120" s="223">
        <v>15</v>
      </c>
      <c r="H120" s="117">
        <f t="shared" si="151"/>
        <v>372.52499999999998</v>
      </c>
      <c r="I120" s="130">
        <f t="shared" si="152"/>
        <v>4902.6949999999997</v>
      </c>
      <c r="K120" s="141">
        <v>8</v>
      </c>
      <c r="L120" s="132">
        <f t="shared" si="63"/>
        <v>39221.56</v>
      </c>
      <c r="M120" s="102">
        <f t="shared" si="64"/>
        <v>19868</v>
      </c>
      <c r="N120" s="100">
        <f t="shared" si="65"/>
        <v>3094.2929351492398</v>
      </c>
      <c r="O120" s="122">
        <f t="shared" si="153"/>
        <v>618.85858702984797</v>
      </c>
      <c r="P120" s="122">
        <f t="shared" si="154"/>
        <v>928.28788054477195</v>
      </c>
      <c r="Q120" s="100">
        <f t="shared" si="155"/>
        <v>4641.4394027238595</v>
      </c>
      <c r="R120" s="221">
        <f t="shared" si="69"/>
        <v>15</v>
      </c>
      <c r="S120" s="117">
        <f t="shared" si="156"/>
        <v>464.14394027238598</v>
      </c>
      <c r="T120" s="130">
        <f t="shared" si="157"/>
        <v>5105.5833429962458</v>
      </c>
      <c r="U120" s="101">
        <f t="shared" si="158"/>
        <v>4.1383023621956117E-2</v>
      </c>
      <c r="V120" s="245">
        <f t="shared" si="72"/>
        <v>0.24594038057146772</v>
      </c>
      <c r="W120" s="141">
        <f t="shared" si="73"/>
        <v>8</v>
      </c>
      <c r="X120" s="132">
        <f t="shared" si="74"/>
        <v>40844.666743969967</v>
      </c>
      <c r="Y120" s="102">
        <f t="shared" si="75"/>
        <v>24754.343481193919</v>
      </c>
      <c r="Z120" s="100">
        <f t="shared" si="76"/>
        <v>3655.8954262775924</v>
      </c>
      <c r="AA120" s="122">
        <f t="shared" si="159"/>
        <v>0</v>
      </c>
      <c r="AB120" s="122">
        <f t="shared" si="160"/>
        <v>1096.7686278832778</v>
      </c>
      <c r="AC120" s="100">
        <f t="shared" si="161"/>
        <v>4752.6640541608704</v>
      </c>
      <c r="AD120" s="221">
        <f t="shared" si="80"/>
        <v>15</v>
      </c>
      <c r="AE120" s="117">
        <f t="shared" si="162"/>
        <v>548.38431394163888</v>
      </c>
      <c r="AF120" s="130">
        <f t="shared" si="163"/>
        <v>5301.0483681025089</v>
      </c>
      <c r="AG120" s="101">
        <f t="shared" si="164"/>
        <v>3.8284562600353622E-2</v>
      </c>
      <c r="AH120" s="245">
        <f t="shared" si="81"/>
        <v>0.18149622640729901</v>
      </c>
      <c r="AI120" s="141">
        <f t="shared" si="82"/>
        <v>8</v>
      </c>
      <c r="AJ120" s="132">
        <f t="shared" si="83"/>
        <v>42408.386944820071</v>
      </c>
      <c r="AK120" s="102">
        <f t="shared" si="84"/>
        <v>29247.163410220739</v>
      </c>
      <c r="AL120" s="100">
        <f t="shared" si="85"/>
        <v>3838.6901975914716</v>
      </c>
      <c r="AM120" s="122">
        <f t="shared" si="165"/>
        <v>0</v>
      </c>
      <c r="AN120" s="122">
        <f t="shared" si="166"/>
        <v>1151.6070592774415</v>
      </c>
      <c r="AO120" s="100">
        <f t="shared" si="167"/>
        <v>4990.2972568689129</v>
      </c>
      <c r="AP120" s="221">
        <f t="shared" si="86"/>
        <v>15</v>
      </c>
      <c r="AQ120" s="117">
        <f t="shared" si="168"/>
        <v>575.80352963872076</v>
      </c>
      <c r="AR120" s="130">
        <f t="shared" si="173"/>
        <v>5566.1007865076335</v>
      </c>
      <c r="AS120" s="101">
        <f t="shared" si="170"/>
        <v>4.9999999999999822E-2</v>
      </c>
      <c r="AT120" s="245">
        <f t="shared" si="87"/>
        <v>4.9999999999999822E-2</v>
      </c>
      <c r="AU120" s="141">
        <f t="shared" si="88"/>
        <v>8</v>
      </c>
      <c r="AV120" s="132">
        <f t="shared" si="89"/>
        <v>44528.806292061068</v>
      </c>
      <c r="AW120" s="102">
        <f t="shared" si="90"/>
        <v>30709.521580731773</v>
      </c>
      <c r="AX120" s="100">
        <f t="shared" si="171"/>
        <v>663.40578650763382</v>
      </c>
      <c r="AY120" s="101">
        <f t="shared" si="174"/>
        <v>0.13531451303979414</v>
      </c>
      <c r="BA120" s="259">
        <f t="shared" si="91"/>
        <v>0.54567755087234615</v>
      </c>
      <c r="BB120" s="279"/>
    </row>
    <row r="121" spans="1:54" s="93" customFormat="1" ht="15" customHeight="1" x14ac:dyDescent="0.25">
      <c r="A121" s="95" t="s">
        <v>353</v>
      </c>
      <c r="B121" s="100">
        <v>2434.8000000000002</v>
      </c>
      <c r="C121" s="100">
        <f t="shared" si="148"/>
        <v>1217.4000000000001</v>
      </c>
      <c r="D121" s="100">
        <f t="shared" si="149"/>
        <v>730.44</v>
      </c>
      <c r="E121" s="100">
        <v>59.87</v>
      </c>
      <c r="F121" s="100">
        <f t="shared" si="150"/>
        <v>4442.51</v>
      </c>
      <c r="G121" s="223">
        <v>10.3</v>
      </c>
      <c r="H121" s="117">
        <f t="shared" si="151"/>
        <v>250.78440000000003</v>
      </c>
      <c r="I121" s="130">
        <f t="shared" si="152"/>
        <v>4693.2944000000007</v>
      </c>
      <c r="K121" s="141">
        <v>4</v>
      </c>
      <c r="L121" s="132">
        <f t="shared" si="63"/>
        <v>18773.177600000003</v>
      </c>
      <c r="M121" s="102">
        <f t="shared" si="64"/>
        <v>9739.2000000000007</v>
      </c>
      <c r="N121" s="100">
        <f t="shared" si="65"/>
        <v>3034.4175400326808</v>
      </c>
      <c r="O121" s="122">
        <f t="shared" si="153"/>
        <v>606.8835080065362</v>
      </c>
      <c r="P121" s="122">
        <f t="shared" si="154"/>
        <v>910.32526200980419</v>
      </c>
      <c r="Q121" s="100">
        <f t="shared" si="155"/>
        <v>4551.6263100490214</v>
      </c>
      <c r="R121" s="221">
        <f t="shared" si="69"/>
        <v>10.3</v>
      </c>
      <c r="S121" s="117">
        <f t="shared" si="156"/>
        <v>312.54500662336613</v>
      </c>
      <c r="T121" s="130">
        <f t="shared" si="157"/>
        <v>4864.1713166723875</v>
      </c>
      <c r="U121" s="101">
        <f t="shared" si="158"/>
        <v>3.6408735977096818E-2</v>
      </c>
      <c r="V121" s="245">
        <f t="shared" si="72"/>
        <v>0.24626973058677537</v>
      </c>
      <c r="W121" s="141">
        <f t="shared" si="73"/>
        <v>4</v>
      </c>
      <c r="X121" s="132">
        <f t="shared" si="74"/>
        <v>19456.68526668955</v>
      </c>
      <c r="Y121" s="102">
        <f t="shared" si="75"/>
        <v>12137.670160130723</v>
      </c>
      <c r="Z121" s="100">
        <f t="shared" si="76"/>
        <v>3585.1528728927319</v>
      </c>
      <c r="AA121" s="122">
        <f t="shared" si="159"/>
        <v>0</v>
      </c>
      <c r="AB121" s="122">
        <f t="shared" si="160"/>
        <v>1075.5458618678194</v>
      </c>
      <c r="AC121" s="100">
        <f t="shared" si="161"/>
        <v>4660.6987347605518</v>
      </c>
      <c r="AD121" s="221">
        <f t="shared" si="80"/>
        <v>10.3</v>
      </c>
      <c r="AE121" s="117">
        <f t="shared" si="162"/>
        <v>369.27074590795144</v>
      </c>
      <c r="AF121" s="130">
        <f t="shared" si="163"/>
        <v>5029.9694806685029</v>
      </c>
      <c r="AG121" s="101">
        <f t="shared" si="164"/>
        <v>3.4085593043942986E-2</v>
      </c>
      <c r="AH121" s="245">
        <f t="shared" si="81"/>
        <v>0.18149622640729923</v>
      </c>
      <c r="AI121" s="141">
        <f t="shared" si="82"/>
        <v>4</v>
      </c>
      <c r="AJ121" s="132">
        <f t="shared" si="83"/>
        <v>20119.877922674012</v>
      </c>
      <c r="AK121" s="102">
        <f t="shared" si="84"/>
        <v>14340.611491570928</v>
      </c>
      <c r="AL121" s="100">
        <f t="shared" si="85"/>
        <v>3764.410516537368</v>
      </c>
      <c r="AM121" s="122">
        <f t="shared" si="165"/>
        <v>0</v>
      </c>
      <c r="AN121" s="122">
        <f t="shared" si="166"/>
        <v>1129.3231549612103</v>
      </c>
      <c r="AO121" s="100">
        <f t="shared" si="167"/>
        <v>4893.7336714985786</v>
      </c>
      <c r="AP121" s="221">
        <f t="shared" si="86"/>
        <v>10.3</v>
      </c>
      <c r="AQ121" s="117">
        <f t="shared" si="168"/>
        <v>387.73428320334892</v>
      </c>
      <c r="AR121" s="130">
        <f t="shared" si="173"/>
        <v>5281.4679547019277</v>
      </c>
      <c r="AS121" s="101">
        <f t="shared" si="170"/>
        <v>5.0000000000000044E-2</v>
      </c>
      <c r="AT121" s="245">
        <f t="shared" si="87"/>
        <v>4.9999999999999822E-2</v>
      </c>
      <c r="AU121" s="141">
        <f t="shared" si="88"/>
        <v>4</v>
      </c>
      <c r="AV121" s="132">
        <f t="shared" si="89"/>
        <v>21125.871818807711</v>
      </c>
      <c r="AW121" s="102">
        <f t="shared" si="90"/>
        <v>15057.642066149472</v>
      </c>
      <c r="AX121" s="100">
        <f t="shared" si="171"/>
        <v>588.17355470192706</v>
      </c>
      <c r="AY121" s="101">
        <f t="shared" si="174"/>
        <v>0.12532210949773948</v>
      </c>
      <c r="BA121" s="259">
        <f t="shared" si="91"/>
        <v>0.5460861329626121</v>
      </c>
      <c r="BB121" s="279"/>
    </row>
    <row r="122" spans="1:54" s="93" customFormat="1" ht="15" customHeight="1" x14ac:dyDescent="0.25">
      <c r="A122" s="95" t="s">
        <v>354</v>
      </c>
      <c r="B122" s="100">
        <v>2387.0500000000002</v>
      </c>
      <c r="C122" s="100">
        <f t="shared" si="148"/>
        <v>1193.5250000000001</v>
      </c>
      <c r="D122" s="100">
        <f t="shared" si="149"/>
        <v>716.11500000000001</v>
      </c>
      <c r="E122" s="100">
        <v>59.87</v>
      </c>
      <c r="F122" s="100">
        <f t="shared" si="150"/>
        <v>4356.5600000000004</v>
      </c>
      <c r="G122" s="223">
        <v>14</v>
      </c>
      <c r="H122" s="117">
        <f t="shared" si="151"/>
        <v>334.18700000000007</v>
      </c>
      <c r="I122" s="130">
        <f t="shared" si="152"/>
        <v>4690.7470000000003</v>
      </c>
      <c r="K122" s="141">
        <v>6</v>
      </c>
      <c r="L122" s="132">
        <f t="shared" si="63"/>
        <v>28144.482000000004</v>
      </c>
      <c r="M122" s="102">
        <f t="shared" si="64"/>
        <v>14322.300000000001</v>
      </c>
      <c r="N122" s="100">
        <f t="shared" si="65"/>
        <v>2975.7101454368758</v>
      </c>
      <c r="O122" s="122">
        <f t="shared" si="153"/>
        <v>595.14202908737514</v>
      </c>
      <c r="P122" s="122">
        <f t="shared" si="154"/>
        <v>892.71304363106276</v>
      </c>
      <c r="Q122" s="100">
        <f t="shared" si="155"/>
        <v>4463.5652181553141</v>
      </c>
      <c r="R122" s="221">
        <f t="shared" si="69"/>
        <v>14</v>
      </c>
      <c r="S122" s="117">
        <f t="shared" si="156"/>
        <v>416.59942036116263</v>
      </c>
      <c r="T122" s="130">
        <f t="shared" si="157"/>
        <v>4880.1646385164768</v>
      </c>
      <c r="U122" s="101">
        <f t="shared" si="158"/>
        <v>4.0381124481127628E-2</v>
      </c>
      <c r="V122" s="245">
        <f t="shared" si="72"/>
        <v>0.24660570387586156</v>
      </c>
      <c r="W122" s="141">
        <f t="shared" si="73"/>
        <v>6</v>
      </c>
      <c r="X122" s="132">
        <f t="shared" si="74"/>
        <v>29280.987831098861</v>
      </c>
      <c r="Y122" s="102">
        <f t="shared" si="75"/>
        <v>17854.260872621257</v>
      </c>
      <c r="Z122" s="100">
        <f t="shared" si="76"/>
        <v>3515.7903077155843</v>
      </c>
      <c r="AA122" s="122">
        <f t="shared" si="159"/>
        <v>0</v>
      </c>
      <c r="AB122" s="122">
        <f t="shared" si="160"/>
        <v>1054.7370923146752</v>
      </c>
      <c r="AC122" s="100">
        <f t="shared" si="161"/>
        <v>4570.5274000302597</v>
      </c>
      <c r="AD122" s="221">
        <f t="shared" si="80"/>
        <v>14</v>
      </c>
      <c r="AE122" s="117">
        <f t="shared" si="162"/>
        <v>492.21064308018185</v>
      </c>
      <c r="AF122" s="130">
        <f t="shared" si="163"/>
        <v>5062.7380431104411</v>
      </c>
      <c r="AG122" s="101">
        <f t="shared" si="164"/>
        <v>3.7411320747872345E-2</v>
      </c>
      <c r="AH122" s="245">
        <f t="shared" si="81"/>
        <v>0.18149622640729923</v>
      </c>
      <c r="AI122" s="141">
        <f t="shared" si="82"/>
        <v>6</v>
      </c>
      <c r="AJ122" s="132">
        <f t="shared" si="83"/>
        <v>30376.428258662647</v>
      </c>
      <c r="AK122" s="102">
        <f t="shared" si="84"/>
        <v>21094.741846293506</v>
      </c>
      <c r="AL122" s="100">
        <f t="shared" si="85"/>
        <v>3691.5798231013632</v>
      </c>
      <c r="AM122" s="122">
        <f t="shared" si="165"/>
        <v>0</v>
      </c>
      <c r="AN122" s="122">
        <f t="shared" si="166"/>
        <v>1107.4739469304088</v>
      </c>
      <c r="AO122" s="100">
        <f t="shared" si="167"/>
        <v>4799.0537700317718</v>
      </c>
      <c r="AP122" s="221">
        <f t="shared" si="86"/>
        <v>14</v>
      </c>
      <c r="AQ122" s="117">
        <f t="shared" si="168"/>
        <v>516.82117523419095</v>
      </c>
      <c r="AR122" s="130">
        <f t="shared" si="173"/>
        <v>5315.8749452659631</v>
      </c>
      <c r="AS122" s="101">
        <f t="shared" si="170"/>
        <v>5.0000000000000044E-2</v>
      </c>
      <c r="AT122" s="245">
        <f t="shared" si="87"/>
        <v>4.9999999999999822E-2</v>
      </c>
      <c r="AU122" s="141">
        <f t="shared" si="88"/>
        <v>6</v>
      </c>
      <c r="AV122" s="132">
        <f t="shared" si="89"/>
        <v>31895.249671595779</v>
      </c>
      <c r="AW122" s="102">
        <f t="shared" si="90"/>
        <v>22149.478938608179</v>
      </c>
      <c r="AX122" s="100">
        <f t="shared" si="171"/>
        <v>625.12794526596281</v>
      </c>
      <c r="AY122" s="101">
        <f t="shared" si="174"/>
        <v>0.1332683142505795</v>
      </c>
      <c r="BA122" s="259">
        <f t="shared" si="91"/>
        <v>0.5465029316945027</v>
      </c>
      <c r="BB122" s="279"/>
    </row>
    <row r="123" spans="1:54" s="93" customFormat="1" ht="15" customHeight="1" x14ac:dyDescent="0.25">
      <c r="A123" s="95" t="s">
        <v>355</v>
      </c>
      <c r="B123" s="100">
        <v>2340.2600000000002</v>
      </c>
      <c r="C123" s="100">
        <f t="shared" si="148"/>
        <v>1170.1300000000001</v>
      </c>
      <c r="D123" s="100">
        <f t="shared" si="149"/>
        <v>702.07800000000009</v>
      </c>
      <c r="E123" s="100">
        <v>59.87</v>
      </c>
      <c r="F123" s="100">
        <f t="shared" si="150"/>
        <v>4272.3380000000006</v>
      </c>
      <c r="G123" s="223">
        <v>15.9</v>
      </c>
      <c r="H123" s="117">
        <f t="shared" si="151"/>
        <v>372.10134000000005</v>
      </c>
      <c r="I123" s="130">
        <f t="shared" si="152"/>
        <v>4644.4393400000008</v>
      </c>
      <c r="K123" s="141">
        <v>8</v>
      </c>
      <c r="L123" s="132">
        <f t="shared" si="63"/>
        <v>37155.514720000006</v>
      </c>
      <c r="M123" s="102">
        <f t="shared" si="64"/>
        <v>18722.080000000002</v>
      </c>
      <c r="N123" s="100">
        <f t="shared" si="65"/>
        <v>2918.1830461041495</v>
      </c>
      <c r="O123" s="122">
        <f t="shared" si="153"/>
        <v>583.63660922082988</v>
      </c>
      <c r="P123" s="122">
        <f t="shared" si="154"/>
        <v>875.45491383124488</v>
      </c>
      <c r="Q123" s="100">
        <f t="shared" si="155"/>
        <v>4377.2745691562241</v>
      </c>
      <c r="R123" s="221">
        <f t="shared" si="69"/>
        <v>15.9</v>
      </c>
      <c r="S123" s="117">
        <f t="shared" si="156"/>
        <v>463.99110433055978</v>
      </c>
      <c r="T123" s="130">
        <f t="shared" si="157"/>
        <v>4841.2656734867842</v>
      </c>
      <c r="U123" s="101">
        <f t="shared" si="158"/>
        <v>4.2378922207386038E-2</v>
      </c>
      <c r="V123" s="245">
        <f t="shared" si="72"/>
        <v>0.24694822203693145</v>
      </c>
      <c r="W123" s="141">
        <f t="shared" si="73"/>
        <v>8</v>
      </c>
      <c r="X123" s="132">
        <f t="shared" si="74"/>
        <v>38730.125387894273</v>
      </c>
      <c r="Y123" s="102">
        <f t="shared" si="75"/>
        <v>23345.464368833196</v>
      </c>
      <c r="Z123" s="100">
        <f t="shared" si="76"/>
        <v>3447.8222569378099</v>
      </c>
      <c r="AA123" s="122">
        <f t="shared" si="159"/>
        <v>0</v>
      </c>
      <c r="AB123" s="122">
        <f t="shared" si="160"/>
        <v>1034.3466770813429</v>
      </c>
      <c r="AC123" s="100">
        <f t="shared" si="161"/>
        <v>4482.1689340191533</v>
      </c>
      <c r="AD123" s="221">
        <f t="shared" si="80"/>
        <v>15.9</v>
      </c>
      <c r="AE123" s="117">
        <f t="shared" si="162"/>
        <v>548.20373885311176</v>
      </c>
      <c r="AF123" s="130">
        <f t="shared" si="163"/>
        <v>5030.372672872265</v>
      </c>
      <c r="AG123" s="101">
        <f t="shared" si="164"/>
        <v>3.9061479402199728E-2</v>
      </c>
      <c r="AH123" s="245">
        <f t="shared" si="81"/>
        <v>0.18149622640729901</v>
      </c>
      <c r="AI123" s="141">
        <f t="shared" si="82"/>
        <v>8</v>
      </c>
      <c r="AJ123" s="132">
        <f t="shared" si="83"/>
        <v>40242.98138297812</v>
      </c>
      <c r="AK123" s="102">
        <f t="shared" si="84"/>
        <v>27582.578055502479</v>
      </c>
      <c r="AL123" s="100">
        <f t="shared" si="85"/>
        <v>3620.2133697846998</v>
      </c>
      <c r="AM123" s="122">
        <f t="shared" si="165"/>
        <v>0</v>
      </c>
      <c r="AN123" s="122">
        <f t="shared" si="166"/>
        <v>1086.0640109354099</v>
      </c>
      <c r="AO123" s="100">
        <f t="shared" si="167"/>
        <v>4706.2773807201102</v>
      </c>
      <c r="AP123" s="221">
        <f t="shared" si="86"/>
        <v>15.9</v>
      </c>
      <c r="AQ123" s="117">
        <f t="shared" si="168"/>
        <v>575.61392579576727</v>
      </c>
      <c r="AR123" s="130">
        <f t="shared" si="173"/>
        <v>5281.8913065158777</v>
      </c>
      <c r="AS123" s="101">
        <f t="shared" si="170"/>
        <v>4.9999999999999822E-2</v>
      </c>
      <c r="AT123" s="245">
        <f t="shared" si="87"/>
        <v>4.9999999999999822E-2</v>
      </c>
      <c r="AU123" s="141">
        <f t="shared" si="88"/>
        <v>8</v>
      </c>
      <c r="AV123" s="132">
        <f t="shared" si="89"/>
        <v>42255.130452127021</v>
      </c>
      <c r="AW123" s="102">
        <f t="shared" si="90"/>
        <v>28961.706958277598</v>
      </c>
      <c r="AX123" s="100">
        <f t="shared" si="171"/>
        <v>637.45196651587685</v>
      </c>
      <c r="AY123" s="101">
        <f t="shared" si="174"/>
        <v>0.13725057425680087</v>
      </c>
      <c r="BA123" s="259">
        <f t="shared" si="91"/>
        <v>0.5469278498050214</v>
      </c>
      <c r="BB123" s="279"/>
    </row>
    <row r="124" spans="1:54" s="93" customFormat="1" ht="15" customHeight="1" x14ac:dyDescent="0.25">
      <c r="A124" s="95" t="s">
        <v>356</v>
      </c>
      <c r="B124" s="100">
        <v>2294.37</v>
      </c>
      <c r="C124" s="100">
        <f t="shared" si="148"/>
        <v>1147.1849999999999</v>
      </c>
      <c r="D124" s="100">
        <f t="shared" si="149"/>
        <v>688.31099999999992</v>
      </c>
      <c r="E124" s="100">
        <v>59.87</v>
      </c>
      <c r="F124" s="100">
        <f t="shared" si="150"/>
        <v>4189.7359999999999</v>
      </c>
      <c r="G124" s="223">
        <v>14.4</v>
      </c>
      <c r="H124" s="117">
        <f t="shared" si="151"/>
        <v>330.38928000000004</v>
      </c>
      <c r="I124" s="130">
        <f t="shared" si="152"/>
        <v>4520.1252800000002</v>
      </c>
      <c r="K124" s="141">
        <v>7</v>
      </c>
      <c r="L124" s="132">
        <f t="shared" si="63"/>
        <v>31640.876960000001</v>
      </c>
      <c r="M124" s="102">
        <f t="shared" si="64"/>
        <v>16060.59</v>
      </c>
      <c r="N124" s="100">
        <f t="shared" si="65"/>
        <v>2861.7624735805575</v>
      </c>
      <c r="O124" s="122">
        <f t="shared" si="153"/>
        <v>572.35249471611155</v>
      </c>
      <c r="P124" s="122">
        <f t="shared" si="154"/>
        <v>858.52874207416721</v>
      </c>
      <c r="Q124" s="100">
        <f t="shared" si="155"/>
        <v>4292.6437103708358</v>
      </c>
      <c r="R124" s="221">
        <f t="shared" si="69"/>
        <v>14.4</v>
      </c>
      <c r="S124" s="117">
        <f t="shared" si="156"/>
        <v>412.09379619560031</v>
      </c>
      <c r="T124" s="130">
        <f t="shared" si="157"/>
        <v>4704.7375065664364</v>
      </c>
      <c r="U124" s="101">
        <f t="shared" si="158"/>
        <v>4.0842280939265452E-2</v>
      </c>
      <c r="V124" s="245">
        <f t="shared" si="72"/>
        <v>0.24729772163188923</v>
      </c>
      <c r="W124" s="141">
        <f t="shared" si="73"/>
        <v>7</v>
      </c>
      <c r="X124" s="132">
        <f t="shared" si="74"/>
        <v>32933.162545965053</v>
      </c>
      <c r="Y124" s="102">
        <f t="shared" si="75"/>
        <v>20032.337315063902</v>
      </c>
      <c r="Z124" s="100">
        <f t="shared" si="76"/>
        <v>3381.1615634094469</v>
      </c>
      <c r="AA124" s="122">
        <f t="shared" si="159"/>
        <v>0</v>
      </c>
      <c r="AB124" s="122">
        <f t="shared" si="160"/>
        <v>1014.348469022834</v>
      </c>
      <c r="AC124" s="100">
        <f t="shared" si="161"/>
        <v>4395.5100324322812</v>
      </c>
      <c r="AD124" s="221">
        <f t="shared" si="80"/>
        <v>14.4</v>
      </c>
      <c r="AE124" s="117">
        <f t="shared" si="162"/>
        <v>486.88726513096043</v>
      </c>
      <c r="AF124" s="130">
        <f t="shared" si="163"/>
        <v>4882.3972975632414</v>
      </c>
      <c r="AG124" s="101">
        <f t="shared" si="164"/>
        <v>3.7761892294489119E-2</v>
      </c>
      <c r="AH124" s="245">
        <f t="shared" si="81"/>
        <v>0.18149622640729923</v>
      </c>
      <c r="AI124" s="141">
        <f t="shared" si="82"/>
        <v>7</v>
      </c>
      <c r="AJ124" s="132">
        <f t="shared" si="83"/>
        <v>34176.781082942689</v>
      </c>
      <c r="AK124" s="102">
        <f t="shared" si="84"/>
        <v>23668.130943866126</v>
      </c>
      <c r="AL124" s="100">
        <f t="shared" si="85"/>
        <v>3550.2196415799185</v>
      </c>
      <c r="AM124" s="122">
        <f t="shared" si="165"/>
        <v>0</v>
      </c>
      <c r="AN124" s="122">
        <f t="shared" si="166"/>
        <v>1065.0658924739755</v>
      </c>
      <c r="AO124" s="100">
        <f t="shared" si="167"/>
        <v>4615.2855340538936</v>
      </c>
      <c r="AP124" s="221">
        <f t="shared" si="86"/>
        <v>14.4</v>
      </c>
      <c r="AQ124" s="117">
        <f t="shared" si="168"/>
        <v>511.23162838750835</v>
      </c>
      <c r="AR124" s="130">
        <f t="shared" si="173"/>
        <v>5126.5171624414015</v>
      </c>
      <c r="AS124" s="101">
        <f t="shared" si="170"/>
        <v>4.99999999999996E-2</v>
      </c>
      <c r="AT124" s="245">
        <f t="shared" si="87"/>
        <v>4.9999999999999822E-2</v>
      </c>
      <c r="AU124" s="141">
        <f t="shared" si="88"/>
        <v>7</v>
      </c>
      <c r="AV124" s="132">
        <f t="shared" si="89"/>
        <v>35885.620137089812</v>
      </c>
      <c r="AW124" s="102">
        <f t="shared" si="90"/>
        <v>24851.537491059429</v>
      </c>
      <c r="AX124" s="100">
        <f t="shared" si="171"/>
        <v>606.39188244140132</v>
      </c>
      <c r="AY124" s="101">
        <f t="shared" si="174"/>
        <v>0.13415377780002613</v>
      </c>
      <c r="BA124" s="259">
        <f t="shared" si="91"/>
        <v>0.54736142888022354</v>
      </c>
      <c r="BB124" s="279"/>
    </row>
    <row r="125" spans="1:54" s="93" customFormat="1" ht="15" customHeight="1" x14ac:dyDescent="0.25">
      <c r="A125" s="95" t="s">
        <v>357</v>
      </c>
      <c r="B125" s="100">
        <v>2249.38</v>
      </c>
      <c r="C125" s="100">
        <f t="shared" si="148"/>
        <v>1124.69</v>
      </c>
      <c r="D125" s="100">
        <f t="shared" si="149"/>
        <v>674.81399999999996</v>
      </c>
      <c r="E125" s="100">
        <v>59.87</v>
      </c>
      <c r="F125" s="100">
        <f t="shared" si="150"/>
        <v>4108.7539999999999</v>
      </c>
      <c r="G125" s="223">
        <v>13.7</v>
      </c>
      <c r="H125" s="117">
        <f t="shared" si="151"/>
        <v>308.16505999999998</v>
      </c>
      <c r="I125" s="130">
        <f t="shared" si="152"/>
        <v>4416.9190600000002</v>
      </c>
      <c r="K125" s="141">
        <v>3</v>
      </c>
      <c r="L125" s="132">
        <f t="shared" si="63"/>
        <v>13250.757180000001</v>
      </c>
      <c r="M125" s="102">
        <f t="shared" si="64"/>
        <v>6748.14</v>
      </c>
      <c r="N125" s="100">
        <f t="shared" si="65"/>
        <v>2806.4484278661021</v>
      </c>
      <c r="O125" s="122">
        <f t="shared" si="153"/>
        <v>561.28968557322048</v>
      </c>
      <c r="P125" s="122">
        <f t="shared" si="154"/>
        <v>841.93452835983055</v>
      </c>
      <c r="Q125" s="100">
        <f t="shared" si="155"/>
        <v>4209.6726417991531</v>
      </c>
      <c r="R125" s="221">
        <f t="shared" si="69"/>
        <v>13.7</v>
      </c>
      <c r="S125" s="117">
        <f t="shared" si="156"/>
        <v>384.48343461765592</v>
      </c>
      <c r="T125" s="130">
        <f t="shared" si="157"/>
        <v>4594.1560764168089</v>
      </c>
      <c r="U125" s="101">
        <f t="shared" si="158"/>
        <v>4.0126842717558953E-2</v>
      </c>
      <c r="V125" s="245">
        <f t="shared" si="72"/>
        <v>0.24765421043403157</v>
      </c>
      <c r="W125" s="141">
        <f t="shared" si="73"/>
        <v>3</v>
      </c>
      <c r="X125" s="132">
        <f t="shared" si="74"/>
        <v>13782.468229250426</v>
      </c>
      <c r="Y125" s="102">
        <f t="shared" si="75"/>
        <v>8419.3452835983062</v>
      </c>
      <c r="Z125" s="100">
        <f t="shared" si="76"/>
        <v>3315.8082271304966</v>
      </c>
      <c r="AA125" s="122">
        <f t="shared" si="159"/>
        <v>0</v>
      </c>
      <c r="AB125" s="122">
        <f t="shared" si="160"/>
        <v>994.74246813914897</v>
      </c>
      <c r="AC125" s="100">
        <f t="shared" si="161"/>
        <v>4310.5506952696451</v>
      </c>
      <c r="AD125" s="221">
        <f t="shared" si="80"/>
        <v>13.7</v>
      </c>
      <c r="AE125" s="117">
        <f t="shared" si="162"/>
        <v>454.265727116878</v>
      </c>
      <c r="AF125" s="130">
        <f t="shared" si="163"/>
        <v>4764.8164223865233</v>
      </c>
      <c r="AG125" s="101">
        <f t="shared" si="164"/>
        <v>3.7147267774763959E-2</v>
      </c>
      <c r="AH125" s="245">
        <f t="shared" si="81"/>
        <v>0.18149622640729901</v>
      </c>
      <c r="AI125" s="141">
        <f t="shared" si="82"/>
        <v>3</v>
      </c>
      <c r="AJ125" s="132">
        <f t="shared" si="83"/>
        <v>14294.449267159569</v>
      </c>
      <c r="AK125" s="102">
        <f t="shared" si="84"/>
        <v>9947.4246813914906</v>
      </c>
      <c r="AL125" s="100">
        <f t="shared" si="85"/>
        <v>3481.5986384870212</v>
      </c>
      <c r="AM125" s="122">
        <f t="shared" si="165"/>
        <v>0</v>
      </c>
      <c r="AN125" s="122">
        <f t="shared" si="166"/>
        <v>1044.4795915461063</v>
      </c>
      <c r="AO125" s="100">
        <f t="shared" si="167"/>
        <v>4526.0782300331275</v>
      </c>
      <c r="AP125" s="221">
        <f t="shared" si="86"/>
        <v>13.7</v>
      </c>
      <c r="AQ125" s="117">
        <f t="shared" si="168"/>
        <v>476.97901347272182</v>
      </c>
      <c r="AR125" s="130">
        <f t="shared" si="173"/>
        <v>5003.0572435058493</v>
      </c>
      <c r="AS125" s="101">
        <f t="shared" si="170"/>
        <v>5.0000000000000044E-2</v>
      </c>
      <c r="AT125" s="245">
        <f t="shared" si="87"/>
        <v>4.9999999999999822E-2</v>
      </c>
      <c r="AU125" s="141">
        <f t="shared" si="88"/>
        <v>3</v>
      </c>
      <c r="AV125" s="132">
        <f t="shared" si="89"/>
        <v>15009.171730517548</v>
      </c>
      <c r="AW125" s="102">
        <f t="shared" si="90"/>
        <v>10444.795915461063</v>
      </c>
      <c r="AX125" s="100">
        <f t="shared" si="171"/>
        <v>586.13818350584916</v>
      </c>
      <c r="AY125" s="101">
        <f t="shared" si="174"/>
        <v>0.13270294871689337</v>
      </c>
      <c r="BA125" s="259">
        <f t="shared" si="91"/>
        <v>0.5478036785634357</v>
      </c>
      <c r="BB125" s="279"/>
    </row>
    <row r="126" spans="1:54" s="93" customFormat="1" ht="15" customHeight="1" x14ac:dyDescent="0.25">
      <c r="A126" s="95" t="s">
        <v>358</v>
      </c>
      <c r="B126" s="100">
        <v>2205.2600000000002</v>
      </c>
      <c r="C126" s="100">
        <f t="shared" si="148"/>
        <v>1102.6300000000001</v>
      </c>
      <c r="D126" s="100">
        <f t="shared" si="149"/>
        <v>661.57800000000009</v>
      </c>
      <c r="E126" s="100">
        <v>59.87</v>
      </c>
      <c r="F126" s="100">
        <f t="shared" si="150"/>
        <v>4029.3380000000002</v>
      </c>
      <c r="G126" s="223">
        <v>16</v>
      </c>
      <c r="H126" s="117">
        <f t="shared" si="151"/>
        <v>352.84160000000003</v>
      </c>
      <c r="I126" s="130">
        <f t="shared" si="152"/>
        <v>4382.1796000000004</v>
      </c>
      <c r="K126" s="141">
        <v>3</v>
      </c>
      <c r="L126" s="132">
        <f t="shared" si="63"/>
        <v>13146.538800000002</v>
      </c>
      <c r="M126" s="102">
        <f t="shared" si="64"/>
        <v>6615.7800000000007</v>
      </c>
      <c r="N126" s="100">
        <f t="shared" si="65"/>
        <v>2752.2040247338109</v>
      </c>
      <c r="O126" s="122">
        <f t="shared" si="153"/>
        <v>550.44080494676223</v>
      </c>
      <c r="P126" s="122">
        <f t="shared" si="154"/>
        <v>825.66120742014323</v>
      </c>
      <c r="Q126" s="100">
        <f t="shared" si="155"/>
        <v>4128.3060371007159</v>
      </c>
      <c r="R126" s="221">
        <f t="shared" si="69"/>
        <v>16</v>
      </c>
      <c r="S126" s="117">
        <f t="shared" si="156"/>
        <v>440.35264395740978</v>
      </c>
      <c r="T126" s="130">
        <f t="shared" si="157"/>
        <v>4568.6586810581257</v>
      </c>
      <c r="U126" s="101">
        <f t="shared" si="158"/>
        <v>4.255395672466844E-2</v>
      </c>
      <c r="V126" s="245">
        <f t="shared" si="72"/>
        <v>0.2480179320052105</v>
      </c>
      <c r="W126" s="141">
        <f t="shared" si="73"/>
        <v>3</v>
      </c>
      <c r="X126" s="132">
        <f t="shared" si="74"/>
        <v>13705.976043174378</v>
      </c>
      <c r="Y126" s="102">
        <f t="shared" si="75"/>
        <v>8256.6120742014318</v>
      </c>
      <c r="Z126" s="100">
        <f t="shared" si="76"/>
        <v>3251.7186695259784</v>
      </c>
      <c r="AA126" s="122">
        <f t="shared" si="159"/>
        <v>0</v>
      </c>
      <c r="AB126" s="122">
        <f t="shared" si="160"/>
        <v>975.51560085779352</v>
      </c>
      <c r="AC126" s="100">
        <f t="shared" si="161"/>
        <v>4227.2342703837721</v>
      </c>
      <c r="AD126" s="221">
        <f t="shared" si="80"/>
        <v>16</v>
      </c>
      <c r="AE126" s="117">
        <f t="shared" si="162"/>
        <v>520.2749871241565</v>
      </c>
      <c r="AF126" s="130">
        <f t="shared" si="163"/>
        <v>4747.5092575079289</v>
      </c>
      <c r="AG126" s="101">
        <f t="shared" si="164"/>
        <v>3.9147283466660854E-2</v>
      </c>
      <c r="AH126" s="245">
        <f t="shared" si="81"/>
        <v>0.18149622640729901</v>
      </c>
      <c r="AI126" s="141">
        <f t="shared" si="82"/>
        <v>3</v>
      </c>
      <c r="AJ126" s="132">
        <f t="shared" si="83"/>
        <v>14242.527772523787</v>
      </c>
      <c r="AK126" s="102">
        <f t="shared" si="84"/>
        <v>9755.1560085779347</v>
      </c>
      <c r="AL126" s="100">
        <f t="shared" si="85"/>
        <v>3414.304603002277</v>
      </c>
      <c r="AM126" s="122">
        <f t="shared" si="165"/>
        <v>0</v>
      </c>
      <c r="AN126" s="122">
        <f t="shared" si="166"/>
        <v>1024.291380900683</v>
      </c>
      <c r="AO126" s="100">
        <f t="shared" si="167"/>
        <v>4438.5959839029601</v>
      </c>
      <c r="AP126" s="221">
        <f t="shared" si="86"/>
        <v>16</v>
      </c>
      <c r="AQ126" s="117">
        <f t="shared" si="168"/>
        <v>546.28873648036438</v>
      </c>
      <c r="AR126" s="130">
        <f t="shared" si="173"/>
        <v>4984.8847203833247</v>
      </c>
      <c r="AS126" s="101">
        <f t="shared" si="170"/>
        <v>4.9999999999999822E-2</v>
      </c>
      <c r="AT126" s="245">
        <f t="shared" si="87"/>
        <v>4.9999999999999822E-2</v>
      </c>
      <c r="AU126" s="141">
        <f t="shared" si="88"/>
        <v>3</v>
      </c>
      <c r="AV126" s="132">
        <f t="shared" si="89"/>
        <v>14954.654161149974</v>
      </c>
      <c r="AW126" s="102">
        <f t="shared" si="90"/>
        <v>10242.91380900683</v>
      </c>
      <c r="AX126" s="100">
        <f t="shared" si="171"/>
        <v>602.70512038332436</v>
      </c>
      <c r="AY126" s="101">
        <f t="shared" si="174"/>
        <v>0.1375354675977507</v>
      </c>
      <c r="BA126" s="259">
        <f t="shared" si="91"/>
        <v>0.54825490101043717</v>
      </c>
      <c r="BB126" s="279"/>
    </row>
    <row r="127" spans="1:54" s="93" customFormat="1" ht="15" customHeight="1" x14ac:dyDescent="0.25">
      <c r="A127" s="95" t="s">
        <v>359</v>
      </c>
      <c r="B127" s="100">
        <v>2162.04</v>
      </c>
      <c r="C127" s="100">
        <f t="shared" si="148"/>
        <v>1081.02</v>
      </c>
      <c r="D127" s="100">
        <f t="shared" si="149"/>
        <v>648.61199999999997</v>
      </c>
      <c r="E127" s="100">
        <v>59.87</v>
      </c>
      <c r="F127" s="100">
        <f t="shared" si="150"/>
        <v>3951.5419999999999</v>
      </c>
      <c r="G127" s="223">
        <v>17</v>
      </c>
      <c r="H127" s="117">
        <f t="shared" si="151"/>
        <v>367.54680000000002</v>
      </c>
      <c r="I127" s="130">
        <f t="shared" si="152"/>
        <v>4319.0887999999995</v>
      </c>
      <c r="K127" s="141">
        <v>1</v>
      </c>
      <c r="L127" s="132">
        <f t="shared" si="63"/>
        <v>4319.0887999999995</v>
      </c>
      <c r="M127" s="102">
        <f t="shared" si="64"/>
        <v>2162.04</v>
      </c>
      <c r="N127" s="100">
        <f t="shared" si="65"/>
        <v>2699.0661484106549</v>
      </c>
      <c r="O127" s="122">
        <f t="shared" si="153"/>
        <v>539.81322968213101</v>
      </c>
      <c r="P127" s="122">
        <f t="shared" si="154"/>
        <v>809.71984452319646</v>
      </c>
      <c r="Q127" s="100">
        <f t="shared" si="155"/>
        <v>4048.5992226159824</v>
      </c>
      <c r="R127" s="221">
        <f t="shared" si="69"/>
        <v>17</v>
      </c>
      <c r="S127" s="117">
        <f t="shared" si="156"/>
        <v>458.84124522981136</v>
      </c>
      <c r="T127" s="130">
        <f t="shared" si="157"/>
        <v>4507.440467845794</v>
      </c>
      <c r="U127" s="101">
        <f t="shared" si="158"/>
        <v>4.3609121406763984E-2</v>
      </c>
      <c r="V127" s="245">
        <f t="shared" si="72"/>
        <v>0.24838862759738722</v>
      </c>
      <c r="W127" s="141">
        <f t="shared" si="73"/>
        <v>1</v>
      </c>
      <c r="X127" s="132">
        <f t="shared" si="74"/>
        <v>4507.440467845794</v>
      </c>
      <c r="Y127" s="102">
        <f t="shared" si="75"/>
        <v>2699.0661484106549</v>
      </c>
      <c r="Z127" s="100">
        <f t="shared" si="76"/>
        <v>3188.936469170872</v>
      </c>
      <c r="AA127" s="122">
        <f t="shared" si="159"/>
        <v>0</v>
      </c>
      <c r="AB127" s="122">
        <f t="shared" si="160"/>
        <v>956.68094075126157</v>
      </c>
      <c r="AC127" s="100">
        <f t="shared" si="161"/>
        <v>4145.6174099221334</v>
      </c>
      <c r="AD127" s="221">
        <f t="shared" si="80"/>
        <v>17</v>
      </c>
      <c r="AE127" s="117">
        <f t="shared" si="162"/>
        <v>542.11919975904823</v>
      </c>
      <c r="AF127" s="130">
        <f t="shared" si="163"/>
        <v>4687.736609681182</v>
      </c>
      <c r="AG127" s="101">
        <f t="shared" si="164"/>
        <v>3.9999672346544779E-2</v>
      </c>
      <c r="AH127" s="245">
        <f t="shared" si="81"/>
        <v>0.18149622640729923</v>
      </c>
      <c r="AI127" s="141">
        <f t="shared" si="82"/>
        <v>1</v>
      </c>
      <c r="AJ127" s="132">
        <f t="shared" si="83"/>
        <v>4687.736609681182</v>
      </c>
      <c r="AK127" s="102">
        <f t="shared" si="84"/>
        <v>3188.936469170872</v>
      </c>
      <c r="AL127" s="100">
        <f t="shared" si="85"/>
        <v>3348.3832926294153</v>
      </c>
      <c r="AM127" s="122">
        <f t="shared" si="165"/>
        <v>0</v>
      </c>
      <c r="AN127" s="122">
        <f t="shared" si="166"/>
        <v>1004.5149877888246</v>
      </c>
      <c r="AO127" s="100">
        <f t="shared" si="167"/>
        <v>4352.8982804182397</v>
      </c>
      <c r="AP127" s="221">
        <f t="shared" si="86"/>
        <v>17</v>
      </c>
      <c r="AQ127" s="117">
        <f t="shared" si="168"/>
        <v>569.2251597470007</v>
      </c>
      <c r="AR127" s="130">
        <f t="shared" si="173"/>
        <v>4922.12344016524</v>
      </c>
      <c r="AS127" s="101">
        <f t="shared" si="170"/>
        <v>4.9999999999999822E-2</v>
      </c>
      <c r="AT127" s="245">
        <f t="shared" si="87"/>
        <v>4.9999999999999822E-2</v>
      </c>
      <c r="AU127" s="141">
        <f t="shared" si="88"/>
        <v>1</v>
      </c>
      <c r="AV127" s="132">
        <f t="shared" si="89"/>
        <v>4922.12344016524</v>
      </c>
      <c r="AW127" s="102">
        <f t="shared" si="90"/>
        <v>3348.3832926294153</v>
      </c>
      <c r="AX127" s="100">
        <f t="shared" si="171"/>
        <v>603.03464016524049</v>
      </c>
      <c r="AY127" s="101">
        <f t="shared" si="174"/>
        <v>0.13962080153694467</v>
      </c>
      <c r="BA127" s="259">
        <f t="shared" si="91"/>
        <v>0.54871477522590495</v>
      </c>
      <c r="BB127" s="279"/>
    </row>
    <row r="128" spans="1:54" s="93" customFormat="1" ht="15" customHeight="1" x14ac:dyDescent="0.25">
      <c r="A128" s="95" t="s">
        <v>360</v>
      </c>
      <c r="B128" s="100">
        <v>2119.64</v>
      </c>
      <c r="C128" s="100">
        <f t="shared" si="148"/>
        <v>1059.82</v>
      </c>
      <c r="D128" s="100">
        <f t="shared" si="149"/>
        <v>635.89199999999994</v>
      </c>
      <c r="E128" s="100">
        <v>59.87</v>
      </c>
      <c r="F128" s="100">
        <f t="shared" si="150"/>
        <v>3875.2219999999998</v>
      </c>
      <c r="G128" s="223"/>
      <c r="H128" s="117">
        <f t="shared" si="151"/>
        <v>0</v>
      </c>
      <c r="I128" s="130">
        <f t="shared" si="152"/>
        <v>3875.2219999999998</v>
      </c>
      <c r="K128" s="141"/>
      <c r="L128" s="132">
        <f t="shared" si="63"/>
        <v>0</v>
      </c>
      <c r="M128" s="102">
        <f t="shared" si="64"/>
        <v>0</v>
      </c>
      <c r="N128" s="100">
        <f t="shared" si="65"/>
        <v>2646.9364409580448</v>
      </c>
      <c r="O128" s="122">
        <f t="shared" si="153"/>
        <v>529.38728819160895</v>
      </c>
      <c r="P128" s="122">
        <f t="shared" si="154"/>
        <v>794.08093228741348</v>
      </c>
      <c r="Q128" s="100">
        <f t="shared" si="155"/>
        <v>3970.4046614370673</v>
      </c>
      <c r="R128" s="221">
        <f t="shared" si="69"/>
        <v>0</v>
      </c>
      <c r="S128" s="117">
        <f t="shared" si="156"/>
        <v>0</v>
      </c>
      <c r="T128" s="130">
        <f t="shared" si="157"/>
        <v>3970.4046614370673</v>
      </c>
      <c r="U128" s="101">
        <f t="shared" si="158"/>
        <v>2.4561860310730044E-2</v>
      </c>
      <c r="V128" s="245">
        <f t="shared" si="72"/>
        <v>0.24876697975035622</v>
      </c>
      <c r="W128" s="141">
        <f t="shared" si="73"/>
        <v>0</v>
      </c>
      <c r="X128" s="132">
        <f t="shared" si="74"/>
        <v>0</v>
      </c>
      <c r="Y128" s="102">
        <f t="shared" si="75"/>
        <v>0</v>
      </c>
      <c r="Z128" s="100">
        <f t="shared" si="76"/>
        <v>3127.3454165318967</v>
      </c>
      <c r="AA128" s="122">
        <f t="shared" si="159"/>
        <v>0</v>
      </c>
      <c r="AB128" s="122">
        <f t="shared" si="160"/>
        <v>938.20362495956897</v>
      </c>
      <c r="AC128" s="100">
        <f t="shared" si="161"/>
        <v>4065.5490414914657</v>
      </c>
      <c r="AD128" s="221">
        <f t="shared" si="80"/>
        <v>0</v>
      </c>
      <c r="AE128" s="117">
        <f t="shared" si="162"/>
        <v>0</v>
      </c>
      <c r="AF128" s="130">
        <f t="shared" si="163"/>
        <v>4065.5490414914657</v>
      </c>
      <c r="AG128" s="101">
        <f t="shared" si="164"/>
        <v>2.3963396219659261E-2</v>
      </c>
      <c r="AH128" s="245">
        <f t="shared" si="81"/>
        <v>0.18149622640729923</v>
      </c>
      <c r="AI128" s="141">
        <f t="shared" si="82"/>
        <v>0</v>
      </c>
      <c r="AJ128" s="132">
        <f t="shared" si="83"/>
        <v>0</v>
      </c>
      <c r="AK128" s="102">
        <f t="shared" si="84"/>
        <v>0</v>
      </c>
      <c r="AL128" s="100">
        <f t="shared" si="85"/>
        <v>3283.7126873584912</v>
      </c>
      <c r="AM128" s="122">
        <f t="shared" si="165"/>
        <v>0</v>
      </c>
      <c r="AN128" s="122">
        <f t="shared" si="166"/>
        <v>985.11380620754733</v>
      </c>
      <c r="AO128" s="100">
        <f t="shared" si="167"/>
        <v>4268.8264935660382</v>
      </c>
      <c r="AP128" s="221">
        <f t="shared" si="86"/>
        <v>0</v>
      </c>
      <c r="AQ128" s="117">
        <f t="shared" si="168"/>
        <v>0</v>
      </c>
      <c r="AR128" s="130">
        <f t="shared" si="173"/>
        <v>4268.8264935660382</v>
      </c>
      <c r="AS128" s="101">
        <f t="shared" si="170"/>
        <v>4.9999999999999822E-2</v>
      </c>
      <c r="AT128" s="245">
        <f t="shared" si="87"/>
        <v>4.9999999999999822E-2</v>
      </c>
      <c r="AU128" s="141">
        <f t="shared" si="88"/>
        <v>0</v>
      </c>
      <c r="AV128" s="132">
        <f t="shared" si="89"/>
        <v>0</v>
      </c>
      <c r="AW128" s="102">
        <f t="shared" si="90"/>
        <v>0</v>
      </c>
      <c r="AX128" s="100">
        <f t="shared" si="171"/>
        <v>393.6044935660384</v>
      </c>
      <c r="AY128" s="101">
        <f t="shared" si="174"/>
        <v>0.10156953422695225</v>
      </c>
      <c r="BA128" s="259">
        <f t="shared" si="91"/>
        <v>0.5491841479489401</v>
      </c>
      <c r="BB128" s="279"/>
    </row>
    <row r="129" spans="1:54" s="93" customFormat="1" ht="15" customHeight="1" x14ac:dyDescent="0.25">
      <c r="A129" s="95" t="s">
        <v>361</v>
      </c>
      <c r="B129" s="100">
        <v>2078.08</v>
      </c>
      <c r="C129" s="100">
        <f t="shared" si="148"/>
        <v>1039.04</v>
      </c>
      <c r="D129" s="100">
        <f t="shared" si="149"/>
        <v>623.42399999999998</v>
      </c>
      <c r="E129" s="100">
        <v>59.87</v>
      </c>
      <c r="F129" s="100">
        <f t="shared" si="150"/>
        <v>3800.4139999999998</v>
      </c>
      <c r="G129" s="223">
        <v>13.8</v>
      </c>
      <c r="H129" s="117">
        <f t="shared" si="151"/>
        <v>286.77503999999999</v>
      </c>
      <c r="I129" s="130">
        <f t="shared" si="152"/>
        <v>4087.1890399999997</v>
      </c>
      <c r="K129" s="141">
        <v>15</v>
      </c>
      <c r="L129" s="132">
        <f t="shared" si="63"/>
        <v>61307.835599999999</v>
      </c>
      <c r="M129" s="102">
        <f t="shared" si="64"/>
        <v>31171.199999999997</v>
      </c>
      <c r="N129" s="100">
        <f t="shared" si="65"/>
        <v>2595.8394918606282</v>
      </c>
      <c r="O129" s="122">
        <f t="shared" si="153"/>
        <v>519.16789837212571</v>
      </c>
      <c r="P129" s="122">
        <f t="shared" si="154"/>
        <v>778.75184755818839</v>
      </c>
      <c r="Q129" s="100">
        <f t="shared" si="155"/>
        <v>3893.7592377909423</v>
      </c>
      <c r="R129" s="221">
        <f t="shared" si="69"/>
        <v>13.8</v>
      </c>
      <c r="S129" s="117">
        <f t="shared" si="156"/>
        <v>358.22584987676674</v>
      </c>
      <c r="T129" s="130">
        <f t="shared" si="157"/>
        <v>4251.9850876677092</v>
      </c>
      <c r="U129" s="101">
        <f t="shared" si="158"/>
        <v>4.0320143270816233E-2</v>
      </c>
      <c r="V129" s="245">
        <f t="shared" si="72"/>
        <v>0.24915281984361926</v>
      </c>
      <c r="W129" s="141">
        <f t="shared" si="73"/>
        <v>15</v>
      </c>
      <c r="X129" s="132">
        <f t="shared" si="74"/>
        <v>63779.776315015639</v>
      </c>
      <c r="Y129" s="102">
        <f t="shared" si="75"/>
        <v>38937.592377909423</v>
      </c>
      <c r="Z129" s="100">
        <f t="shared" si="76"/>
        <v>3066.9745639923731</v>
      </c>
      <c r="AA129" s="122">
        <f t="shared" si="159"/>
        <v>0</v>
      </c>
      <c r="AB129" s="122">
        <f t="shared" si="160"/>
        <v>920.09236919771195</v>
      </c>
      <c r="AC129" s="100">
        <f t="shared" si="161"/>
        <v>3987.0669331900849</v>
      </c>
      <c r="AD129" s="221">
        <f t="shared" si="80"/>
        <v>13.8</v>
      </c>
      <c r="AE129" s="117">
        <f t="shared" si="162"/>
        <v>423.24248983094753</v>
      </c>
      <c r="AF129" s="130">
        <f t="shared" si="163"/>
        <v>4410.3094230210327</v>
      </c>
      <c r="AG129" s="101">
        <f t="shared" si="164"/>
        <v>3.723539290213429E-2</v>
      </c>
      <c r="AH129" s="245">
        <f t="shared" si="81"/>
        <v>0.18149622640729923</v>
      </c>
      <c r="AI129" s="141">
        <f t="shared" si="82"/>
        <v>15</v>
      </c>
      <c r="AJ129" s="132">
        <f t="shared" si="83"/>
        <v>66154.641345315496</v>
      </c>
      <c r="AK129" s="102">
        <f t="shared" si="84"/>
        <v>46004.618459885598</v>
      </c>
      <c r="AL129" s="100">
        <f t="shared" si="85"/>
        <v>3220.3232921919912</v>
      </c>
      <c r="AM129" s="122">
        <f t="shared" si="165"/>
        <v>0</v>
      </c>
      <c r="AN129" s="122">
        <f t="shared" si="166"/>
        <v>966.09698765759731</v>
      </c>
      <c r="AO129" s="100">
        <f t="shared" si="167"/>
        <v>4186.420279849588</v>
      </c>
      <c r="AP129" s="221">
        <f t="shared" si="86"/>
        <v>13.8</v>
      </c>
      <c r="AQ129" s="117">
        <f t="shared" si="168"/>
        <v>444.40461432249481</v>
      </c>
      <c r="AR129" s="130">
        <f t="shared" si="173"/>
        <v>4630.8248941720831</v>
      </c>
      <c r="AS129" s="101">
        <f t="shared" si="170"/>
        <v>4.9999999999999822E-2</v>
      </c>
      <c r="AT129" s="245">
        <f t="shared" si="87"/>
        <v>4.9999999999999822E-2</v>
      </c>
      <c r="AU129" s="141">
        <f t="shared" si="88"/>
        <v>15</v>
      </c>
      <c r="AV129" s="132">
        <f t="shared" si="89"/>
        <v>69462.373412581248</v>
      </c>
      <c r="AW129" s="102">
        <f t="shared" si="90"/>
        <v>48304.849382879867</v>
      </c>
      <c r="AX129" s="100">
        <f t="shared" si="171"/>
        <v>543.63585417208333</v>
      </c>
      <c r="AY129" s="101">
        <f t="shared" si="174"/>
        <v>0.13300971617698498</v>
      </c>
      <c r="BA129" s="259">
        <f t="shared" si="91"/>
        <v>0.54966280999383632</v>
      </c>
      <c r="BB129" s="279"/>
    </row>
    <row r="130" spans="1:54" s="93" customFormat="1" ht="15" customHeight="1" x14ac:dyDescent="0.25">
      <c r="A130" s="95" t="s">
        <v>362</v>
      </c>
      <c r="B130" s="100">
        <v>3543.01</v>
      </c>
      <c r="C130" s="100">
        <f t="shared" si="148"/>
        <v>1771.5050000000001</v>
      </c>
      <c r="D130" s="100">
        <f t="shared" si="149"/>
        <v>1062.903</v>
      </c>
      <c r="E130" s="100">
        <v>59.87</v>
      </c>
      <c r="F130" s="100">
        <f t="shared" si="150"/>
        <v>6437.2880000000005</v>
      </c>
      <c r="G130" s="223">
        <v>24.2</v>
      </c>
      <c r="H130" s="117">
        <f t="shared" si="151"/>
        <v>857.40841999999998</v>
      </c>
      <c r="I130" s="130">
        <f t="shared" si="152"/>
        <v>7294.6964200000002</v>
      </c>
      <c r="K130" s="141">
        <v>39</v>
      </c>
      <c r="L130" s="132">
        <f t="shared" si="63"/>
        <v>284493.16038000002</v>
      </c>
      <c r="M130" s="102">
        <f t="shared" si="64"/>
        <v>138177.39000000001</v>
      </c>
      <c r="N130" s="100">
        <f t="shared" si="65"/>
        <v>4396.9331790906253</v>
      </c>
      <c r="O130" s="122">
        <f t="shared" si="153"/>
        <v>879.38663581812511</v>
      </c>
      <c r="P130" s="122">
        <f t="shared" si="154"/>
        <v>1319.0799537271876</v>
      </c>
      <c r="Q130" s="100">
        <f t="shared" si="155"/>
        <v>6595.399768635938</v>
      </c>
      <c r="R130" s="221">
        <f t="shared" si="69"/>
        <v>24.2</v>
      </c>
      <c r="S130" s="117">
        <f t="shared" si="156"/>
        <v>1064.0578293399312</v>
      </c>
      <c r="T130" s="130">
        <f t="shared" si="157"/>
        <v>7659.4575979758692</v>
      </c>
      <c r="U130" s="101">
        <f t="shared" si="158"/>
        <v>5.0003613169671723E-2</v>
      </c>
      <c r="V130" s="245">
        <f t="shared" si="72"/>
        <v>0.24101630508822303</v>
      </c>
      <c r="W130" s="141">
        <f t="shared" si="73"/>
        <v>39</v>
      </c>
      <c r="X130" s="132">
        <f t="shared" si="74"/>
        <v>298718.84632105893</v>
      </c>
      <c r="Y130" s="102">
        <f t="shared" si="75"/>
        <v>171480.3939845344</v>
      </c>
      <c r="Z130" s="100">
        <f t="shared" si="76"/>
        <v>5194.9599588606234</v>
      </c>
      <c r="AA130" s="122">
        <f t="shared" si="159"/>
        <v>0</v>
      </c>
      <c r="AB130" s="122">
        <f t="shared" si="160"/>
        <v>1558.487987658187</v>
      </c>
      <c r="AC130" s="100">
        <f t="shared" si="161"/>
        <v>6753.4479465188106</v>
      </c>
      <c r="AD130" s="221">
        <f t="shared" si="80"/>
        <v>24.2</v>
      </c>
      <c r="AE130" s="117">
        <f t="shared" si="162"/>
        <v>1257.1803100442708</v>
      </c>
      <c r="AF130" s="130">
        <f t="shared" si="163"/>
        <v>8010.6282565630809</v>
      </c>
      <c r="AG130" s="101">
        <f t="shared" si="164"/>
        <v>4.5847979977069686E-2</v>
      </c>
      <c r="AH130" s="245">
        <f t="shared" si="81"/>
        <v>0.18149622640729923</v>
      </c>
      <c r="AI130" s="141">
        <f t="shared" si="82"/>
        <v>39</v>
      </c>
      <c r="AJ130" s="132">
        <f t="shared" si="83"/>
        <v>312414.50200596015</v>
      </c>
      <c r="AK130" s="102">
        <f t="shared" si="84"/>
        <v>202603.4383955643</v>
      </c>
      <c r="AL130" s="100">
        <f t="shared" si="85"/>
        <v>5454.7079568036543</v>
      </c>
      <c r="AM130" s="122">
        <f t="shared" si="165"/>
        <v>0</v>
      </c>
      <c r="AN130" s="122">
        <f t="shared" si="166"/>
        <v>1636.4123870410963</v>
      </c>
      <c r="AO130" s="100">
        <f t="shared" si="167"/>
        <v>7091.1203438447501</v>
      </c>
      <c r="AP130" s="221">
        <f t="shared" si="86"/>
        <v>24.2</v>
      </c>
      <c r="AQ130" s="117">
        <f t="shared" si="168"/>
        <v>1320.0393255464844</v>
      </c>
      <c r="AR130" s="130">
        <f t="shared" si="173"/>
        <v>8411.1596693912343</v>
      </c>
      <c r="AS130" s="101">
        <f t="shared" si="170"/>
        <v>4.9999999999999822E-2</v>
      </c>
      <c r="AT130" s="245">
        <f t="shared" si="87"/>
        <v>5.0000000000000044E-2</v>
      </c>
      <c r="AU130" s="141">
        <f t="shared" si="88"/>
        <v>39</v>
      </c>
      <c r="AV130" s="132">
        <f t="shared" si="89"/>
        <v>328035.22710625816</v>
      </c>
      <c r="AW130" s="102">
        <f t="shared" si="90"/>
        <v>212733.61031534252</v>
      </c>
      <c r="AX130" s="100">
        <f t="shared" si="171"/>
        <v>1116.4632493912341</v>
      </c>
      <c r="AY130" s="101">
        <f t="shared" si="174"/>
        <v>0.15305136569223188</v>
      </c>
      <c r="BA130" s="259">
        <f t="shared" si="91"/>
        <v>0.53956888544024828</v>
      </c>
      <c r="BB130" s="279"/>
    </row>
    <row r="131" spans="1:54" s="93" customFormat="1" ht="15" customHeight="1" x14ac:dyDescent="0.25">
      <c r="A131" s="95" t="s">
        <v>363</v>
      </c>
      <c r="B131" s="100">
        <v>3473.54</v>
      </c>
      <c r="C131" s="100">
        <f t="shared" si="148"/>
        <v>1736.77</v>
      </c>
      <c r="D131" s="100">
        <f t="shared" si="149"/>
        <v>1042.0619999999999</v>
      </c>
      <c r="E131" s="100">
        <v>59.87</v>
      </c>
      <c r="F131" s="100">
        <f t="shared" si="150"/>
        <v>6312.2419999999993</v>
      </c>
      <c r="G131" s="223">
        <v>23.3</v>
      </c>
      <c r="H131" s="117">
        <f t="shared" si="151"/>
        <v>809.33482000000004</v>
      </c>
      <c r="I131" s="130">
        <f t="shared" si="152"/>
        <v>7121.5768199999993</v>
      </c>
      <c r="K131" s="141">
        <v>8</v>
      </c>
      <c r="L131" s="132">
        <f t="shared" si="63"/>
        <v>56972.614559999995</v>
      </c>
      <c r="M131" s="102">
        <f t="shared" si="64"/>
        <v>27788.32</v>
      </c>
      <c r="N131" s="100">
        <f t="shared" si="65"/>
        <v>4311.5216041676813</v>
      </c>
      <c r="O131" s="122">
        <f t="shared" si="153"/>
        <v>862.30432083353628</v>
      </c>
      <c r="P131" s="122">
        <f t="shared" si="154"/>
        <v>1293.4564812503043</v>
      </c>
      <c r="Q131" s="100">
        <f t="shared" si="155"/>
        <v>6467.2824062515219</v>
      </c>
      <c r="R131" s="221">
        <f t="shared" si="69"/>
        <v>23.3</v>
      </c>
      <c r="S131" s="117">
        <f t="shared" si="156"/>
        <v>1004.5845337710698</v>
      </c>
      <c r="T131" s="130">
        <f t="shared" si="157"/>
        <v>7471.8669400225917</v>
      </c>
      <c r="U131" s="101">
        <f t="shared" si="158"/>
        <v>4.9187157405765625E-2</v>
      </c>
      <c r="V131" s="245">
        <f t="shared" si="72"/>
        <v>0.24124714388424517</v>
      </c>
      <c r="W131" s="141">
        <f t="shared" si="73"/>
        <v>8</v>
      </c>
      <c r="X131" s="132">
        <f t="shared" si="74"/>
        <v>59774.935520180734</v>
      </c>
      <c r="Y131" s="102">
        <f t="shared" si="75"/>
        <v>34492.17283334145</v>
      </c>
      <c r="Z131" s="100">
        <f t="shared" si="76"/>
        <v>5094.0465053976604</v>
      </c>
      <c r="AA131" s="122">
        <f t="shared" si="159"/>
        <v>0</v>
      </c>
      <c r="AB131" s="122">
        <f t="shared" si="160"/>
        <v>1528.2139516192981</v>
      </c>
      <c r="AC131" s="100">
        <f t="shared" si="161"/>
        <v>6622.2604570169588</v>
      </c>
      <c r="AD131" s="221">
        <f t="shared" si="80"/>
        <v>23.3</v>
      </c>
      <c r="AE131" s="117">
        <f t="shared" si="162"/>
        <v>1186.9128357576549</v>
      </c>
      <c r="AF131" s="130">
        <f t="shared" si="163"/>
        <v>7809.1732927746134</v>
      </c>
      <c r="AG131" s="101">
        <f t="shared" si="164"/>
        <v>4.5143517070045824E-2</v>
      </c>
      <c r="AH131" s="245">
        <f t="shared" si="81"/>
        <v>0.18149622640729923</v>
      </c>
      <c r="AI131" s="141">
        <f t="shared" si="82"/>
        <v>8</v>
      </c>
      <c r="AJ131" s="132">
        <f t="shared" si="83"/>
        <v>62473.386342196907</v>
      </c>
      <c r="AK131" s="102">
        <f t="shared" si="84"/>
        <v>40752.372043181284</v>
      </c>
      <c r="AL131" s="100">
        <f t="shared" si="85"/>
        <v>5348.7488306675423</v>
      </c>
      <c r="AM131" s="122">
        <f t="shared" si="165"/>
        <v>0</v>
      </c>
      <c r="AN131" s="122">
        <f t="shared" si="166"/>
        <v>1604.6246492002626</v>
      </c>
      <c r="AO131" s="100">
        <f t="shared" si="167"/>
        <v>6953.3734798678051</v>
      </c>
      <c r="AP131" s="221">
        <f t="shared" si="86"/>
        <v>23.3</v>
      </c>
      <c r="AQ131" s="117">
        <f t="shared" si="168"/>
        <v>1246.2584775455375</v>
      </c>
      <c r="AR131" s="130">
        <f t="shared" si="173"/>
        <v>8199.6319574133431</v>
      </c>
      <c r="AS131" s="101">
        <f t="shared" si="170"/>
        <v>4.9999999999999822E-2</v>
      </c>
      <c r="AT131" s="245">
        <f t="shared" si="87"/>
        <v>4.9999999999999822E-2</v>
      </c>
      <c r="AU131" s="141">
        <f t="shared" si="88"/>
        <v>8</v>
      </c>
      <c r="AV131" s="132">
        <f t="shared" si="89"/>
        <v>65597.055659306745</v>
      </c>
      <c r="AW131" s="102">
        <f t="shared" si="90"/>
        <v>42789.990645340338</v>
      </c>
      <c r="AX131" s="100">
        <f t="shared" si="171"/>
        <v>1078.0551374133438</v>
      </c>
      <c r="AY131" s="101">
        <f t="shared" si="174"/>
        <v>0.15137871354357513</v>
      </c>
      <c r="BA131" s="259">
        <f t="shared" si="91"/>
        <v>0.53985525736497708</v>
      </c>
      <c r="BB131" s="279"/>
    </row>
    <row r="132" spans="1:54" s="93" customFormat="1" ht="15" customHeight="1" x14ac:dyDescent="0.25">
      <c r="A132" s="95" t="s">
        <v>364</v>
      </c>
      <c r="B132" s="100">
        <v>3405.43</v>
      </c>
      <c r="C132" s="100">
        <f t="shared" si="148"/>
        <v>1702.7149999999999</v>
      </c>
      <c r="D132" s="100">
        <f t="shared" si="149"/>
        <v>1021.6289999999999</v>
      </c>
      <c r="E132" s="100">
        <v>59.87</v>
      </c>
      <c r="F132" s="100">
        <f t="shared" si="150"/>
        <v>6189.6439999999993</v>
      </c>
      <c r="G132" s="223">
        <v>21.6</v>
      </c>
      <c r="H132" s="117">
        <f t="shared" si="151"/>
        <v>735.57288000000005</v>
      </c>
      <c r="I132" s="130">
        <f t="shared" si="152"/>
        <v>6925.216879999999</v>
      </c>
      <c r="K132" s="141">
        <v>9</v>
      </c>
      <c r="L132" s="132">
        <f t="shared" si="63"/>
        <v>62326.951919999992</v>
      </c>
      <c r="M132" s="102">
        <f t="shared" si="64"/>
        <v>30648.87</v>
      </c>
      <c r="N132" s="100">
        <f t="shared" si="65"/>
        <v>4227.7821142007642</v>
      </c>
      <c r="O132" s="122">
        <f t="shared" si="153"/>
        <v>845.55642284015289</v>
      </c>
      <c r="P132" s="122">
        <f t="shared" si="154"/>
        <v>1268.3346342602292</v>
      </c>
      <c r="Q132" s="100">
        <f t="shared" si="155"/>
        <v>6341.6731713011459</v>
      </c>
      <c r="R132" s="221">
        <f t="shared" si="69"/>
        <v>21.6</v>
      </c>
      <c r="S132" s="117">
        <f t="shared" si="156"/>
        <v>913.20093666736523</v>
      </c>
      <c r="T132" s="130">
        <f t="shared" si="157"/>
        <v>7254.8741079685115</v>
      </c>
      <c r="U132" s="101">
        <f t="shared" si="158"/>
        <v>4.7602441003770091E-2</v>
      </c>
      <c r="V132" s="245">
        <f t="shared" si="72"/>
        <v>0.24148260695441226</v>
      </c>
      <c r="W132" s="141">
        <f t="shared" si="73"/>
        <v>9</v>
      </c>
      <c r="X132" s="132">
        <f t="shared" si="74"/>
        <v>65293.866971716605</v>
      </c>
      <c r="Y132" s="102">
        <f t="shared" si="75"/>
        <v>38050.039027806881</v>
      </c>
      <c r="Z132" s="100">
        <f t="shared" si="76"/>
        <v>4995.1086140004763</v>
      </c>
      <c r="AA132" s="122">
        <f t="shared" si="159"/>
        <v>0</v>
      </c>
      <c r="AB132" s="122">
        <f t="shared" si="160"/>
        <v>1498.5325842001428</v>
      </c>
      <c r="AC132" s="100">
        <f t="shared" si="161"/>
        <v>6493.6411982006193</v>
      </c>
      <c r="AD132" s="221">
        <f t="shared" si="80"/>
        <v>21.6</v>
      </c>
      <c r="AE132" s="117">
        <f t="shared" si="162"/>
        <v>1078.943460624103</v>
      </c>
      <c r="AF132" s="130">
        <f t="shared" si="163"/>
        <v>7572.5846588247223</v>
      </c>
      <c r="AG132" s="101">
        <f t="shared" si="164"/>
        <v>4.3792703516005727E-2</v>
      </c>
      <c r="AH132" s="245">
        <f t="shared" si="81"/>
        <v>0.18149622640729923</v>
      </c>
      <c r="AI132" s="141">
        <f t="shared" si="82"/>
        <v>9</v>
      </c>
      <c r="AJ132" s="132">
        <f t="shared" si="83"/>
        <v>68153.261929422501</v>
      </c>
      <c r="AK132" s="102">
        <f t="shared" si="84"/>
        <v>44955.977526004288</v>
      </c>
      <c r="AL132" s="100">
        <f t="shared" si="85"/>
        <v>5244.8640447005</v>
      </c>
      <c r="AM132" s="122">
        <f t="shared" si="165"/>
        <v>0</v>
      </c>
      <c r="AN132" s="122">
        <f t="shared" si="166"/>
        <v>1573.4592134101499</v>
      </c>
      <c r="AO132" s="100">
        <f t="shared" si="167"/>
        <v>6818.3232581106495</v>
      </c>
      <c r="AP132" s="221">
        <f t="shared" si="86"/>
        <v>21.6</v>
      </c>
      <c r="AQ132" s="117">
        <f t="shared" si="168"/>
        <v>1132.8906336553082</v>
      </c>
      <c r="AR132" s="130">
        <f t="shared" si="173"/>
        <v>7951.2138917659577</v>
      </c>
      <c r="AS132" s="101">
        <f t="shared" si="170"/>
        <v>4.9999999999999822E-2</v>
      </c>
      <c r="AT132" s="245">
        <f t="shared" si="87"/>
        <v>5.0000000000000044E-2</v>
      </c>
      <c r="AU132" s="141">
        <f t="shared" si="88"/>
        <v>9</v>
      </c>
      <c r="AV132" s="132">
        <f t="shared" si="89"/>
        <v>71560.925025893623</v>
      </c>
      <c r="AW132" s="102">
        <f t="shared" si="90"/>
        <v>47203.776402304502</v>
      </c>
      <c r="AX132" s="100">
        <f t="shared" si="171"/>
        <v>1025.9970117659586</v>
      </c>
      <c r="AY132" s="101">
        <f t="shared" si="174"/>
        <v>0.14815377331055646</v>
      </c>
      <c r="BA132" s="259">
        <f t="shared" si="91"/>
        <v>0.54014736603028113</v>
      </c>
      <c r="BB132" s="279"/>
    </row>
    <row r="133" spans="1:54" s="93" customFormat="1" ht="15" customHeight="1" x14ac:dyDescent="0.25">
      <c r="A133" s="95" t="s">
        <v>365</v>
      </c>
      <c r="B133" s="100">
        <v>3338.65</v>
      </c>
      <c r="C133" s="100">
        <f t="shared" si="148"/>
        <v>1669.325</v>
      </c>
      <c r="D133" s="100">
        <f t="shared" si="149"/>
        <v>1001.595</v>
      </c>
      <c r="E133" s="100">
        <v>59.87</v>
      </c>
      <c r="F133" s="100">
        <f t="shared" si="150"/>
        <v>6069.4400000000005</v>
      </c>
      <c r="G133" s="223">
        <v>20.5</v>
      </c>
      <c r="H133" s="117">
        <f t="shared" si="151"/>
        <v>684.42324999999994</v>
      </c>
      <c r="I133" s="130">
        <f t="shared" si="152"/>
        <v>6753.8632500000003</v>
      </c>
      <c r="K133" s="141">
        <v>6</v>
      </c>
      <c r="L133" s="132">
        <f t="shared" si="63"/>
        <v>40523.179499999998</v>
      </c>
      <c r="M133" s="102">
        <f t="shared" si="64"/>
        <v>20031.900000000001</v>
      </c>
      <c r="N133" s="100">
        <f t="shared" si="65"/>
        <v>4145.6778249629051</v>
      </c>
      <c r="O133" s="122">
        <f t="shared" si="153"/>
        <v>829.13556499258107</v>
      </c>
      <c r="P133" s="122">
        <f t="shared" si="154"/>
        <v>1243.7033474888715</v>
      </c>
      <c r="Q133" s="100">
        <f t="shared" si="155"/>
        <v>6218.5167374443572</v>
      </c>
      <c r="R133" s="221">
        <f t="shared" si="69"/>
        <v>20.5</v>
      </c>
      <c r="S133" s="117">
        <f t="shared" si="156"/>
        <v>849.86395411739545</v>
      </c>
      <c r="T133" s="130">
        <f t="shared" si="157"/>
        <v>7068.3806915617524</v>
      </c>
      <c r="U133" s="101">
        <f t="shared" si="158"/>
        <v>4.6568523809206841E-2</v>
      </c>
      <c r="V133" s="245">
        <f t="shared" si="72"/>
        <v>0.2417227996234721</v>
      </c>
      <c r="W133" s="141">
        <f t="shared" si="73"/>
        <v>6</v>
      </c>
      <c r="X133" s="132">
        <f t="shared" si="74"/>
        <v>42410.284149370513</v>
      </c>
      <c r="Y133" s="102">
        <f t="shared" si="75"/>
        <v>24874.066949777429</v>
      </c>
      <c r="Z133" s="100">
        <f t="shared" si="76"/>
        <v>4898.1027060940914</v>
      </c>
      <c r="AA133" s="122">
        <f t="shared" si="159"/>
        <v>0</v>
      </c>
      <c r="AB133" s="122">
        <f t="shared" si="160"/>
        <v>1469.4308118282274</v>
      </c>
      <c r="AC133" s="100">
        <f t="shared" si="161"/>
        <v>6367.5335179223184</v>
      </c>
      <c r="AD133" s="221">
        <f t="shared" si="80"/>
        <v>20.5</v>
      </c>
      <c r="AE133" s="117">
        <f t="shared" si="162"/>
        <v>1004.1110547492887</v>
      </c>
      <c r="AF133" s="130">
        <f t="shared" si="163"/>
        <v>7371.6445726716074</v>
      </c>
      <c r="AG133" s="101">
        <f t="shared" si="164"/>
        <v>4.2904293690900319E-2</v>
      </c>
      <c r="AH133" s="245">
        <f t="shared" si="81"/>
        <v>0.18149622640729901</v>
      </c>
      <c r="AI133" s="141">
        <f t="shared" si="82"/>
        <v>6</v>
      </c>
      <c r="AJ133" s="132">
        <f t="shared" si="83"/>
        <v>44229.867436029643</v>
      </c>
      <c r="AK133" s="102">
        <f t="shared" si="84"/>
        <v>29388.61623656455</v>
      </c>
      <c r="AL133" s="100">
        <f t="shared" si="85"/>
        <v>5143.0078413987958</v>
      </c>
      <c r="AM133" s="122">
        <f t="shared" si="165"/>
        <v>0</v>
      </c>
      <c r="AN133" s="122">
        <f t="shared" si="166"/>
        <v>1542.9023524196386</v>
      </c>
      <c r="AO133" s="100">
        <f t="shared" si="167"/>
        <v>6685.910193818434</v>
      </c>
      <c r="AP133" s="221">
        <f t="shared" si="86"/>
        <v>20.5</v>
      </c>
      <c r="AQ133" s="117">
        <f t="shared" si="168"/>
        <v>1054.3166074867531</v>
      </c>
      <c r="AR133" s="130">
        <f t="shared" si="173"/>
        <v>7740.2268013051871</v>
      </c>
      <c r="AS133" s="101">
        <f t="shared" si="170"/>
        <v>4.9999999999999822E-2</v>
      </c>
      <c r="AT133" s="245">
        <f t="shared" si="87"/>
        <v>5.0000000000000044E-2</v>
      </c>
      <c r="AU133" s="141">
        <f t="shared" si="88"/>
        <v>6</v>
      </c>
      <c r="AV133" s="132">
        <f t="shared" si="89"/>
        <v>46441.360807831123</v>
      </c>
      <c r="AW133" s="102">
        <f t="shared" si="90"/>
        <v>30858.047048392775</v>
      </c>
      <c r="AX133" s="100">
        <f t="shared" si="171"/>
        <v>986.36355130518677</v>
      </c>
      <c r="AY133" s="101">
        <f t="shared" si="174"/>
        <v>0.14604434747848738</v>
      </c>
      <c r="BA133" s="259">
        <f t="shared" si="91"/>
        <v>0.54044534209899076</v>
      </c>
      <c r="BB133" s="279"/>
    </row>
    <row r="134" spans="1:54" s="93" customFormat="1" ht="15" customHeight="1" x14ac:dyDescent="0.25">
      <c r="A134" s="95" t="s">
        <v>366</v>
      </c>
      <c r="B134" s="100">
        <v>3273.19</v>
      </c>
      <c r="C134" s="100">
        <f t="shared" si="148"/>
        <v>1636.595</v>
      </c>
      <c r="D134" s="100">
        <f t="shared" si="149"/>
        <v>981.95699999999999</v>
      </c>
      <c r="E134" s="100">
        <v>59.87</v>
      </c>
      <c r="F134" s="100">
        <f t="shared" si="150"/>
        <v>5951.6120000000001</v>
      </c>
      <c r="G134" s="223">
        <v>18.399999999999999</v>
      </c>
      <c r="H134" s="117">
        <f t="shared" si="151"/>
        <v>602.26696000000004</v>
      </c>
      <c r="I134" s="130">
        <f t="shared" si="152"/>
        <v>6553.87896</v>
      </c>
      <c r="K134" s="141">
        <v>5</v>
      </c>
      <c r="L134" s="132">
        <f t="shared" ref="L134:L197" si="175">I134*K134</f>
        <v>32769.394800000002</v>
      </c>
      <c r="M134" s="102">
        <f t="shared" ref="M134:M197" si="176">B134*K134</f>
        <v>16365.95</v>
      </c>
      <c r="N134" s="100">
        <f t="shared" ref="N134:N197" si="177">F134*N$1</f>
        <v>4065.1964417117761</v>
      </c>
      <c r="O134" s="122">
        <f t="shared" si="153"/>
        <v>813.03928834235523</v>
      </c>
      <c r="P134" s="122">
        <f t="shared" si="154"/>
        <v>1219.5589325135327</v>
      </c>
      <c r="Q134" s="100">
        <f t="shared" si="155"/>
        <v>6097.7946625676641</v>
      </c>
      <c r="R134" s="221">
        <f t="shared" ref="R134:R197" si="178">G134</f>
        <v>18.399999999999999</v>
      </c>
      <c r="S134" s="117">
        <f t="shared" si="156"/>
        <v>747.99614527496681</v>
      </c>
      <c r="T134" s="130">
        <f t="shared" si="157"/>
        <v>6845.7908078426308</v>
      </c>
      <c r="U134" s="101">
        <f t="shared" si="158"/>
        <v>4.4540317211264169E-2</v>
      </c>
      <c r="V134" s="245">
        <f t="shared" ref="V134:V197" si="179">N134/B134-1</f>
        <v>0.24196775674854676</v>
      </c>
      <c r="W134" s="141">
        <f t="shared" ref="W134:W197" si="180">K134</f>
        <v>5</v>
      </c>
      <c r="X134" s="132">
        <f t="shared" ref="X134:X197" si="181">T134*W134</f>
        <v>34228.954039213153</v>
      </c>
      <c r="Y134" s="102">
        <f t="shared" ref="Y134:Y197" si="182">N134*W134</f>
        <v>20325.982208558882</v>
      </c>
      <c r="Z134" s="100">
        <f t="shared" ref="Z134:Z197" si="183">F134*Z$1</f>
        <v>4803.0142554868435</v>
      </c>
      <c r="AA134" s="122">
        <f t="shared" si="159"/>
        <v>0</v>
      </c>
      <c r="AB134" s="122">
        <f t="shared" si="160"/>
        <v>1440.9042766460529</v>
      </c>
      <c r="AC134" s="100">
        <f t="shared" si="161"/>
        <v>6243.9185321328969</v>
      </c>
      <c r="AD134" s="221">
        <f t="shared" ref="AD134:AD197" si="184">G134</f>
        <v>18.399999999999999</v>
      </c>
      <c r="AE134" s="117">
        <f t="shared" si="162"/>
        <v>883.75462300957918</v>
      </c>
      <c r="AF134" s="130">
        <f t="shared" si="163"/>
        <v>7127.6731551424764</v>
      </c>
      <c r="AG134" s="101">
        <f t="shared" si="164"/>
        <v>4.1176009494318322E-2</v>
      </c>
      <c r="AH134" s="245">
        <f t="shared" ref="AH134:AH197" si="185">Z134/N134-1</f>
        <v>0.18149622640729923</v>
      </c>
      <c r="AI134" s="141">
        <f t="shared" ref="AI134:AI197" si="186">W134</f>
        <v>5</v>
      </c>
      <c r="AJ134" s="132">
        <f t="shared" ref="AJ134:AJ197" si="187">AF134*AI134</f>
        <v>35638.36577571238</v>
      </c>
      <c r="AK134" s="102">
        <f t="shared" ref="AK134:AK197" si="188">Z134*AI134</f>
        <v>24015.071277434217</v>
      </c>
      <c r="AL134" s="100">
        <f t="shared" ref="AL134:AL197" si="189">F134*AL$1</f>
        <v>5043.1649682611851</v>
      </c>
      <c r="AM134" s="122">
        <f t="shared" si="165"/>
        <v>0</v>
      </c>
      <c r="AN134" s="122">
        <f t="shared" si="166"/>
        <v>1512.9494904783555</v>
      </c>
      <c r="AO134" s="100">
        <f t="shared" si="167"/>
        <v>6556.1144587395411</v>
      </c>
      <c r="AP134" s="221">
        <f t="shared" ref="AP134:AP197" si="190">G134</f>
        <v>18.399999999999999</v>
      </c>
      <c r="AQ134" s="117">
        <f t="shared" si="168"/>
        <v>927.94235416005802</v>
      </c>
      <c r="AR134" s="130">
        <f t="shared" si="173"/>
        <v>7484.0568128995992</v>
      </c>
      <c r="AS134" s="101">
        <f t="shared" si="170"/>
        <v>4.9999999999999822E-2</v>
      </c>
      <c r="AT134" s="245">
        <f t="shared" ref="AT134:AT197" si="191">AL134/Z134-1</f>
        <v>4.9999999999999822E-2</v>
      </c>
      <c r="AU134" s="141">
        <f t="shared" ref="AU134:AU197" si="192">AI134</f>
        <v>5</v>
      </c>
      <c r="AV134" s="132">
        <f t="shared" ref="AV134:AV197" si="193">AR134*AU134</f>
        <v>37420.284064497995</v>
      </c>
      <c r="AW134" s="102">
        <f t="shared" ref="AW134:AW197" si="194">AL134*AU134</f>
        <v>25215.824841305926</v>
      </c>
      <c r="AX134" s="100">
        <f t="shared" si="171"/>
        <v>930.1778528995992</v>
      </c>
      <c r="AY134" s="101">
        <f t="shared" si="174"/>
        <v>0.14192783519145125</v>
      </c>
      <c r="BA134" s="259">
        <f t="shared" ref="BA134:BA197" si="195">AL134/B134-1</f>
        <v>0.54074922881384357</v>
      </c>
      <c r="BB134" s="279"/>
    </row>
    <row r="135" spans="1:54" s="93" customFormat="1" ht="15" customHeight="1" x14ac:dyDescent="0.25">
      <c r="A135" s="95" t="s">
        <v>367</v>
      </c>
      <c r="B135" s="100">
        <v>3209.01</v>
      </c>
      <c r="C135" s="100">
        <f t="shared" si="148"/>
        <v>1604.5050000000001</v>
      </c>
      <c r="D135" s="100">
        <f t="shared" si="149"/>
        <v>962.70299999999997</v>
      </c>
      <c r="E135" s="100">
        <v>59.87</v>
      </c>
      <c r="F135" s="100">
        <f t="shared" si="150"/>
        <v>5836.0880000000006</v>
      </c>
      <c r="G135" s="223">
        <v>17.3</v>
      </c>
      <c r="H135" s="117">
        <f t="shared" si="151"/>
        <v>555.15873000000011</v>
      </c>
      <c r="I135" s="130">
        <f t="shared" si="152"/>
        <v>6391.2467300000008</v>
      </c>
      <c r="K135" s="141">
        <v>7</v>
      </c>
      <c r="L135" s="132">
        <f t="shared" si="175"/>
        <v>44738.727110000007</v>
      </c>
      <c r="M135" s="102">
        <f t="shared" si="176"/>
        <v>22463.07</v>
      </c>
      <c r="N135" s="100">
        <f t="shared" si="177"/>
        <v>3986.2887854780852</v>
      </c>
      <c r="O135" s="122">
        <f t="shared" si="153"/>
        <v>797.25775709561708</v>
      </c>
      <c r="P135" s="122">
        <f t="shared" si="154"/>
        <v>1195.8866356434255</v>
      </c>
      <c r="Q135" s="100">
        <f t="shared" si="155"/>
        <v>5979.4331782171275</v>
      </c>
      <c r="R135" s="221">
        <f t="shared" si="178"/>
        <v>17.3</v>
      </c>
      <c r="S135" s="117">
        <f t="shared" si="156"/>
        <v>689.62795988770881</v>
      </c>
      <c r="T135" s="130">
        <f t="shared" si="157"/>
        <v>6669.0611381048366</v>
      </c>
      <c r="U135" s="101">
        <f t="shared" si="158"/>
        <v>4.3467952316845748E-2</v>
      </c>
      <c r="V135" s="245">
        <f t="shared" si="179"/>
        <v>0.24221762645740741</v>
      </c>
      <c r="W135" s="141">
        <f t="shared" si="180"/>
        <v>7</v>
      </c>
      <c r="X135" s="132">
        <f t="shared" si="181"/>
        <v>46683.427966733856</v>
      </c>
      <c r="Y135" s="102">
        <f t="shared" si="182"/>
        <v>27904.021498346596</v>
      </c>
      <c r="Z135" s="100">
        <f t="shared" si="183"/>
        <v>4709.7851574120932</v>
      </c>
      <c r="AA135" s="122">
        <f t="shared" si="159"/>
        <v>0</v>
      </c>
      <c r="AB135" s="122">
        <f t="shared" si="160"/>
        <v>1412.935547223628</v>
      </c>
      <c r="AC135" s="100">
        <f t="shared" si="161"/>
        <v>6122.7207046357216</v>
      </c>
      <c r="AD135" s="221">
        <f t="shared" si="184"/>
        <v>17.3</v>
      </c>
      <c r="AE135" s="117">
        <f t="shared" si="162"/>
        <v>814.7928322322922</v>
      </c>
      <c r="AF135" s="130">
        <f t="shared" si="163"/>
        <v>6937.5135368680139</v>
      </c>
      <c r="AG135" s="101">
        <f t="shared" si="164"/>
        <v>4.0253401971280134E-2</v>
      </c>
      <c r="AH135" s="245">
        <f t="shared" si="185"/>
        <v>0.18149622640729923</v>
      </c>
      <c r="AI135" s="141">
        <f t="shared" si="186"/>
        <v>7</v>
      </c>
      <c r="AJ135" s="132">
        <f t="shared" si="187"/>
        <v>48562.594758076099</v>
      </c>
      <c r="AK135" s="102">
        <f t="shared" si="188"/>
        <v>32968.496101884652</v>
      </c>
      <c r="AL135" s="100">
        <f t="shared" si="189"/>
        <v>4945.2744152826972</v>
      </c>
      <c r="AM135" s="122">
        <f t="shared" si="165"/>
        <v>0</v>
      </c>
      <c r="AN135" s="122">
        <f t="shared" si="166"/>
        <v>1483.5823245848092</v>
      </c>
      <c r="AO135" s="100">
        <f t="shared" si="167"/>
        <v>6428.8567398675059</v>
      </c>
      <c r="AP135" s="221">
        <f t="shared" si="190"/>
        <v>17.3</v>
      </c>
      <c r="AQ135" s="117">
        <f t="shared" si="168"/>
        <v>855.5324738439067</v>
      </c>
      <c r="AR135" s="130">
        <f t="shared" si="173"/>
        <v>7284.3892137114126</v>
      </c>
      <c r="AS135" s="101">
        <f t="shared" si="170"/>
        <v>4.99999999999996E-2</v>
      </c>
      <c r="AT135" s="245">
        <f t="shared" si="191"/>
        <v>4.9999999999999822E-2</v>
      </c>
      <c r="AU135" s="141">
        <f t="shared" si="192"/>
        <v>7</v>
      </c>
      <c r="AV135" s="132">
        <f t="shared" si="193"/>
        <v>50990.724495979885</v>
      </c>
      <c r="AW135" s="102">
        <f t="shared" si="194"/>
        <v>34616.920906978878</v>
      </c>
      <c r="AX135" s="100">
        <f t="shared" si="171"/>
        <v>893.14248371141184</v>
      </c>
      <c r="AY135" s="101">
        <f t="shared" si="174"/>
        <v>0.13974464160788425</v>
      </c>
      <c r="BA135" s="259">
        <f t="shared" si="195"/>
        <v>0.5410592099378615</v>
      </c>
      <c r="BB135" s="279"/>
    </row>
    <row r="136" spans="1:54" s="93" customFormat="1" ht="15" customHeight="1" x14ac:dyDescent="0.25">
      <c r="A136" s="95" t="s">
        <v>368</v>
      </c>
      <c r="B136" s="100">
        <v>3146.09</v>
      </c>
      <c r="C136" s="100">
        <f t="shared" si="148"/>
        <v>1573.0450000000001</v>
      </c>
      <c r="D136" s="100">
        <f t="shared" si="149"/>
        <v>943.827</v>
      </c>
      <c r="E136" s="100">
        <v>59.87</v>
      </c>
      <c r="F136" s="100">
        <f t="shared" si="150"/>
        <v>5722.8320000000003</v>
      </c>
      <c r="G136" s="223">
        <v>8.6999999999999993</v>
      </c>
      <c r="H136" s="117">
        <f t="shared" si="151"/>
        <v>273.70983000000001</v>
      </c>
      <c r="I136" s="130">
        <f t="shared" si="152"/>
        <v>5996.5418300000001</v>
      </c>
      <c r="K136" s="141">
        <v>6</v>
      </c>
      <c r="L136" s="132">
        <f t="shared" si="175"/>
        <v>35979.250979999997</v>
      </c>
      <c r="M136" s="102">
        <f t="shared" si="176"/>
        <v>18876.54</v>
      </c>
      <c r="N136" s="100">
        <f t="shared" si="177"/>
        <v>3908.9302667771835</v>
      </c>
      <c r="O136" s="122">
        <f t="shared" si="153"/>
        <v>781.78605335543671</v>
      </c>
      <c r="P136" s="122">
        <f t="shared" si="154"/>
        <v>1172.6790800331551</v>
      </c>
      <c r="Q136" s="100">
        <f t="shared" si="155"/>
        <v>5863.3954001657748</v>
      </c>
      <c r="R136" s="221">
        <f t="shared" si="178"/>
        <v>8.6999999999999993</v>
      </c>
      <c r="S136" s="117">
        <f t="shared" si="156"/>
        <v>340.07693320961494</v>
      </c>
      <c r="T136" s="130">
        <f t="shared" si="157"/>
        <v>6203.47233337539</v>
      </c>
      <c r="U136" s="101">
        <f t="shared" si="158"/>
        <v>3.4508306494276608E-2</v>
      </c>
      <c r="V136" s="245">
        <f t="shared" si="179"/>
        <v>0.24247248704810831</v>
      </c>
      <c r="W136" s="141">
        <f t="shared" si="180"/>
        <v>6</v>
      </c>
      <c r="X136" s="132">
        <f t="shared" si="181"/>
        <v>37220.83400025234</v>
      </c>
      <c r="Y136" s="102">
        <f t="shared" si="182"/>
        <v>23453.581600663099</v>
      </c>
      <c r="Z136" s="100">
        <f t="shared" si="183"/>
        <v>4618.3863594865197</v>
      </c>
      <c r="AA136" s="122">
        <f t="shared" si="159"/>
        <v>0</v>
      </c>
      <c r="AB136" s="122">
        <f t="shared" si="160"/>
        <v>1385.5159078459558</v>
      </c>
      <c r="AC136" s="100">
        <f t="shared" si="161"/>
        <v>6003.9022673324753</v>
      </c>
      <c r="AD136" s="221">
        <f t="shared" si="184"/>
        <v>8.6999999999999993</v>
      </c>
      <c r="AE136" s="117">
        <f t="shared" si="162"/>
        <v>401.7996132753272</v>
      </c>
      <c r="AF136" s="130">
        <f t="shared" si="163"/>
        <v>6405.7018806078022</v>
      </c>
      <c r="AG136" s="101">
        <f t="shared" si="164"/>
        <v>3.2599411485144225E-2</v>
      </c>
      <c r="AH136" s="245">
        <f t="shared" si="185"/>
        <v>0.18149622640729923</v>
      </c>
      <c r="AI136" s="141">
        <f t="shared" si="186"/>
        <v>6</v>
      </c>
      <c r="AJ136" s="132">
        <f t="shared" si="187"/>
        <v>38434.211283646815</v>
      </c>
      <c r="AK136" s="102">
        <f t="shared" si="188"/>
        <v>27710.318156919118</v>
      </c>
      <c r="AL136" s="100">
        <f t="shared" si="189"/>
        <v>4849.3056774608449</v>
      </c>
      <c r="AM136" s="122">
        <f t="shared" si="165"/>
        <v>0</v>
      </c>
      <c r="AN136" s="122">
        <f t="shared" si="166"/>
        <v>1454.7917032382534</v>
      </c>
      <c r="AO136" s="100">
        <f t="shared" si="167"/>
        <v>6304.0973806990987</v>
      </c>
      <c r="AP136" s="221">
        <f t="shared" si="190"/>
        <v>8.6999999999999993</v>
      </c>
      <c r="AQ136" s="117">
        <f t="shared" si="168"/>
        <v>421.88959393909346</v>
      </c>
      <c r="AR136" s="130">
        <f t="shared" si="173"/>
        <v>6725.9869746381919</v>
      </c>
      <c r="AS136" s="101">
        <f t="shared" si="170"/>
        <v>5.0000000000000044E-2</v>
      </c>
      <c r="AT136" s="245">
        <f t="shared" si="191"/>
        <v>4.9999999999999822E-2</v>
      </c>
      <c r="AU136" s="141">
        <f t="shared" si="192"/>
        <v>6</v>
      </c>
      <c r="AV136" s="132">
        <f t="shared" si="193"/>
        <v>40355.921847829151</v>
      </c>
      <c r="AW136" s="102">
        <f t="shared" si="194"/>
        <v>29095.834064765069</v>
      </c>
      <c r="AX136" s="100">
        <f t="shared" si="171"/>
        <v>729.44514463819178</v>
      </c>
      <c r="AY136" s="101">
        <f t="shared" si="174"/>
        <v>0.12164430188560726</v>
      </c>
      <c r="BA136" s="259">
        <f t="shared" si="195"/>
        <v>0.54137538260534335</v>
      </c>
      <c r="BB136" s="279"/>
    </row>
    <row r="137" spans="1:54" s="93" customFormat="1" ht="15" customHeight="1" x14ac:dyDescent="0.25">
      <c r="A137" s="95" t="s">
        <v>369</v>
      </c>
      <c r="B137" s="100">
        <v>3084.39</v>
      </c>
      <c r="C137" s="100">
        <f t="shared" si="148"/>
        <v>1542.1949999999999</v>
      </c>
      <c r="D137" s="100">
        <f t="shared" si="149"/>
        <v>925.31699999999989</v>
      </c>
      <c r="E137" s="100">
        <v>59.87</v>
      </c>
      <c r="F137" s="100">
        <f t="shared" si="150"/>
        <v>5611.7719999999999</v>
      </c>
      <c r="G137" s="223">
        <v>15.3</v>
      </c>
      <c r="H137" s="117">
        <f t="shared" si="151"/>
        <v>471.91166999999996</v>
      </c>
      <c r="I137" s="130">
        <f t="shared" si="152"/>
        <v>6083.6836700000003</v>
      </c>
      <c r="K137" s="141">
        <v>7</v>
      </c>
      <c r="L137" s="132">
        <f t="shared" si="175"/>
        <v>42585.785690000004</v>
      </c>
      <c r="M137" s="102">
        <f t="shared" si="176"/>
        <v>21590.73</v>
      </c>
      <c r="N137" s="100">
        <f t="shared" si="177"/>
        <v>3833.0717066397769</v>
      </c>
      <c r="O137" s="122">
        <f t="shared" si="153"/>
        <v>766.61434132795546</v>
      </c>
      <c r="P137" s="122">
        <f t="shared" si="154"/>
        <v>1149.9215119919331</v>
      </c>
      <c r="Q137" s="100">
        <f t="shared" si="155"/>
        <v>5749.6075599596661</v>
      </c>
      <c r="R137" s="221">
        <f t="shared" si="178"/>
        <v>15.3</v>
      </c>
      <c r="S137" s="117">
        <f t="shared" si="156"/>
        <v>586.45997111588588</v>
      </c>
      <c r="T137" s="130">
        <f t="shared" si="157"/>
        <v>6336.0675310755523</v>
      </c>
      <c r="U137" s="101">
        <f t="shared" si="158"/>
        <v>4.1485368859678351E-2</v>
      </c>
      <c r="V137" s="245">
        <f t="shared" si="179"/>
        <v>0.2427325035549257</v>
      </c>
      <c r="W137" s="141">
        <f t="shared" si="180"/>
        <v>7</v>
      </c>
      <c r="X137" s="132">
        <f t="shared" si="181"/>
        <v>44352.472717528864</v>
      </c>
      <c r="Y137" s="102">
        <f t="shared" si="182"/>
        <v>26831.501946478438</v>
      </c>
      <c r="Z137" s="100">
        <f t="shared" si="183"/>
        <v>4528.759756943482</v>
      </c>
      <c r="AA137" s="122">
        <f t="shared" si="159"/>
        <v>0</v>
      </c>
      <c r="AB137" s="122">
        <f t="shared" si="160"/>
        <v>1358.6279270830446</v>
      </c>
      <c r="AC137" s="100">
        <f t="shared" si="161"/>
        <v>5887.3876840265266</v>
      </c>
      <c r="AD137" s="221">
        <f t="shared" si="184"/>
        <v>15.3</v>
      </c>
      <c r="AE137" s="117">
        <f t="shared" si="162"/>
        <v>692.90024281235276</v>
      </c>
      <c r="AF137" s="130">
        <f t="shared" si="163"/>
        <v>6580.2879268388797</v>
      </c>
      <c r="AG137" s="101">
        <f t="shared" si="164"/>
        <v>3.8544474875865209E-2</v>
      </c>
      <c r="AH137" s="245">
        <f t="shared" si="185"/>
        <v>0.18149622640729901</v>
      </c>
      <c r="AI137" s="141">
        <f t="shared" si="186"/>
        <v>7</v>
      </c>
      <c r="AJ137" s="132">
        <f t="shared" si="187"/>
        <v>46062.015487872159</v>
      </c>
      <c r="AK137" s="102">
        <f t="shared" si="188"/>
        <v>31701.318298604376</v>
      </c>
      <c r="AL137" s="100">
        <f t="shared" si="189"/>
        <v>4755.1977447906556</v>
      </c>
      <c r="AM137" s="122">
        <f t="shared" si="165"/>
        <v>0</v>
      </c>
      <c r="AN137" s="122">
        <f t="shared" si="166"/>
        <v>1426.5593234371966</v>
      </c>
      <c r="AO137" s="100">
        <f t="shared" si="167"/>
        <v>6181.757068227852</v>
      </c>
      <c r="AP137" s="221">
        <f t="shared" si="190"/>
        <v>15.3</v>
      </c>
      <c r="AQ137" s="117">
        <f t="shared" si="168"/>
        <v>727.54525495297025</v>
      </c>
      <c r="AR137" s="130">
        <f t="shared" si="173"/>
        <v>6909.302323180822</v>
      </c>
      <c r="AS137" s="101">
        <f t="shared" si="170"/>
        <v>4.9999999999999822E-2</v>
      </c>
      <c r="AT137" s="245">
        <f t="shared" si="191"/>
        <v>4.9999999999999822E-2</v>
      </c>
      <c r="AU137" s="141">
        <f t="shared" si="192"/>
        <v>7</v>
      </c>
      <c r="AV137" s="132">
        <f t="shared" si="193"/>
        <v>48365.116262265758</v>
      </c>
      <c r="AW137" s="102">
        <f t="shared" si="194"/>
        <v>33286.384213534591</v>
      </c>
      <c r="AX137" s="100">
        <f t="shared" si="171"/>
        <v>825.61865318082164</v>
      </c>
      <c r="AY137" s="101">
        <f t="shared" si="174"/>
        <v>0.13571031926793475</v>
      </c>
      <c r="BA137" s="259">
        <f t="shared" si="195"/>
        <v>0.5416979515530318</v>
      </c>
      <c r="BB137" s="279"/>
    </row>
    <row r="138" spans="1:54" s="93" customFormat="1" ht="15" customHeight="1" x14ac:dyDescent="0.25">
      <c r="A138" s="95" t="s">
        <v>370</v>
      </c>
      <c r="B138" s="100">
        <v>3023.92</v>
      </c>
      <c r="C138" s="100">
        <f t="shared" si="148"/>
        <v>1511.96</v>
      </c>
      <c r="D138" s="100">
        <f t="shared" si="149"/>
        <v>907.17600000000004</v>
      </c>
      <c r="E138" s="100">
        <v>59.87</v>
      </c>
      <c r="F138" s="100">
        <f t="shared" si="150"/>
        <v>5502.9260000000004</v>
      </c>
      <c r="G138" s="223">
        <v>15.3</v>
      </c>
      <c r="H138" s="117">
        <f t="shared" si="151"/>
        <v>462.65976000000001</v>
      </c>
      <c r="I138" s="130">
        <f t="shared" si="152"/>
        <v>5965.5857599999999</v>
      </c>
      <c r="K138" s="141">
        <v>7</v>
      </c>
      <c r="L138" s="132">
        <f t="shared" si="175"/>
        <v>41759.100319999998</v>
      </c>
      <c r="M138" s="102">
        <f t="shared" si="176"/>
        <v>21167.440000000002</v>
      </c>
      <c r="N138" s="100">
        <f t="shared" si="177"/>
        <v>3758.7253998081896</v>
      </c>
      <c r="O138" s="122">
        <f t="shared" si="153"/>
        <v>751.745079961638</v>
      </c>
      <c r="P138" s="122">
        <f t="shared" si="154"/>
        <v>1127.6176199424569</v>
      </c>
      <c r="Q138" s="100">
        <f t="shared" si="155"/>
        <v>5638.0880997122849</v>
      </c>
      <c r="R138" s="221">
        <f t="shared" si="178"/>
        <v>15.3</v>
      </c>
      <c r="S138" s="117">
        <f t="shared" si="156"/>
        <v>575.084986170653</v>
      </c>
      <c r="T138" s="130">
        <f t="shared" si="157"/>
        <v>6213.1730858829378</v>
      </c>
      <c r="U138" s="101">
        <f t="shared" si="158"/>
        <v>4.150260105940351E-2</v>
      </c>
      <c r="V138" s="245">
        <f t="shared" si="179"/>
        <v>0.24299763214906123</v>
      </c>
      <c r="W138" s="141">
        <f t="shared" si="180"/>
        <v>7</v>
      </c>
      <c r="X138" s="132">
        <f t="shared" si="181"/>
        <v>43492.211601180563</v>
      </c>
      <c r="Y138" s="102">
        <f t="shared" si="182"/>
        <v>26311.077798657327</v>
      </c>
      <c r="Z138" s="100">
        <f t="shared" si="183"/>
        <v>4440.9198759746423</v>
      </c>
      <c r="AA138" s="122">
        <f t="shared" si="159"/>
        <v>0</v>
      </c>
      <c r="AB138" s="122">
        <f t="shared" si="160"/>
        <v>1332.2759627923926</v>
      </c>
      <c r="AC138" s="100">
        <f t="shared" si="161"/>
        <v>5773.1958387670347</v>
      </c>
      <c r="AD138" s="221">
        <f t="shared" si="184"/>
        <v>15.3</v>
      </c>
      <c r="AE138" s="117">
        <f t="shared" si="162"/>
        <v>679.46074102412024</v>
      </c>
      <c r="AF138" s="130">
        <f t="shared" si="163"/>
        <v>6452.6565797911553</v>
      </c>
      <c r="AG138" s="101">
        <f t="shared" si="164"/>
        <v>3.8544474875865431E-2</v>
      </c>
      <c r="AH138" s="245">
        <f t="shared" si="185"/>
        <v>0.18149622640729901</v>
      </c>
      <c r="AI138" s="141">
        <f t="shared" si="186"/>
        <v>7</v>
      </c>
      <c r="AJ138" s="132">
        <f t="shared" si="187"/>
        <v>45168.596058538089</v>
      </c>
      <c r="AK138" s="102">
        <f t="shared" si="188"/>
        <v>31086.439131822495</v>
      </c>
      <c r="AL138" s="100">
        <f t="shared" si="189"/>
        <v>4662.9658697733739</v>
      </c>
      <c r="AM138" s="122">
        <f t="shared" si="165"/>
        <v>0</v>
      </c>
      <c r="AN138" s="122">
        <f t="shared" si="166"/>
        <v>1398.8897609320122</v>
      </c>
      <c r="AO138" s="100">
        <f t="shared" si="167"/>
        <v>6061.8556307053859</v>
      </c>
      <c r="AP138" s="221">
        <f t="shared" si="190"/>
        <v>15.3</v>
      </c>
      <c r="AQ138" s="117">
        <f t="shared" si="168"/>
        <v>713.43377807532625</v>
      </c>
      <c r="AR138" s="130">
        <f t="shared" si="173"/>
        <v>6775.2894087807126</v>
      </c>
      <c r="AS138" s="101">
        <f t="shared" si="170"/>
        <v>4.9999999999999822E-2</v>
      </c>
      <c r="AT138" s="245">
        <f t="shared" si="191"/>
        <v>4.9999999999999822E-2</v>
      </c>
      <c r="AU138" s="141">
        <f t="shared" si="192"/>
        <v>7</v>
      </c>
      <c r="AV138" s="132">
        <f t="shared" si="193"/>
        <v>47427.025861464987</v>
      </c>
      <c r="AW138" s="102">
        <f t="shared" si="194"/>
        <v>32640.761088413616</v>
      </c>
      <c r="AX138" s="100">
        <f t="shared" si="171"/>
        <v>809.70364878071268</v>
      </c>
      <c r="AY138" s="101">
        <f t="shared" si="174"/>
        <v>0.13572911049404013</v>
      </c>
      <c r="BA138" s="259">
        <f t="shared" si="195"/>
        <v>0.54202686240818987</v>
      </c>
      <c r="BB138" s="279"/>
    </row>
    <row r="139" spans="1:54" s="93" customFormat="1" ht="15" customHeight="1" x14ac:dyDescent="0.25">
      <c r="A139" s="95" t="s">
        <v>371</v>
      </c>
      <c r="B139" s="100">
        <v>2964.63</v>
      </c>
      <c r="C139" s="100">
        <f t="shared" si="148"/>
        <v>1482.3150000000001</v>
      </c>
      <c r="D139" s="100">
        <f t="shared" si="149"/>
        <v>889.38900000000001</v>
      </c>
      <c r="E139" s="100">
        <v>59.87</v>
      </c>
      <c r="F139" s="100">
        <f t="shared" si="150"/>
        <v>5396.2039999999997</v>
      </c>
      <c r="G139" s="223">
        <v>14.4</v>
      </c>
      <c r="H139" s="117">
        <f t="shared" si="151"/>
        <v>426.90672000000006</v>
      </c>
      <c r="I139" s="130">
        <f t="shared" si="152"/>
        <v>5823.1107199999997</v>
      </c>
      <c r="K139" s="141">
        <v>14</v>
      </c>
      <c r="L139" s="132">
        <f t="shared" si="175"/>
        <v>81523.550080000001</v>
      </c>
      <c r="M139" s="102">
        <f t="shared" si="176"/>
        <v>41504.82</v>
      </c>
      <c r="N139" s="100">
        <f t="shared" si="177"/>
        <v>3685.8298725708014</v>
      </c>
      <c r="O139" s="122">
        <f t="shared" si="153"/>
        <v>737.16597451416033</v>
      </c>
      <c r="P139" s="122">
        <f t="shared" si="154"/>
        <v>1105.7489617712404</v>
      </c>
      <c r="Q139" s="100">
        <f t="shared" si="155"/>
        <v>5528.7448088562014</v>
      </c>
      <c r="R139" s="221">
        <f t="shared" si="178"/>
        <v>14.4</v>
      </c>
      <c r="S139" s="117">
        <f t="shared" si="156"/>
        <v>530.75950165019549</v>
      </c>
      <c r="T139" s="130">
        <f t="shared" si="157"/>
        <v>6059.5043105063969</v>
      </c>
      <c r="U139" s="101">
        <f t="shared" si="158"/>
        <v>4.0595757469368055E-2</v>
      </c>
      <c r="V139" s="245">
        <f t="shared" si="179"/>
        <v>0.24326808828447444</v>
      </c>
      <c r="W139" s="141">
        <f t="shared" si="180"/>
        <v>14</v>
      </c>
      <c r="X139" s="132">
        <f t="shared" si="181"/>
        <v>84833.060347089558</v>
      </c>
      <c r="Y139" s="102">
        <f t="shared" si="182"/>
        <v>51601.61821599122</v>
      </c>
      <c r="Z139" s="100">
        <f t="shared" si="183"/>
        <v>4354.7940856216983</v>
      </c>
      <c r="AA139" s="122">
        <f t="shared" si="159"/>
        <v>0</v>
      </c>
      <c r="AB139" s="122">
        <f t="shared" si="160"/>
        <v>1306.4382256865094</v>
      </c>
      <c r="AC139" s="100">
        <f t="shared" si="161"/>
        <v>5661.2323113082075</v>
      </c>
      <c r="AD139" s="221">
        <f t="shared" si="184"/>
        <v>14.4</v>
      </c>
      <c r="AE139" s="117">
        <f t="shared" si="162"/>
        <v>627.09034832952466</v>
      </c>
      <c r="AF139" s="130">
        <f t="shared" si="163"/>
        <v>6288.3226596377317</v>
      </c>
      <c r="AG139" s="101">
        <f t="shared" si="164"/>
        <v>3.7761892294489119E-2</v>
      </c>
      <c r="AH139" s="245">
        <f t="shared" si="185"/>
        <v>0.18149622640729923</v>
      </c>
      <c r="AI139" s="141">
        <f t="shared" si="186"/>
        <v>14</v>
      </c>
      <c r="AJ139" s="132">
        <f t="shared" si="187"/>
        <v>88036.517234928237</v>
      </c>
      <c r="AK139" s="102">
        <f t="shared" si="188"/>
        <v>60967.117198703774</v>
      </c>
      <c r="AL139" s="100">
        <f t="shared" si="189"/>
        <v>4572.5337899027818</v>
      </c>
      <c r="AM139" s="122">
        <f t="shared" si="165"/>
        <v>0</v>
      </c>
      <c r="AN139" s="122">
        <f t="shared" si="166"/>
        <v>1371.7601369708345</v>
      </c>
      <c r="AO139" s="100">
        <f t="shared" si="167"/>
        <v>5944.2939268736163</v>
      </c>
      <c r="AP139" s="221">
        <f t="shared" si="190"/>
        <v>14.4</v>
      </c>
      <c r="AQ139" s="117">
        <f t="shared" si="168"/>
        <v>658.44486574600069</v>
      </c>
      <c r="AR139" s="130">
        <f t="shared" si="173"/>
        <v>6602.738792619617</v>
      </c>
      <c r="AS139" s="101">
        <f t="shared" si="170"/>
        <v>4.9999999999999822E-2</v>
      </c>
      <c r="AT139" s="245">
        <f t="shared" si="191"/>
        <v>4.99999999999996E-2</v>
      </c>
      <c r="AU139" s="141">
        <f t="shared" si="192"/>
        <v>14</v>
      </c>
      <c r="AV139" s="132">
        <f t="shared" si="193"/>
        <v>92438.343096674638</v>
      </c>
      <c r="AW139" s="102">
        <f t="shared" si="194"/>
        <v>64015.473058638949</v>
      </c>
      <c r="AX139" s="100">
        <f t="shared" si="171"/>
        <v>779.62807261961734</v>
      </c>
      <c r="AY139" s="101">
        <f t="shared" si="174"/>
        <v>0.13388515350427976</v>
      </c>
      <c r="BA139" s="259">
        <f t="shared" si="195"/>
        <v>0.54236238245675916</v>
      </c>
      <c r="BB139" s="279"/>
    </row>
    <row r="140" spans="1:54" s="93" customFormat="1" ht="15" customHeight="1" x14ac:dyDescent="0.25">
      <c r="A140" s="95" t="s">
        <v>372</v>
      </c>
      <c r="B140" s="100">
        <v>2906.5</v>
      </c>
      <c r="C140" s="100">
        <f t="shared" si="148"/>
        <v>1453.25</v>
      </c>
      <c r="D140" s="100">
        <f t="shared" si="149"/>
        <v>871.94999999999993</v>
      </c>
      <c r="E140" s="100">
        <v>59.87</v>
      </c>
      <c r="F140" s="100">
        <f t="shared" si="150"/>
        <v>5291.57</v>
      </c>
      <c r="G140" s="223">
        <v>14</v>
      </c>
      <c r="H140" s="117">
        <f t="shared" si="151"/>
        <v>406.91</v>
      </c>
      <c r="I140" s="130">
        <f t="shared" si="152"/>
        <v>5698.48</v>
      </c>
      <c r="K140" s="141">
        <v>15</v>
      </c>
      <c r="L140" s="132">
        <f t="shared" si="175"/>
        <v>85477.2</v>
      </c>
      <c r="M140" s="102">
        <f t="shared" si="176"/>
        <v>43597.5</v>
      </c>
      <c r="N140" s="100">
        <f t="shared" si="177"/>
        <v>3614.360535442966</v>
      </c>
      <c r="O140" s="122">
        <f t="shared" si="153"/>
        <v>722.87210708859322</v>
      </c>
      <c r="P140" s="122">
        <f t="shared" si="154"/>
        <v>1084.3081606328897</v>
      </c>
      <c r="Q140" s="100">
        <f t="shared" si="155"/>
        <v>5421.5408031644492</v>
      </c>
      <c r="R140" s="221">
        <f t="shared" si="178"/>
        <v>14</v>
      </c>
      <c r="S140" s="117">
        <f t="shared" si="156"/>
        <v>506.01047496201528</v>
      </c>
      <c r="T140" s="130">
        <f t="shared" si="157"/>
        <v>5927.5512781264642</v>
      </c>
      <c r="U140" s="101">
        <f t="shared" si="158"/>
        <v>4.019866317447196E-2</v>
      </c>
      <c r="V140" s="245">
        <f t="shared" si="179"/>
        <v>0.24354396540270629</v>
      </c>
      <c r="W140" s="141">
        <f t="shared" si="180"/>
        <v>15</v>
      </c>
      <c r="X140" s="132">
        <f t="shared" si="181"/>
        <v>88913.269171896958</v>
      </c>
      <c r="Y140" s="102">
        <f t="shared" si="182"/>
        <v>54215.408031644489</v>
      </c>
      <c r="Z140" s="100">
        <f t="shared" si="183"/>
        <v>4270.353333501329</v>
      </c>
      <c r="AA140" s="122">
        <f t="shared" si="159"/>
        <v>0</v>
      </c>
      <c r="AB140" s="122">
        <f t="shared" si="160"/>
        <v>1281.1060000503987</v>
      </c>
      <c r="AC140" s="100">
        <f t="shared" si="161"/>
        <v>5551.4593335517275</v>
      </c>
      <c r="AD140" s="221">
        <f t="shared" si="184"/>
        <v>14</v>
      </c>
      <c r="AE140" s="117">
        <f t="shared" si="162"/>
        <v>597.84946669018609</v>
      </c>
      <c r="AF140" s="130">
        <f t="shared" si="163"/>
        <v>6149.3088002419136</v>
      </c>
      <c r="AG140" s="101">
        <f t="shared" si="164"/>
        <v>3.7411320747872345E-2</v>
      </c>
      <c r="AH140" s="245">
        <f t="shared" si="185"/>
        <v>0.18149622640729901</v>
      </c>
      <c r="AI140" s="141">
        <f t="shared" si="186"/>
        <v>15</v>
      </c>
      <c r="AJ140" s="132">
        <f t="shared" si="187"/>
        <v>92239.632003628707</v>
      </c>
      <c r="AK140" s="102">
        <f t="shared" si="188"/>
        <v>64055.300002519936</v>
      </c>
      <c r="AL140" s="100">
        <f t="shared" si="189"/>
        <v>4483.8710001763957</v>
      </c>
      <c r="AM140" s="122">
        <f t="shared" si="165"/>
        <v>0</v>
      </c>
      <c r="AN140" s="122">
        <f t="shared" si="166"/>
        <v>1345.1613000529187</v>
      </c>
      <c r="AO140" s="100">
        <f t="shared" si="167"/>
        <v>5829.0323002293144</v>
      </c>
      <c r="AP140" s="221">
        <f t="shared" si="190"/>
        <v>14</v>
      </c>
      <c r="AQ140" s="117">
        <f t="shared" si="168"/>
        <v>627.74194002469551</v>
      </c>
      <c r="AR140" s="130">
        <f t="shared" si="173"/>
        <v>6456.7742402540098</v>
      </c>
      <c r="AS140" s="101">
        <f t="shared" si="170"/>
        <v>5.0000000000000044E-2</v>
      </c>
      <c r="AT140" s="245">
        <f t="shared" si="191"/>
        <v>5.0000000000000044E-2</v>
      </c>
      <c r="AU140" s="141">
        <f t="shared" si="192"/>
        <v>15</v>
      </c>
      <c r="AV140" s="132">
        <f t="shared" si="193"/>
        <v>96851.613603810139</v>
      </c>
      <c r="AW140" s="102">
        <f t="shared" si="194"/>
        <v>67258.065002645933</v>
      </c>
      <c r="AX140" s="100">
        <f t="shared" si="171"/>
        <v>758.29424025401022</v>
      </c>
      <c r="AY140" s="101">
        <f t="shared" si="174"/>
        <v>0.13306956245420021</v>
      </c>
      <c r="BA140" s="259">
        <f t="shared" si="195"/>
        <v>0.54270462761960969</v>
      </c>
      <c r="BB140" s="279"/>
    </row>
    <row r="141" spans="1:54" s="93" customFormat="1" ht="15" customHeight="1" x14ac:dyDescent="0.25">
      <c r="A141" s="95" t="s">
        <v>373</v>
      </c>
      <c r="B141" s="100">
        <v>2849.51</v>
      </c>
      <c r="C141" s="100">
        <f t="shared" si="148"/>
        <v>1424.7550000000001</v>
      </c>
      <c r="D141" s="100">
        <f t="shared" si="149"/>
        <v>854.85300000000007</v>
      </c>
      <c r="E141" s="100">
        <v>59.87</v>
      </c>
      <c r="F141" s="100">
        <f t="shared" si="150"/>
        <v>5188.9880000000003</v>
      </c>
      <c r="G141" s="223">
        <v>12.5</v>
      </c>
      <c r="H141" s="117">
        <f t="shared" si="151"/>
        <v>356.18875000000003</v>
      </c>
      <c r="I141" s="130">
        <f t="shared" si="152"/>
        <v>5545.1767500000005</v>
      </c>
      <c r="K141" s="141">
        <v>13</v>
      </c>
      <c r="L141" s="132">
        <f t="shared" si="175"/>
        <v>72087.297750000012</v>
      </c>
      <c r="M141" s="102">
        <f t="shared" si="176"/>
        <v>37043.630000000005</v>
      </c>
      <c r="N141" s="100">
        <f t="shared" si="177"/>
        <v>3544.2927989400359</v>
      </c>
      <c r="O141" s="122">
        <f t="shared" si="153"/>
        <v>708.85855978800726</v>
      </c>
      <c r="P141" s="122">
        <f t="shared" si="154"/>
        <v>1063.2878396820108</v>
      </c>
      <c r="Q141" s="100">
        <f t="shared" si="155"/>
        <v>5316.4391984100539</v>
      </c>
      <c r="R141" s="221">
        <f t="shared" si="178"/>
        <v>12.5</v>
      </c>
      <c r="S141" s="117">
        <f t="shared" si="156"/>
        <v>443.03659986750449</v>
      </c>
      <c r="T141" s="130">
        <f t="shared" si="157"/>
        <v>5759.4757982775582</v>
      </c>
      <c r="U141" s="101">
        <f t="shared" si="158"/>
        <v>3.8646026617196183E-2</v>
      </c>
      <c r="V141" s="245">
        <f t="shared" si="179"/>
        <v>0.24382535907578351</v>
      </c>
      <c r="W141" s="141">
        <f t="shared" si="180"/>
        <v>13</v>
      </c>
      <c r="X141" s="132">
        <f t="shared" si="181"/>
        <v>74873.185377608257</v>
      </c>
      <c r="Y141" s="102">
        <f t="shared" si="182"/>
        <v>46075.806386220465</v>
      </c>
      <c r="Z141" s="100">
        <f t="shared" si="183"/>
        <v>4187.568567230217</v>
      </c>
      <c r="AA141" s="122">
        <f t="shared" si="159"/>
        <v>0</v>
      </c>
      <c r="AB141" s="122">
        <f t="shared" si="160"/>
        <v>1256.270570169065</v>
      </c>
      <c r="AC141" s="100">
        <f t="shared" si="161"/>
        <v>5443.8391373992818</v>
      </c>
      <c r="AD141" s="221">
        <f t="shared" si="184"/>
        <v>12.5</v>
      </c>
      <c r="AE141" s="117">
        <f t="shared" si="162"/>
        <v>523.44607090377713</v>
      </c>
      <c r="AF141" s="130">
        <f t="shared" si="163"/>
        <v>5967.2852083030593</v>
      </c>
      <c r="AG141" s="101">
        <f t="shared" si="164"/>
        <v>3.6081306234093224E-2</v>
      </c>
      <c r="AH141" s="245">
        <f t="shared" si="185"/>
        <v>0.18149622640729923</v>
      </c>
      <c r="AI141" s="141">
        <f t="shared" si="186"/>
        <v>13</v>
      </c>
      <c r="AJ141" s="132">
        <f t="shared" si="187"/>
        <v>77574.707707939771</v>
      </c>
      <c r="AK141" s="102">
        <f t="shared" si="188"/>
        <v>54438.391373992825</v>
      </c>
      <c r="AL141" s="100">
        <f t="shared" si="189"/>
        <v>4396.9469955917275</v>
      </c>
      <c r="AM141" s="122">
        <f t="shared" si="165"/>
        <v>0</v>
      </c>
      <c r="AN141" s="122">
        <f t="shared" si="166"/>
        <v>1319.0840986775181</v>
      </c>
      <c r="AO141" s="100">
        <f t="shared" si="167"/>
        <v>5716.0310942692458</v>
      </c>
      <c r="AP141" s="221">
        <f t="shared" si="190"/>
        <v>12.5</v>
      </c>
      <c r="AQ141" s="117">
        <f t="shared" si="168"/>
        <v>549.61837444896594</v>
      </c>
      <c r="AR141" s="130">
        <f t="shared" si="173"/>
        <v>6265.6494687182121</v>
      </c>
      <c r="AS141" s="101">
        <f t="shared" si="170"/>
        <v>5.0000000000000044E-2</v>
      </c>
      <c r="AT141" s="245">
        <f t="shared" si="191"/>
        <v>4.9999999999999822E-2</v>
      </c>
      <c r="AU141" s="141">
        <f t="shared" si="192"/>
        <v>13</v>
      </c>
      <c r="AV141" s="132">
        <f t="shared" si="193"/>
        <v>81453.443093336755</v>
      </c>
      <c r="AW141" s="102">
        <f t="shared" si="194"/>
        <v>57160.310942692457</v>
      </c>
      <c r="AX141" s="100">
        <f t="shared" si="171"/>
        <v>720.47271871821158</v>
      </c>
      <c r="AY141" s="101">
        <f t="shared" si="174"/>
        <v>0.1299278185710151</v>
      </c>
      <c r="BA141" s="259">
        <f t="shared" si="195"/>
        <v>0.54305371646062905</v>
      </c>
      <c r="BB141" s="279"/>
    </row>
    <row r="142" spans="1:54" s="93" customFormat="1" ht="15" customHeight="1" x14ac:dyDescent="0.25">
      <c r="A142" s="95" t="s">
        <v>374</v>
      </c>
      <c r="B142" s="100">
        <v>2793.64</v>
      </c>
      <c r="C142" s="100">
        <f t="shared" si="148"/>
        <v>1396.82</v>
      </c>
      <c r="D142" s="100">
        <f t="shared" si="149"/>
        <v>838.09199999999998</v>
      </c>
      <c r="E142" s="100">
        <v>59.87</v>
      </c>
      <c r="F142" s="100">
        <f t="shared" si="150"/>
        <v>5088.4219999999996</v>
      </c>
      <c r="G142" s="223">
        <v>12.5</v>
      </c>
      <c r="H142" s="117">
        <f t="shared" si="151"/>
        <v>349.20499999999998</v>
      </c>
      <c r="I142" s="130">
        <f t="shared" si="152"/>
        <v>5437.6269999999995</v>
      </c>
      <c r="K142" s="141">
        <v>8</v>
      </c>
      <c r="L142" s="132">
        <f t="shared" si="175"/>
        <v>43501.015999999996</v>
      </c>
      <c r="M142" s="102">
        <f t="shared" si="176"/>
        <v>22349.119999999999</v>
      </c>
      <c r="N142" s="100">
        <f t="shared" si="177"/>
        <v>3475.6020735773632</v>
      </c>
      <c r="O142" s="122">
        <f t="shared" si="153"/>
        <v>695.12041471547263</v>
      </c>
      <c r="P142" s="122">
        <f t="shared" si="154"/>
        <v>1042.680622073209</v>
      </c>
      <c r="Q142" s="100">
        <f t="shared" si="155"/>
        <v>5213.4031103660445</v>
      </c>
      <c r="R142" s="221">
        <f t="shared" si="178"/>
        <v>12.5</v>
      </c>
      <c r="S142" s="117">
        <f t="shared" si="156"/>
        <v>434.4502591971704</v>
      </c>
      <c r="T142" s="130">
        <f t="shared" si="157"/>
        <v>5647.853369563215</v>
      </c>
      <c r="U142" s="101">
        <f t="shared" si="158"/>
        <v>3.866141785069388E-2</v>
      </c>
      <c r="V142" s="245">
        <f t="shared" si="179"/>
        <v>0.24411236722604324</v>
      </c>
      <c r="W142" s="141">
        <f t="shared" si="180"/>
        <v>8</v>
      </c>
      <c r="X142" s="132">
        <f t="shared" si="181"/>
        <v>45182.82695650572</v>
      </c>
      <c r="Y142" s="102">
        <f t="shared" si="182"/>
        <v>27804.816588618905</v>
      </c>
      <c r="Z142" s="100">
        <f t="shared" si="183"/>
        <v>4106.4107344250388</v>
      </c>
      <c r="AA142" s="122">
        <f t="shared" si="159"/>
        <v>0</v>
      </c>
      <c r="AB142" s="122">
        <f t="shared" si="160"/>
        <v>1231.9232203275117</v>
      </c>
      <c r="AC142" s="100">
        <f t="shared" si="161"/>
        <v>5338.3339547525502</v>
      </c>
      <c r="AD142" s="221">
        <f t="shared" si="184"/>
        <v>12.5</v>
      </c>
      <c r="AE142" s="117">
        <f t="shared" si="162"/>
        <v>513.30134180312984</v>
      </c>
      <c r="AF142" s="130">
        <f t="shared" si="163"/>
        <v>5851.6352965556798</v>
      </c>
      <c r="AG142" s="101">
        <f t="shared" si="164"/>
        <v>3.6081306234093002E-2</v>
      </c>
      <c r="AH142" s="245">
        <f t="shared" si="185"/>
        <v>0.18149622640729923</v>
      </c>
      <c r="AI142" s="141">
        <f t="shared" si="186"/>
        <v>8</v>
      </c>
      <c r="AJ142" s="132">
        <f t="shared" si="187"/>
        <v>46813.082372445439</v>
      </c>
      <c r="AK142" s="102">
        <f t="shared" si="188"/>
        <v>32851.28587540031</v>
      </c>
      <c r="AL142" s="100">
        <f t="shared" si="189"/>
        <v>4311.7312711462901</v>
      </c>
      <c r="AM142" s="122">
        <f t="shared" si="165"/>
        <v>0</v>
      </c>
      <c r="AN142" s="122">
        <f t="shared" si="166"/>
        <v>1293.5193813438871</v>
      </c>
      <c r="AO142" s="100">
        <f t="shared" si="167"/>
        <v>5605.2506524901773</v>
      </c>
      <c r="AP142" s="221">
        <f t="shared" si="190"/>
        <v>12.5</v>
      </c>
      <c r="AQ142" s="117">
        <f t="shared" si="168"/>
        <v>538.96640889328626</v>
      </c>
      <c r="AR142" s="130">
        <f t="shared" si="173"/>
        <v>6144.2170613834633</v>
      </c>
      <c r="AS142" s="101">
        <f t="shared" si="170"/>
        <v>4.9999999999999822E-2</v>
      </c>
      <c r="AT142" s="245">
        <f t="shared" si="191"/>
        <v>4.9999999999999822E-2</v>
      </c>
      <c r="AU142" s="141">
        <f t="shared" si="192"/>
        <v>8</v>
      </c>
      <c r="AV142" s="132">
        <f t="shared" si="193"/>
        <v>49153.736491067706</v>
      </c>
      <c r="AW142" s="102">
        <f t="shared" si="194"/>
        <v>34493.85016917032</v>
      </c>
      <c r="AX142" s="100">
        <f t="shared" si="171"/>
        <v>706.59006138346376</v>
      </c>
      <c r="AY142" s="101">
        <f t="shared" si="174"/>
        <v>0.12994456246878716</v>
      </c>
      <c r="BA142" s="259">
        <f t="shared" si="195"/>
        <v>0.54340977045943295</v>
      </c>
      <c r="BB142" s="279"/>
    </row>
    <row r="143" spans="1:54" s="93" customFormat="1" ht="15" customHeight="1" x14ac:dyDescent="0.25">
      <c r="A143" s="95" t="s">
        <v>375</v>
      </c>
      <c r="B143" s="100">
        <v>2738.87</v>
      </c>
      <c r="C143" s="100">
        <f t="shared" si="148"/>
        <v>1369.4349999999999</v>
      </c>
      <c r="D143" s="100">
        <f t="shared" si="149"/>
        <v>821.66099999999994</v>
      </c>
      <c r="E143" s="100">
        <v>59.87</v>
      </c>
      <c r="F143" s="100">
        <f t="shared" si="150"/>
        <v>4989.8360000000002</v>
      </c>
      <c r="G143" s="223">
        <v>10.6</v>
      </c>
      <c r="H143" s="117">
        <f t="shared" si="151"/>
        <v>290.32022000000001</v>
      </c>
      <c r="I143" s="130">
        <f t="shared" si="152"/>
        <v>5280.1562199999998</v>
      </c>
      <c r="K143" s="141">
        <v>5</v>
      </c>
      <c r="L143" s="132">
        <f t="shared" si="175"/>
        <v>26400.7811</v>
      </c>
      <c r="M143" s="102">
        <f t="shared" si="176"/>
        <v>13694.349999999999</v>
      </c>
      <c r="N143" s="100">
        <f t="shared" si="177"/>
        <v>3408.2637698703011</v>
      </c>
      <c r="O143" s="122">
        <f t="shared" si="153"/>
        <v>681.65275397406026</v>
      </c>
      <c r="P143" s="122">
        <f t="shared" si="154"/>
        <v>1022.4791309610903</v>
      </c>
      <c r="Q143" s="100">
        <f t="shared" si="155"/>
        <v>5112.3956548054512</v>
      </c>
      <c r="R143" s="221">
        <f t="shared" si="178"/>
        <v>10.6</v>
      </c>
      <c r="S143" s="117">
        <f t="shared" si="156"/>
        <v>361.27595960625189</v>
      </c>
      <c r="T143" s="130">
        <f t="shared" si="157"/>
        <v>5473.6716144117026</v>
      </c>
      <c r="U143" s="101">
        <f t="shared" si="158"/>
        <v>3.6649558526073767E-2</v>
      </c>
      <c r="V143" s="245">
        <f t="shared" si="179"/>
        <v>0.24440509037314695</v>
      </c>
      <c r="W143" s="141">
        <f t="shared" si="180"/>
        <v>5</v>
      </c>
      <c r="X143" s="132">
        <f t="shared" si="181"/>
        <v>27368.358072058512</v>
      </c>
      <c r="Y143" s="102">
        <f t="shared" si="182"/>
        <v>17041.318849351504</v>
      </c>
      <c r="Z143" s="100">
        <f t="shared" si="183"/>
        <v>4026.850782702476</v>
      </c>
      <c r="AA143" s="122">
        <f t="shared" si="159"/>
        <v>0</v>
      </c>
      <c r="AB143" s="122">
        <f t="shared" si="160"/>
        <v>1208.0552348107428</v>
      </c>
      <c r="AC143" s="100">
        <f t="shared" si="161"/>
        <v>5234.906017513219</v>
      </c>
      <c r="AD143" s="221">
        <f t="shared" si="184"/>
        <v>10.6</v>
      </c>
      <c r="AE143" s="117">
        <f t="shared" si="162"/>
        <v>426.84618296646244</v>
      </c>
      <c r="AF143" s="130">
        <f t="shared" si="163"/>
        <v>5661.7522004796811</v>
      </c>
      <c r="AG143" s="101">
        <f t="shared" si="164"/>
        <v>3.43609553727664E-2</v>
      </c>
      <c r="AH143" s="245">
        <f t="shared" si="185"/>
        <v>0.18149622640729901</v>
      </c>
      <c r="AI143" s="141">
        <f t="shared" si="186"/>
        <v>5</v>
      </c>
      <c r="AJ143" s="132">
        <f t="shared" si="187"/>
        <v>28308.761002398405</v>
      </c>
      <c r="AK143" s="102">
        <f t="shared" si="188"/>
        <v>20134.253913512381</v>
      </c>
      <c r="AL143" s="100">
        <f t="shared" si="189"/>
        <v>4228.1933218375998</v>
      </c>
      <c r="AM143" s="122">
        <f t="shared" si="165"/>
        <v>0</v>
      </c>
      <c r="AN143" s="122">
        <f t="shared" si="166"/>
        <v>1268.4579965512798</v>
      </c>
      <c r="AO143" s="100">
        <f t="shared" si="167"/>
        <v>5496.6513183888801</v>
      </c>
      <c r="AP143" s="221">
        <f t="shared" si="190"/>
        <v>10.6</v>
      </c>
      <c r="AQ143" s="117">
        <f t="shared" si="168"/>
        <v>448.18849211478556</v>
      </c>
      <c r="AR143" s="130">
        <f t="shared" si="173"/>
        <v>5944.8398105036658</v>
      </c>
      <c r="AS143" s="101">
        <f t="shared" si="170"/>
        <v>5.0000000000000044E-2</v>
      </c>
      <c r="AT143" s="245">
        <f t="shared" si="191"/>
        <v>5.0000000000000044E-2</v>
      </c>
      <c r="AU143" s="141">
        <f t="shared" si="192"/>
        <v>5</v>
      </c>
      <c r="AV143" s="132">
        <f t="shared" si="193"/>
        <v>29724.199052518328</v>
      </c>
      <c r="AW143" s="102">
        <f t="shared" si="194"/>
        <v>21140.966609187999</v>
      </c>
      <c r="AX143" s="100">
        <f t="shared" si="171"/>
        <v>664.68359050366598</v>
      </c>
      <c r="AY143" s="101">
        <f t="shared" si="174"/>
        <v>0.12588331913097561</v>
      </c>
      <c r="BA143" s="259">
        <f t="shared" si="195"/>
        <v>0.5437729143178025</v>
      </c>
      <c r="BB143" s="279"/>
    </row>
    <row r="144" spans="1:54" s="93" customFormat="1" ht="15" customHeight="1" x14ac:dyDescent="0.25">
      <c r="A144" s="95" t="s">
        <v>376</v>
      </c>
      <c r="B144" s="100">
        <v>2685.17</v>
      </c>
      <c r="C144" s="100">
        <f t="shared" si="148"/>
        <v>1342.585</v>
      </c>
      <c r="D144" s="100">
        <f t="shared" si="149"/>
        <v>805.55100000000004</v>
      </c>
      <c r="E144" s="100">
        <v>59.87</v>
      </c>
      <c r="F144" s="100">
        <f t="shared" si="150"/>
        <v>4893.1760000000004</v>
      </c>
      <c r="G144" s="223">
        <v>10</v>
      </c>
      <c r="H144" s="117">
        <f t="shared" si="151"/>
        <v>268.517</v>
      </c>
      <c r="I144" s="130">
        <f t="shared" si="152"/>
        <v>5161.6930000000002</v>
      </c>
      <c r="K144" s="141">
        <v>2</v>
      </c>
      <c r="L144" s="132">
        <f t="shared" si="175"/>
        <v>10323.386</v>
      </c>
      <c r="M144" s="102">
        <f t="shared" si="176"/>
        <v>5370.34</v>
      </c>
      <c r="N144" s="100">
        <f t="shared" si="177"/>
        <v>3342.2410035918779</v>
      </c>
      <c r="O144" s="122">
        <f t="shared" si="153"/>
        <v>668.44820071837557</v>
      </c>
      <c r="P144" s="122">
        <f t="shared" si="154"/>
        <v>1002.6723010775634</v>
      </c>
      <c r="Q144" s="100">
        <f t="shared" si="155"/>
        <v>5013.3615053878166</v>
      </c>
      <c r="R144" s="221">
        <f t="shared" si="178"/>
        <v>10</v>
      </c>
      <c r="S144" s="117">
        <f t="shared" si="156"/>
        <v>334.22410035918779</v>
      </c>
      <c r="T144" s="130">
        <f t="shared" si="157"/>
        <v>5347.5856057470046</v>
      </c>
      <c r="U144" s="101">
        <f t="shared" si="158"/>
        <v>3.6013882605378633E-2</v>
      </c>
      <c r="V144" s="245">
        <f t="shared" si="179"/>
        <v>0.24470368862749026</v>
      </c>
      <c r="W144" s="141">
        <f t="shared" si="180"/>
        <v>2</v>
      </c>
      <c r="X144" s="132">
        <f t="shared" si="181"/>
        <v>10695.171211494009</v>
      </c>
      <c r="Y144" s="102">
        <f t="shared" si="182"/>
        <v>6684.4820071837557</v>
      </c>
      <c r="Z144" s="100">
        <f t="shared" si="183"/>
        <v>3948.8451334875481</v>
      </c>
      <c r="AA144" s="122">
        <f t="shared" si="159"/>
        <v>0</v>
      </c>
      <c r="AB144" s="122">
        <f t="shared" si="160"/>
        <v>1184.6535400462644</v>
      </c>
      <c r="AC144" s="100">
        <f t="shared" si="161"/>
        <v>5133.4986735338125</v>
      </c>
      <c r="AD144" s="221">
        <f t="shared" si="184"/>
        <v>10</v>
      </c>
      <c r="AE144" s="117">
        <f t="shared" si="162"/>
        <v>394.88451334875481</v>
      </c>
      <c r="AF144" s="130">
        <f t="shared" si="163"/>
        <v>5528.3831868825673</v>
      </c>
      <c r="AG144" s="101">
        <f t="shared" si="164"/>
        <v>3.3809198106386829E-2</v>
      </c>
      <c r="AH144" s="245">
        <f t="shared" si="185"/>
        <v>0.18149622640729923</v>
      </c>
      <c r="AI144" s="141">
        <f t="shared" si="186"/>
        <v>2</v>
      </c>
      <c r="AJ144" s="132">
        <f t="shared" si="187"/>
        <v>11056.766373765135</v>
      </c>
      <c r="AK144" s="102">
        <f t="shared" si="188"/>
        <v>7897.6902669750962</v>
      </c>
      <c r="AL144" s="100">
        <f t="shared" si="189"/>
        <v>4146.287390161925</v>
      </c>
      <c r="AM144" s="122">
        <f t="shared" si="165"/>
        <v>0</v>
      </c>
      <c r="AN144" s="122">
        <f t="shared" si="166"/>
        <v>1243.8862170485775</v>
      </c>
      <c r="AO144" s="100">
        <f t="shared" si="167"/>
        <v>5390.1736072105023</v>
      </c>
      <c r="AP144" s="221">
        <f t="shared" si="190"/>
        <v>10</v>
      </c>
      <c r="AQ144" s="117">
        <f t="shared" si="168"/>
        <v>414.62873901619253</v>
      </c>
      <c r="AR144" s="130">
        <f t="shared" si="173"/>
        <v>5804.8023462266947</v>
      </c>
      <c r="AS144" s="101">
        <f t="shared" si="170"/>
        <v>4.9999999999999822E-2</v>
      </c>
      <c r="AT144" s="245">
        <f t="shared" si="191"/>
        <v>4.9999999999999822E-2</v>
      </c>
      <c r="AU144" s="141">
        <f t="shared" si="192"/>
        <v>2</v>
      </c>
      <c r="AV144" s="132">
        <f t="shared" si="193"/>
        <v>11609.604692453389</v>
      </c>
      <c r="AW144" s="102">
        <f t="shared" si="194"/>
        <v>8292.5747803238501</v>
      </c>
      <c r="AX144" s="100">
        <f t="shared" si="171"/>
        <v>643.10934622669447</v>
      </c>
      <c r="AY144" s="101">
        <f t="shared" ref="AY144:AY151" si="196">AR144/I144-1</f>
        <v>0.12459271526351801</v>
      </c>
      <c r="BA144" s="259">
        <f t="shared" si="195"/>
        <v>0.54414334666405662</v>
      </c>
      <c r="BB144" s="279"/>
    </row>
    <row r="145" spans="1:54" s="93" customFormat="1" ht="15" customHeight="1" x14ac:dyDescent="0.25">
      <c r="A145" s="95" t="s">
        <v>377</v>
      </c>
      <c r="B145" s="100">
        <v>2632.5</v>
      </c>
      <c r="C145" s="100">
        <f t="shared" si="148"/>
        <v>1316.25</v>
      </c>
      <c r="D145" s="100">
        <f t="shared" si="149"/>
        <v>789.75</v>
      </c>
      <c r="E145" s="100">
        <v>59.87</v>
      </c>
      <c r="F145" s="100">
        <f t="shared" si="150"/>
        <v>4798.37</v>
      </c>
      <c r="G145" s="223">
        <v>8</v>
      </c>
      <c r="H145" s="117">
        <f t="shared" si="151"/>
        <v>210.6</v>
      </c>
      <c r="I145" s="130">
        <f t="shared" si="152"/>
        <v>5008.97</v>
      </c>
      <c r="K145" s="141">
        <v>1</v>
      </c>
      <c r="L145" s="132">
        <f t="shared" si="175"/>
        <v>5008.97</v>
      </c>
      <c r="M145" s="102">
        <f t="shared" si="176"/>
        <v>2632.5</v>
      </c>
      <c r="N145" s="100">
        <f t="shared" si="177"/>
        <v>3277.484595772798</v>
      </c>
      <c r="O145" s="122">
        <f t="shared" si="153"/>
        <v>655.49691915455969</v>
      </c>
      <c r="P145" s="122">
        <f t="shared" si="154"/>
        <v>983.24537873183931</v>
      </c>
      <c r="Q145" s="100">
        <f t="shared" si="155"/>
        <v>4916.2268936591972</v>
      </c>
      <c r="R145" s="221">
        <f t="shared" si="178"/>
        <v>8</v>
      </c>
      <c r="S145" s="117">
        <f t="shared" si="156"/>
        <v>262.19876766182387</v>
      </c>
      <c r="T145" s="130">
        <f t="shared" si="157"/>
        <v>5178.4256613210209</v>
      </c>
      <c r="U145" s="101">
        <f t="shared" si="158"/>
        <v>3.3830440454029498E-2</v>
      </c>
      <c r="V145" s="245">
        <f t="shared" si="179"/>
        <v>0.24500839345595371</v>
      </c>
      <c r="W145" s="141">
        <f t="shared" si="180"/>
        <v>1</v>
      </c>
      <c r="X145" s="132">
        <f t="shared" si="181"/>
        <v>5178.4256613210209</v>
      </c>
      <c r="Y145" s="102">
        <f t="shared" si="182"/>
        <v>3277.484595772798</v>
      </c>
      <c r="Z145" s="100">
        <f t="shared" si="183"/>
        <v>3872.3356820136132</v>
      </c>
      <c r="AA145" s="122">
        <f t="shared" si="159"/>
        <v>0</v>
      </c>
      <c r="AB145" s="122">
        <f t="shared" si="160"/>
        <v>1161.700704604084</v>
      </c>
      <c r="AC145" s="100">
        <f t="shared" si="161"/>
        <v>5034.0363866176976</v>
      </c>
      <c r="AD145" s="221">
        <f t="shared" si="184"/>
        <v>8</v>
      </c>
      <c r="AE145" s="117">
        <f t="shared" si="162"/>
        <v>309.78685456108906</v>
      </c>
      <c r="AF145" s="130">
        <f t="shared" si="163"/>
        <v>5343.8232411787867</v>
      </c>
      <c r="AG145" s="101">
        <f t="shared" si="164"/>
        <v>3.1939742051944942E-2</v>
      </c>
      <c r="AH145" s="245">
        <f t="shared" si="185"/>
        <v>0.18149622640729923</v>
      </c>
      <c r="AI145" s="141">
        <f t="shared" si="186"/>
        <v>1</v>
      </c>
      <c r="AJ145" s="132">
        <f t="shared" si="187"/>
        <v>5343.8232411787867</v>
      </c>
      <c r="AK145" s="102">
        <f t="shared" si="188"/>
        <v>3872.3356820136132</v>
      </c>
      <c r="AL145" s="100">
        <f t="shared" si="189"/>
        <v>4065.9524661142932</v>
      </c>
      <c r="AM145" s="122">
        <f t="shared" si="165"/>
        <v>0</v>
      </c>
      <c r="AN145" s="122">
        <f t="shared" si="166"/>
        <v>1219.7857398342878</v>
      </c>
      <c r="AO145" s="100">
        <f t="shared" si="167"/>
        <v>5285.7382059485808</v>
      </c>
      <c r="AP145" s="221">
        <f t="shared" si="190"/>
        <v>8</v>
      </c>
      <c r="AQ145" s="117">
        <f t="shared" si="168"/>
        <v>325.27619728914345</v>
      </c>
      <c r="AR145" s="130">
        <f t="shared" si="173"/>
        <v>5611.0144032377239</v>
      </c>
      <c r="AS145" s="101">
        <f t="shared" si="170"/>
        <v>4.99999999999996E-2</v>
      </c>
      <c r="AT145" s="245">
        <f t="shared" si="191"/>
        <v>4.9999999999999822E-2</v>
      </c>
      <c r="AU145" s="141">
        <f t="shared" si="192"/>
        <v>1</v>
      </c>
      <c r="AV145" s="132">
        <f t="shared" si="193"/>
        <v>5611.0144032377239</v>
      </c>
      <c r="AW145" s="102">
        <f t="shared" si="194"/>
        <v>4065.9524661142932</v>
      </c>
      <c r="AX145" s="100">
        <f t="shared" si="171"/>
        <v>602.0444032377236</v>
      </c>
      <c r="AY145" s="101">
        <f t="shared" si="196"/>
        <v>0.12019325394995839</v>
      </c>
      <c r="BA145" s="259">
        <f t="shared" si="195"/>
        <v>0.54452135464930418</v>
      </c>
      <c r="BB145" s="279"/>
    </row>
    <row r="146" spans="1:54" s="93" customFormat="1" ht="15" customHeight="1" x14ac:dyDescent="0.25">
      <c r="A146" s="95" t="s">
        <v>378</v>
      </c>
      <c r="B146" s="100">
        <v>2580.89</v>
      </c>
      <c r="C146" s="100">
        <f t="shared" si="148"/>
        <v>1290.4449999999999</v>
      </c>
      <c r="D146" s="100">
        <f t="shared" si="149"/>
        <v>774.26699999999994</v>
      </c>
      <c r="E146" s="100">
        <v>59.87</v>
      </c>
      <c r="F146" s="100">
        <f t="shared" si="150"/>
        <v>4705.4719999999998</v>
      </c>
      <c r="G146" s="223"/>
      <c r="H146" s="117">
        <f t="shared" si="151"/>
        <v>0</v>
      </c>
      <c r="I146" s="130">
        <f t="shared" si="152"/>
        <v>4705.4719999999998</v>
      </c>
      <c r="K146" s="141"/>
      <c r="L146" s="132">
        <f t="shared" si="175"/>
        <v>0</v>
      </c>
      <c r="M146" s="102">
        <f t="shared" si="176"/>
        <v>0</v>
      </c>
      <c r="N146" s="100">
        <f t="shared" si="177"/>
        <v>3214.0314306400337</v>
      </c>
      <c r="O146" s="122">
        <f t="shared" si="153"/>
        <v>642.80628612800683</v>
      </c>
      <c r="P146" s="122">
        <f t="shared" si="154"/>
        <v>964.20942919201002</v>
      </c>
      <c r="Q146" s="100">
        <f t="shared" si="155"/>
        <v>4821.0471459600503</v>
      </c>
      <c r="R146" s="221">
        <f t="shared" si="178"/>
        <v>0</v>
      </c>
      <c r="S146" s="117">
        <f t="shared" si="156"/>
        <v>0</v>
      </c>
      <c r="T146" s="130">
        <f t="shared" si="157"/>
        <v>4821.0471459600503</v>
      </c>
      <c r="U146" s="101">
        <f t="shared" si="158"/>
        <v>2.4561860310729822E-2</v>
      </c>
      <c r="V146" s="245">
        <f t="shared" si="179"/>
        <v>0.24531902973006758</v>
      </c>
      <c r="W146" s="141">
        <f t="shared" si="180"/>
        <v>0</v>
      </c>
      <c r="X146" s="132">
        <f t="shared" si="181"/>
        <v>0</v>
      </c>
      <c r="Y146" s="102">
        <f t="shared" si="182"/>
        <v>0</v>
      </c>
      <c r="Z146" s="100">
        <f t="shared" si="183"/>
        <v>3797.3660068556528</v>
      </c>
      <c r="AA146" s="122">
        <f t="shared" si="159"/>
        <v>0</v>
      </c>
      <c r="AB146" s="122">
        <f t="shared" si="160"/>
        <v>1139.2098020566957</v>
      </c>
      <c r="AC146" s="100">
        <f t="shared" si="161"/>
        <v>4936.5758089123483</v>
      </c>
      <c r="AD146" s="221">
        <f t="shared" si="184"/>
        <v>0</v>
      </c>
      <c r="AE146" s="117">
        <f t="shared" si="162"/>
        <v>0</v>
      </c>
      <c r="AF146" s="130">
        <f t="shared" si="163"/>
        <v>4936.5758089123483</v>
      </c>
      <c r="AG146" s="101">
        <f t="shared" si="164"/>
        <v>2.3963396219659261E-2</v>
      </c>
      <c r="AH146" s="245">
        <f t="shared" si="185"/>
        <v>0.18149622640729923</v>
      </c>
      <c r="AI146" s="141">
        <f t="shared" si="186"/>
        <v>0</v>
      </c>
      <c r="AJ146" s="132">
        <f t="shared" si="187"/>
        <v>0</v>
      </c>
      <c r="AK146" s="102">
        <f t="shared" si="188"/>
        <v>0</v>
      </c>
      <c r="AL146" s="100">
        <f t="shared" si="189"/>
        <v>3987.2343071984351</v>
      </c>
      <c r="AM146" s="122">
        <f t="shared" si="165"/>
        <v>0</v>
      </c>
      <c r="AN146" s="122">
        <f t="shared" si="166"/>
        <v>1196.1702921595304</v>
      </c>
      <c r="AO146" s="100">
        <f t="shared" si="167"/>
        <v>5183.4045993579657</v>
      </c>
      <c r="AP146" s="221">
        <f t="shared" si="190"/>
        <v>0</v>
      </c>
      <c r="AQ146" s="117">
        <f t="shared" si="168"/>
        <v>0</v>
      </c>
      <c r="AR146" s="130">
        <f t="shared" si="173"/>
        <v>5183.4045993579657</v>
      </c>
      <c r="AS146" s="101">
        <f t="shared" si="170"/>
        <v>5.0000000000000044E-2</v>
      </c>
      <c r="AT146" s="245">
        <f t="shared" si="191"/>
        <v>4.9999999999999822E-2</v>
      </c>
      <c r="AU146" s="141">
        <f t="shared" si="192"/>
        <v>0</v>
      </c>
      <c r="AV146" s="132">
        <f t="shared" si="193"/>
        <v>0</v>
      </c>
      <c r="AW146" s="102">
        <f t="shared" si="194"/>
        <v>0</v>
      </c>
      <c r="AX146" s="100">
        <f t="shared" si="171"/>
        <v>477.93259935796596</v>
      </c>
      <c r="AY146" s="101">
        <f t="shared" si="196"/>
        <v>0.10156953422695225</v>
      </c>
      <c r="BA146" s="259">
        <f t="shared" si="195"/>
        <v>0.54490672101423754</v>
      </c>
      <c r="BB146" s="279"/>
    </row>
    <row r="147" spans="1:54" s="93" customFormat="1" ht="15" customHeight="1" x14ac:dyDescent="0.25">
      <c r="A147" s="95" t="s">
        <v>379</v>
      </c>
      <c r="B147" s="100">
        <v>2530.2800000000002</v>
      </c>
      <c r="C147" s="100">
        <f t="shared" si="148"/>
        <v>1265.1400000000001</v>
      </c>
      <c r="D147" s="100">
        <f t="shared" si="149"/>
        <v>759.08400000000006</v>
      </c>
      <c r="E147" s="100">
        <v>59.87</v>
      </c>
      <c r="F147" s="100">
        <f t="shared" si="150"/>
        <v>4614.3739999999998</v>
      </c>
      <c r="G147" s="223"/>
      <c r="H147" s="117">
        <f t="shared" si="151"/>
        <v>0</v>
      </c>
      <c r="I147" s="130">
        <f t="shared" si="152"/>
        <v>4614.3739999999998</v>
      </c>
      <c r="K147" s="141"/>
      <c r="L147" s="132">
        <f t="shared" si="175"/>
        <v>0</v>
      </c>
      <c r="M147" s="102">
        <f t="shared" si="176"/>
        <v>0</v>
      </c>
      <c r="N147" s="100">
        <f t="shared" si="177"/>
        <v>3151.8077397396428</v>
      </c>
      <c r="O147" s="122">
        <f t="shared" si="153"/>
        <v>630.36154794792856</v>
      </c>
      <c r="P147" s="122">
        <f t="shared" si="154"/>
        <v>945.54232192189284</v>
      </c>
      <c r="Q147" s="100">
        <f t="shared" si="155"/>
        <v>4727.7116096094642</v>
      </c>
      <c r="R147" s="221">
        <f t="shared" si="178"/>
        <v>0</v>
      </c>
      <c r="S147" s="117">
        <f t="shared" si="156"/>
        <v>0</v>
      </c>
      <c r="T147" s="130">
        <f t="shared" si="157"/>
        <v>4727.7116096094642</v>
      </c>
      <c r="U147" s="101">
        <f t="shared" si="158"/>
        <v>2.4561860310730044E-2</v>
      </c>
      <c r="V147" s="245">
        <f t="shared" si="179"/>
        <v>0.24563595323033116</v>
      </c>
      <c r="W147" s="141">
        <f t="shared" si="180"/>
        <v>0</v>
      </c>
      <c r="X147" s="132">
        <f t="shared" si="181"/>
        <v>0</v>
      </c>
      <c r="Y147" s="102">
        <f t="shared" si="182"/>
        <v>0</v>
      </c>
      <c r="Z147" s="100">
        <f t="shared" si="183"/>
        <v>3723.8489508637067</v>
      </c>
      <c r="AA147" s="122">
        <f t="shared" si="159"/>
        <v>0</v>
      </c>
      <c r="AB147" s="122">
        <f t="shared" si="160"/>
        <v>1117.1546852591121</v>
      </c>
      <c r="AC147" s="100">
        <f t="shared" si="161"/>
        <v>4841.0036361228185</v>
      </c>
      <c r="AD147" s="221">
        <f t="shared" si="184"/>
        <v>0</v>
      </c>
      <c r="AE147" s="117">
        <f t="shared" si="162"/>
        <v>0</v>
      </c>
      <c r="AF147" s="130">
        <f t="shared" ref="AF147:AF201" si="197">AC147+AE147</f>
        <v>4841.0036361228185</v>
      </c>
      <c r="AG147" s="101">
        <f t="shared" si="164"/>
        <v>2.3963396219659261E-2</v>
      </c>
      <c r="AH147" s="245">
        <f t="shared" si="185"/>
        <v>0.18149622640729923</v>
      </c>
      <c r="AI147" s="141">
        <f t="shared" si="186"/>
        <v>0</v>
      </c>
      <c r="AJ147" s="132">
        <f t="shared" si="187"/>
        <v>0</v>
      </c>
      <c r="AK147" s="102">
        <f t="shared" si="188"/>
        <v>0</v>
      </c>
      <c r="AL147" s="100">
        <f t="shared" si="189"/>
        <v>3910.0413984068914</v>
      </c>
      <c r="AM147" s="122">
        <f t="shared" si="165"/>
        <v>0</v>
      </c>
      <c r="AN147" s="122">
        <f t="shared" si="166"/>
        <v>1173.0124195220674</v>
      </c>
      <c r="AO147" s="100">
        <f t="shared" si="167"/>
        <v>5083.0538179289588</v>
      </c>
      <c r="AP147" s="221">
        <f t="shared" si="190"/>
        <v>0</v>
      </c>
      <c r="AQ147" s="117">
        <f t="shared" si="168"/>
        <v>0</v>
      </c>
      <c r="AR147" s="130">
        <f t="shared" si="173"/>
        <v>5083.0538179289588</v>
      </c>
      <c r="AS147" s="101">
        <f t="shared" si="170"/>
        <v>4.9999999999999822E-2</v>
      </c>
      <c r="AT147" s="245">
        <f t="shared" si="191"/>
        <v>4.9999999999999822E-2</v>
      </c>
      <c r="AU147" s="141">
        <f t="shared" si="192"/>
        <v>0</v>
      </c>
      <c r="AV147" s="132">
        <f t="shared" si="193"/>
        <v>0</v>
      </c>
      <c r="AW147" s="102">
        <f t="shared" si="194"/>
        <v>0</v>
      </c>
      <c r="AX147" s="100">
        <f t="shared" si="171"/>
        <v>468.67981792895898</v>
      </c>
      <c r="AY147" s="101">
        <f t="shared" si="196"/>
        <v>0.10156953422695225</v>
      </c>
      <c r="BA147" s="259">
        <f t="shared" si="195"/>
        <v>0.54529988712983979</v>
      </c>
      <c r="BB147" s="279"/>
    </row>
    <row r="148" spans="1:54" s="93" customFormat="1" ht="15" customHeight="1" x14ac:dyDescent="0.25">
      <c r="A148" s="95" t="s">
        <v>380</v>
      </c>
      <c r="B148" s="100">
        <v>2480.67</v>
      </c>
      <c r="C148" s="100">
        <f t="shared" si="148"/>
        <v>1240.335</v>
      </c>
      <c r="D148" s="100">
        <f t="shared" si="149"/>
        <v>744.20100000000002</v>
      </c>
      <c r="E148" s="100">
        <v>59.87</v>
      </c>
      <c r="F148" s="100">
        <f t="shared" si="150"/>
        <v>4525.076</v>
      </c>
      <c r="G148" s="223">
        <v>5</v>
      </c>
      <c r="H148" s="117">
        <f t="shared" si="151"/>
        <v>124.0335</v>
      </c>
      <c r="I148" s="130">
        <f t="shared" si="152"/>
        <v>4649.1095000000005</v>
      </c>
      <c r="K148" s="141">
        <v>1</v>
      </c>
      <c r="L148" s="132">
        <f t="shared" si="175"/>
        <v>4649.1095000000005</v>
      </c>
      <c r="M148" s="102">
        <f t="shared" si="176"/>
        <v>2480.67</v>
      </c>
      <c r="N148" s="100">
        <f t="shared" si="177"/>
        <v>3090.8135230716243</v>
      </c>
      <c r="O148" s="122">
        <f t="shared" si="153"/>
        <v>618.16270461432487</v>
      </c>
      <c r="P148" s="122">
        <f t="shared" si="154"/>
        <v>927.2440569214873</v>
      </c>
      <c r="Q148" s="100">
        <f t="shared" si="155"/>
        <v>4636.220284607436</v>
      </c>
      <c r="R148" s="221">
        <f t="shared" si="178"/>
        <v>5</v>
      </c>
      <c r="S148" s="117">
        <f t="shared" si="156"/>
        <v>154.54067615358122</v>
      </c>
      <c r="T148" s="130">
        <f t="shared" si="157"/>
        <v>4790.7609607610175</v>
      </c>
      <c r="U148" s="101">
        <f t="shared" si="158"/>
        <v>3.0468514617910669E-2</v>
      </c>
      <c r="V148" s="245">
        <f t="shared" si="179"/>
        <v>0.24595916549626673</v>
      </c>
      <c r="W148" s="141">
        <f t="shared" si="180"/>
        <v>1</v>
      </c>
      <c r="X148" s="132">
        <f t="shared" si="181"/>
        <v>4790.7609607610175</v>
      </c>
      <c r="Y148" s="102">
        <f t="shared" si="182"/>
        <v>3090.8135230716243</v>
      </c>
      <c r="Z148" s="100">
        <f t="shared" si="183"/>
        <v>3651.784514037774</v>
      </c>
      <c r="AA148" s="122">
        <f t="shared" si="159"/>
        <v>0</v>
      </c>
      <c r="AB148" s="122">
        <f t="shared" si="160"/>
        <v>1095.5353542113321</v>
      </c>
      <c r="AC148" s="100">
        <f t="shared" si="161"/>
        <v>4747.3198682491056</v>
      </c>
      <c r="AD148" s="221">
        <f t="shared" si="184"/>
        <v>5</v>
      </c>
      <c r="AE148" s="117">
        <f t="shared" ref="AE148:AE201" si="198">Z148*AD148%</f>
        <v>182.58922570188872</v>
      </c>
      <c r="AF148" s="130">
        <f t="shared" si="197"/>
        <v>4929.9090939509942</v>
      </c>
      <c r="AG148" s="101">
        <f t="shared" si="164"/>
        <v>2.904510041926045E-2</v>
      </c>
      <c r="AH148" s="245">
        <f t="shared" si="185"/>
        <v>0.18149622640729923</v>
      </c>
      <c r="AI148" s="141">
        <f t="shared" si="186"/>
        <v>1</v>
      </c>
      <c r="AJ148" s="132">
        <f t="shared" si="187"/>
        <v>4929.9090939509942</v>
      </c>
      <c r="AK148" s="102">
        <f t="shared" si="188"/>
        <v>3651.784514037774</v>
      </c>
      <c r="AL148" s="100">
        <f t="shared" si="189"/>
        <v>3834.3737397396621</v>
      </c>
      <c r="AM148" s="122">
        <f t="shared" si="165"/>
        <v>0</v>
      </c>
      <c r="AN148" s="122">
        <f t="shared" si="166"/>
        <v>1150.3121219218986</v>
      </c>
      <c r="AO148" s="100">
        <f t="shared" si="167"/>
        <v>4984.6858616615609</v>
      </c>
      <c r="AP148" s="221">
        <f t="shared" si="190"/>
        <v>5</v>
      </c>
      <c r="AQ148" s="117">
        <f t="shared" ref="AQ148:AQ201" si="199">AL148*AP148%</f>
        <v>191.71868698698313</v>
      </c>
      <c r="AR148" s="130">
        <f t="shared" si="173"/>
        <v>5176.4045486485438</v>
      </c>
      <c r="AS148" s="101">
        <f t="shared" si="170"/>
        <v>5.0000000000000044E-2</v>
      </c>
      <c r="AT148" s="245">
        <f t="shared" si="191"/>
        <v>4.9999999999999822E-2</v>
      </c>
      <c r="AU148" s="141">
        <f t="shared" si="192"/>
        <v>1</v>
      </c>
      <c r="AV148" s="132">
        <f t="shared" si="193"/>
        <v>5176.4045486485438</v>
      </c>
      <c r="AW148" s="102">
        <f t="shared" si="194"/>
        <v>3834.3737397396621</v>
      </c>
      <c r="AX148" s="100">
        <f t="shared" si="171"/>
        <v>527.29504864854334</v>
      </c>
      <c r="AY148" s="101">
        <f t="shared" si="196"/>
        <v>0.11341850490906769</v>
      </c>
      <c r="BA148" s="259">
        <f t="shared" si="195"/>
        <v>0.54570085490599807</v>
      </c>
      <c r="BB148" s="279"/>
    </row>
    <row r="149" spans="1:54" s="93" customFormat="1" ht="15" customHeight="1" x14ac:dyDescent="0.25">
      <c r="A149" s="95" t="s">
        <v>381</v>
      </c>
      <c r="B149" s="100">
        <v>2432.02</v>
      </c>
      <c r="C149" s="100">
        <f t="shared" si="148"/>
        <v>1216.01</v>
      </c>
      <c r="D149" s="100">
        <f t="shared" si="149"/>
        <v>729.60599999999999</v>
      </c>
      <c r="E149" s="100">
        <v>59.87</v>
      </c>
      <c r="F149" s="100">
        <f t="shared" si="150"/>
        <v>4437.5059999999994</v>
      </c>
      <c r="G149" s="223"/>
      <c r="H149" s="117">
        <f t="shared" si="151"/>
        <v>0</v>
      </c>
      <c r="I149" s="130">
        <f t="shared" si="152"/>
        <v>4437.5059999999994</v>
      </c>
      <c r="K149" s="141"/>
      <c r="L149" s="132">
        <f t="shared" si="175"/>
        <v>0</v>
      </c>
      <c r="M149" s="102">
        <f t="shared" si="176"/>
        <v>0</v>
      </c>
      <c r="N149" s="100">
        <f t="shared" si="177"/>
        <v>3030.9996016666837</v>
      </c>
      <c r="O149" s="122">
        <f t="shared" si="153"/>
        <v>606.19992033333676</v>
      </c>
      <c r="P149" s="122">
        <f t="shared" si="154"/>
        <v>909.29988050000509</v>
      </c>
      <c r="Q149" s="100">
        <f t="shared" si="155"/>
        <v>4546.4994025000251</v>
      </c>
      <c r="R149" s="221">
        <f t="shared" si="178"/>
        <v>0</v>
      </c>
      <c r="S149" s="117">
        <f t="shared" si="156"/>
        <v>0</v>
      </c>
      <c r="T149" s="130">
        <f t="shared" si="157"/>
        <v>4546.4994025000251</v>
      </c>
      <c r="U149" s="101">
        <f t="shared" si="158"/>
        <v>2.4561860310729822E-2</v>
      </c>
      <c r="V149" s="245">
        <f t="shared" si="179"/>
        <v>0.24628892923030388</v>
      </c>
      <c r="W149" s="141">
        <f t="shared" si="180"/>
        <v>0</v>
      </c>
      <c r="X149" s="132">
        <f t="shared" si="181"/>
        <v>0</v>
      </c>
      <c r="Y149" s="102">
        <f t="shared" si="182"/>
        <v>0</v>
      </c>
      <c r="Z149" s="100">
        <f t="shared" si="183"/>
        <v>3581.1145916112137</v>
      </c>
      <c r="AA149" s="122">
        <f t="shared" si="159"/>
        <v>0</v>
      </c>
      <c r="AB149" s="122">
        <f t="shared" si="160"/>
        <v>1074.3343774833641</v>
      </c>
      <c r="AC149" s="100">
        <f t="shared" si="161"/>
        <v>4655.4489690945775</v>
      </c>
      <c r="AD149" s="221">
        <f t="shared" si="184"/>
        <v>0</v>
      </c>
      <c r="AE149" s="117">
        <f t="shared" si="198"/>
        <v>0</v>
      </c>
      <c r="AF149" s="130">
        <f t="shared" si="197"/>
        <v>4655.4489690945775</v>
      </c>
      <c r="AG149" s="101">
        <f t="shared" si="164"/>
        <v>2.3963396219659261E-2</v>
      </c>
      <c r="AH149" s="245">
        <f t="shared" si="185"/>
        <v>0.18149622640729923</v>
      </c>
      <c r="AI149" s="141">
        <f t="shared" si="186"/>
        <v>0</v>
      </c>
      <c r="AJ149" s="132">
        <f t="shared" si="187"/>
        <v>0</v>
      </c>
      <c r="AK149" s="102">
        <f t="shared" si="188"/>
        <v>0</v>
      </c>
      <c r="AL149" s="100">
        <f t="shared" si="189"/>
        <v>3760.1703211917738</v>
      </c>
      <c r="AM149" s="122">
        <f t="shared" si="165"/>
        <v>0</v>
      </c>
      <c r="AN149" s="122">
        <f t="shared" si="166"/>
        <v>1128.0510963575321</v>
      </c>
      <c r="AO149" s="100">
        <f t="shared" si="167"/>
        <v>4888.2214175493064</v>
      </c>
      <c r="AP149" s="221">
        <f t="shared" si="190"/>
        <v>0</v>
      </c>
      <c r="AQ149" s="117">
        <f t="shared" si="199"/>
        <v>0</v>
      </c>
      <c r="AR149" s="130">
        <f t="shared" si="173"/>
        <v>4888.2214175493064</v>
      </c>
      <c r="AS149" s="101">
        <f t="shared" si="170"/>
        <v>5.0000000000000044E-2</v>
      </c>
      <c r="AT149" s="245">
        <f t="shared" si="191"/>
        <v>4.9999999999999822E-2</v>
      </c>
      <c r="AU149" s="141">
        <f t="shared" si="192"/>
        <v>0</v>
      </c>
      <c r="AV149" s="132">
        <f t="shared" si="193"/>
        <v>0</v>
      </c>
      <c r="AW149" s="102">
        <f t="shared" si="194"/>
        <v>0</v>
      </c>
      <c r="AX149" s="100">
        <f t="shared" si="171"/>
        <v>450.71541754930695</v>
      </c>
      <c r="AY149" s="101">
        <f t="shared" si="196"/>
        <v>0.10156953422695247</v>
      </c>
      <c r="BA149" s="259">
        <f t="shared" si="195"/>
        <v>0.54610995024373721</v>
      </c>
      <c r="BB149" s="279"/>
    </row>
    <row r="150" spans="1:54" s="93" customFormat="1" ht="15" customHeight="1" x14ac:dyDescent="0.25">
      <c r="A150" s="95" t="s">
        <v>382</v>
      </c>
      <c r="B150" s="100">
        <v>2384.35</v>
      </c>
      <c r="C150" s="100">
        <f t="shared" si="148"/>
        <v>1192.175</v>
      </c>
      <c r="D150" s="100">
        <f t="shared" si="149"/>
        <v>715.30499999999995</v>
      </c>
      <c r="E150" s="100">
        <v>59.87</v>
      </c>
      <c r="F150" s="100">
        <f t="shared" si="150"/>
        <v>4351.7</v>
      </c>
      <c r="G150" s="223"/>
      <c r="H150" s="117">
        <f t="shared" si="151"/>
        <v>0</v>
      </c>
      <c r="I150" s="130">
        <f t="shared" si="152"/>
        <v>4351.7</v>
      </c>
      <c r="K150" s="141"/>
      <c r="L150" s="132">
        <f t="shared" si="175"/>
        <v>0</v>
      </c>
      <c r="M150" s="102">
        <f t="shared" si="176"/>
        <v>0</v>
      </c>
      <c r="N150" s="100">
        <f t="shared" si="177"/>
        <v>2972.3905650094689</v>
      </c>
      <c r="O150" s="122">
        <f t="shared" si="153"/>
        <v>594.4781130018938</v>
      </c>
      <c r="P150" s="122">
        <f t="shared" si="154"/>
        <v>891.71716950284065</v>
      </c>
      <c r="Q150" s="100">
        <f t="shared" si="155"/>
        <v>4458.5858475142031</v>
      </c>
      <c r="R150" s="221">
        <f t="shared" si="178"/>
        <v>0</v>
      </c>
      <c r="S150" s="117">
        <f t="shared" si="156"/>
        <v>0</v>
      </c>
      <c r="T150" s="130">
        <f t="shared" si="157"/>
        <v>4458.5858475142031</v>
      </c>
      <c r="U150" s="101">
        <f t="shared" si="158"/>
        <v>2.4561860310729822E-2</v>
      </c>
      <c r="V150" s="245">
        <f t="shared" si="179"/>
        <v>0.24662510328159426</v>
      </c>
      <c r="W150" s="141">
        <f t="shared" si="180"/>
        <v>0</v>
      </c>
      <c r="X150" s="132">
        <f t="shared" si="181"/>
        <v>0</v>
      </c>
      <c r="Y150" s="102">
        <f t="shared" si="182"/>
        <v>0</v>
      </c>
      <c r="Z150" s="100">
        <f t="shared" si="183"/>
        <v>3511.8682359673471</v>
      </c>
      <c r="AA150" s="122">
        <f t="shared" si="159"/>
        <v>0</v>
      </c>
      <c r="AB150" s="122">
        <f t="shared" si="160"/>
        <v>1053.5604707902041</v>
      </c>
      <c r="AC150" s="100">
        <f t="shared" si="161"/>
        <v>4565.4287067575515</v>
      </c>
      <c r="AD150" s="221">
        <f t="shared" si="184"/>
        <v>0</v>
      </c>
      <c r="AE150" s="117">
        <f t="shared" si="198"/>
        <v>0</v>
      </c>
      <c r="AF150" s="130">
        <f t="shared" si="197"/>
        <v>4565.4287067575515</v>
      </c>
      <c r="AG150" s="101">
        <f t="shared" si="164"/>
        <v>2.3963396219659261E-2</v>
      </c>
      <c r="AH150" s="245">
        <f t="shared" si="185"/>
        <v>0.18149622640729901</v>
      </c>
      <c r="AI150" s="141">
        <f t="shared" si="186"/>
        <v>0</v>
      </c>
      <c r="AJ150" s="132">
        <f t="shared" si="187"/>
        <v>0</v>
      </c>
      <c r="AK150" s="102">
        <f t="shared" si="188"/>
        <v>0</v>
      </c>
      <c r="AL150" s="100">
        <f t="shared" si="189"/>
        <v>3687.4616477657141</v>
      </c>
      <c r="AM150" s="122">
        <f t="shared" si="165"/>
        <v>0</v>
      </c>
      <c r="AN150" s="122">
        <f t="shared" si="166"/>
        <v>1106.2384943297143</v>
      </c>
      <c r="AO150" s="100">
        <f t="shared" si="167"/>
        <v>4793.7001420954284</v>
      </c>
      <c r="AP150" s="221">
        <f t="shared" si="190"/>
        <v>0</v>
      </c>
      <c r="AQ150" s="117">
        <f t="shared" si="199"/>
        <v>0</v>
      </c>
      <c r="AR150" s="130">
        <f t="shared" si="173"/>
        <v>4793.7001420954284</v>
      </c>
      <c r="AS150" s="101">
        <f t="shared" si="170"/>
        <v>4.9999999999999822E-2</v>
      </c>
      <c r="AT150" s="245">
        <f t="shared" si="191"/>
        <v>4.9999999999999822E-2</v>
      </c>
      <c r="AU150" s="141">
        <f t="shared" si="192"/>
        <v>0</v>
      </c>
      <c r="AV150" s="132">
        <f t="shared" si="193"/>
        <v>0</v>
      </c>
      <c r="AW150" s="102">
        <f t="shared" si="194"/>
        <v>0</v>
      </c>
      <c r="AX150" s="100">
        <f t="shared" si="171"/>
        <v>442.0001420954286</v>
      </c>
      <c r="AY150" s="101">
        <f t="shared" si="196"/>
        <v>0.10156953422695247</v>
      </c>
      <c r="BA150" s="259">
        <f t="shared" si="195"/>
        <v>0.5465269980354035</v>
      </c>
      <c r="BB150" s="279"/>
    </row>
    <row r="151" spans="1:54" s="93" customFormat="1" ht="15" customHeight="1" x14ac:dyDescent="0.25">
      <c r="A151" s="95" t="s">
        <v>383</v>
      </c>
      <c r="B151" s="100">
        <v>2337.59</v>
      </c>
      <c r="C151" s="100">
        <f t="shared" si="148"/>
        <v>1168.7950000000001</v>
      </c>
      <c r="D151" s="100">
        <f t="shared" si="149"/>
        <v>701.27700000000004</v>
      </c>
      <c r="E151" s="100">
        <v>59.87</v>
      </c>
      <c r="F151" s="100">
        <f t="shared" si="150"/>
        <v>4267.5320000000002</v>
      </c>
      <c r="G151" s="223"/>
      <c r="H151" s="117">
        <f t="shared" si="151"/>
        <v>0</v>
      </c>
      <c r="I151" s="130">
        <f t="shared" si="152"/>
        <v>4267.5320000000002</v>
      </c>
      <c r="K151" s="141"/>
      <c r="L151" s="132">
        <f t="shared" si="175"/>
        <v>0</v>
      </c>
      <c r="M151" s="102">
        <f t="shared" si="176"/>
        <v>0</v>
      </c>
      <c r="N151" s="100">
        <f t="shared" si="177"/>
        <v>2914.9003499037135</v>
      </c>
      <c r="O151" s="122">
        <f t="shared" si="153"/>
        <v>582.98006998074277</v>
      </c>
      <c r="P151" s="122">
        <f t="shared" si="154"/>
        <v>874.47010497111398</v>
      </c>
      <c r="Q151" s="100">
        <f t="shared" si="155"/>
        <v>4372.3505248555703</v>
      </c>
      <c r="R151" s="221">
        <f t="shared" si="178"/>
        <v>0</v>
      </c>
      <c r="S151" s="117">
        <f t="shared" si="156"/>
        <v>0</v>
      </c>
      <c r="T151" s="130">
        <f t="shared" si="157"/>
        <v>4372.3505248555703</v>
      </c>
      <c r="U151" s="101">
        <f t="shared" si="158"/>
        <v>2.4561860310730044E-2</v>
      </c>
      <c r="V151" s="245">
        <f t="shared" si="179"/>
        <v>0.24696818086307415</v>
      </c>
      <c r="W151" s="141">
        <f t="shared" si="180"/>
        <v>0</v>
      </c>
      <c r="X151" s="132">
        <f t="shared" si="181"/>
        <v>0</v>
      </c>
      <c r="Y151" s="102">
        <f t="shared" si="182"/>
        <v>0</v>
      </c>
      <c r="Z151" s="100">
        <f t="shared" si="183"/>
        <v>3443.9437637645533</v>
      </c>
      <c r="AA151" s="122">
        <f t="shared" si="159"/>
        <v>0</v>
      </c>
      <c r="AB151" s="122">
        <f t="shared" si="160"/>
        <v>1033.1831291293659</v>
      </c>
      <c r="AC151" s="100">
        <f t="shared" si="161"/>
        <v>4477.1268928939189</v>
      </c>
      <c r="AD151" s="221">
        <f t="shared" si="184"/>
        <v>0</v>
      </c>
      <c r="AE151" s="117">
        <f t="shared" si="198"/>
        <v>0</v>
      </c>
      <c r="AF151" s="130">
        <f t="shared" si="197"/>
        <v>4477.1268928939189</v>
      </c>
      <c r="AG151" s="101">
        <f t="shared" si="164"/>
        <v>2.3963396219659039E-2</v>
      </c>
      <c r="AH151" s="245">
        <f t="shared" si="185"/>
        <v>0.18149622640729901</v>
      </c>
      <c r="AI151" s="141">
        <f t="shared" si="186"/>
        <v>0</v>
      </c>
      <c r="AJ151" s="132">
        <f t="shared" si="187"/>
        <v>0</v>
      </c>
      <c r="AK151" s="102">
        <f t="shared" si="188"/>
        <v>0</v>
      </c>
      <c r="AL151" s="100">
        <f t="shared" si="189"/>
        <v>3616.1409519527806</v>
      </c>
      <c r="AM151" s="122">
        <f t="shared" si="165"/>
        <v>0</v>
      </c>
      <c r="AN151" s="122">
        <f t="shared" si="166"/>
        <v>1084.8422855858341</v>
      </c>
      <c r="AO151" s="100">
        <f t="shared" si="167"/>
        <v>4700.983237538615</v>
      </c>
      <c r="AP151" s="221">
        <f t="shared" si="190"/>
        <v>0</v>
      </c>
      <c r="AQ151" s="117">
        <f t="shared" si="199"/>
        <v>0</v>
      </c>
      <c r="AR151" s="130">
        <f t="shared" si="173"/>
        <v>4700.983237538615</v>
      </c>
      <c r="AS151" s="101">
        <f t="shared" si="170"/>
        <v>5.0000000000000044E-2</v>
      </c>
      <c r="AT151" s="245">
        <f t="shared" si="191"/>
        <v>4.9999999999999822E-2</v>
      </c>
      <c r="AU151" s="141">
        <f t="shared" si="192"/>
        <v>0</v>
      </c>
      <c r="AV151" s="132">
        <f t="shared" si="193"/>
        <v>0</v>
      </c>
      <c r="AW151" s="102">
        <f t="shared" si="194"/>
        <v>0</v>
      </c>
      <c r="AX151" s="100">
        <f t="shared" si="171"/>
        <v>433.45123753861481</v>
      </c>
      <c r="AY151" s="101">
        <f t="shared" si="196"/>
        <v>0.10156953422695247</v>
      </c>
      <c r="BA151" s="259">
        <f t="shared" si="195"/>
        <v>0.54695261014668106</v>
      </c>
      <c r="BB151" s="279"/>
    </row>
    <row r="152" spans="1:54" s="93" customFormat="1" ht="15" customHeight="1" x14ac:dyDescent="0.25">
      <c r="A152" s="123" t="s">
        <v>384</v>
      </c>
      <c r="B152" s="124"/>
      <c r="C152" s="124"/>
      <c r="D152" s="124"/>
      <c r="E152" s="124"/>
      <c r="F152" s="124"/>
      <c r="G152" s="223"/>
      <c r="H152" s="125"/>
      <c r="I152" s="130"/>
      <c r="J152" s="126"/>
      <c r="K152" s="143"/>
      <c r="L152" s="134">
        <f t="shared" si="175"/>
        <v>0</v>
      </c>
      <c r="M152" s="102">
        <f t="shared" si="176"/>
        <v>0</v>
      </c>
      <c r="N152" s="124">
        <f t="shared" si="177"/>
        <v>0</v>
      </c>
      <c r="O152" s="127"/>
      <c r="P152" s="127"/>
      <c r="Q152" s="124"/>
      <c r="R152" s="221">
        <f t="shared" si="178"/>
        <v>0</v>
      </c>
      <c r="S152" s="125"/>
      <c r="T152" s="130"/>
      <c r="U152" s="128"/>
      <c r="V152" s="245"/>
      <c r="W152" s="141">
        <f t="shared" si="180"/>
        <v>0</v>
      </c>
      <c r="X152" s="133">
        <f t="shared" si="181"/>
        <v>0</v>
      </c>
      <c r="Y152" s="102">
        <f t="shared" si="182"/>
        <v>0</v>
      </c>
      <c r="Z152" s="124">
        <f t="shared" si="183"/>
        <v>0</v>
      </c>
      <c r="AA152" s="127"/>
      <c r="AB152" s="127"/>
      <c r="AC152" s="124"/>
      <c r="AD152" s="221">
        <f t="shared" si="184"/>
        <v>0</v>
      </c>
      <c r="AE152" s="125"/>
      <c r="AF152" s="130"/>
      <c r="AG152" s="128"/>
      <c r="AH152" s="245"/>
      <c r="AI152" s="142">
        <f t="shared" si="186"/>
        <v>0</v>
      </c>
      <c r="AJ152" s="133">
        <f t="shared" si="187"/>
        <v>0</v>
      </c>
      <c r="AK152" s="102">
        <f t="shared" si="188"/>
        <v>0</v>
      </c>
      <c r="AL152" s="124">
        <f t="shared" si="189"/>
        <v>0</v>
      </c>
      <c r="AM152" s="127"/>
      <c r="AN152" s="127"/>
      <c r="AO152" s="124"/>
      <c r="AP152" s="221">
        <f t="shared" si="190"/>
        <v>0</v>
      </c>
      <c r="AQ152" s="125"/>
      <c r="AR152" s="130"/>
      <c r="AS152" s="128"/>
      <c r="AT152" s="245"/>
      <c r="AU152" s="142">
        <f t="shared" si="192"/>
        <v>0</v>
      </c>
      <c r="AV152" s="133">
        <f t="shared" si="193"/>
        <v>0</v>
      </c>
      <c r="AW152" s="102">
        <f t="shared" si="194"/>
        <v>0</v>
      </c>
      <c r="AX152" s="124"/>
      <c r="AY152" s="128"/>
      <c r="BA152" s="259"/>
      <c r="BB152" s="279"/>
    </row>
    <row r="153" spans="1:54" s="93" customFormat="1" ht="15" customHeight="1" x14ac:dyDescent="0.25">
      <c r="A153" s="123" t="s">
        <v>385</v>
      </c>
      <c r="B153" s="124"/>
      <c r="C153" s="124"/>
      <c r="D153" s="124"/>
      <c r="E153" s="124"/>
      <c r="F153" s="124"/>
      <c r="G153" s="223"/>
      <c r="H153" s="125"/>
      <c r="I153" s="130"/>
      <c r="J153" s="126"/>
      <c r="K153" s="143"/>
      <c r="L153" s="134">
        <f t="shared" si="175"/>
        <v>0</v>
      </c>
      <c r="M153" s="102">
        <f t="shared" si="176"/>
        <v>0</v>
      </c>
      <c r="N153" s="124">
        <f t="shared" si="177"/>
        <v>0</v>
      </c>
      <c r="O153" s="127"/>
      <c r="P153" s="127"/>
      <c r="Q153" s="124"/>
      <c r="R153" s="221">
        <f t="shared" si="178"/>
        <v>0</v>
      </c>
      <c r="S153" s="125"/>
      <c r="T153" s="130"/>
      <c r="U153" s="128"/>
      <c r="V153" s="245"/>
      <c r="W153" s="141">
        <f t="shared" si="180"/>
        <v>0</v>
      </c>
      <c r="X153" s="133">
        <f t="shared" si="181"/>
        <v>0</v>
      </c>
      <c r="Y153" s="102">
        <f t="shared" si="182"/>
        <v>0</v>
      </c>
      <c r="Z153" s="124">
        <f t="shared" si="183"/>
        <v>0</v>
      </c>
      <c r="AA153" s="127"/>
      <c r="AB153" s="127"/>
      <c r="AC153" s="124"/>
      <c r="AD153" s="221">
        <f t="shared" si="184"/>
        <v>0</v>
      </c>
      <c r="AE153" s="125"/>
      <c r="AF153" s="130"/>
      <c r="AG153" s="128"/>
      <c r="AH153" s="245"/>
      <c r="AI153" s="142">
        <f t="shared" si="186"/>
        <v>0</v>
      </c>
      <c r="AJ153" s="133">
        <f t="shared" si="187"/>
        <v>0</v>
      </c>
      <c r="AK153" s="102">
        <f t="shared" si="188"/>
        <v>0</v>
      </c>
      <c r="AL153" s="124">
        <f t="shared" si="189"/>
        <v>0</v>
      </c>
      <c r="AM153" s="127"/>
      <c r="AN153" s="127"/>
      <c r="AO153" s="124"/>
      <c r="AP153" s="221">
        <f t="shared" si="190"/>
        <v>0</v>
      </c>
      <c r="AQ153" s="125"/>
      <c r="AR153" s="130"/>
      <c r="AS153" s="128"/>
      <c r="AT153" s="245"/>
      <c r="AU153" s="142">
        <f t="shared" si="192"/>
        <v>0</v>
      </c>
      <c r="AV153" s="133">
        <f t="shared" si="193"/>
        <v>0</v>
      </c>
      <c r="AW153" s="102">
        <f t="shared" si="194"/>
        <v>0</v>
      </c>
      <c r="AX153" s="124"/>
      <c r="AY153" s="128"/>
      <c r="BA153" s="259"/>
      <c r="BB153" s="279"/>
    </row>
    <row r="154" spans="1:54" s="93" customFormat="1" ht="15" customHeight="1" x14ac:dyDescent="0.25">
      <c r="A154" s="123" t="s">
        <v>386</v>
      </c>
      <c r="B154" s="124"/>
      <c r="C154" s="124"/>
      <c r="D154" s="124"/>
      <c r="E154" s="124"/>
      <c r="F154" s="124"/>
      <c r="G154" s="223"/>
      <c r="H154" s="125"/>
      <c r="I154" s="130">
        <f t="shared" ref="I154" si="200">F154+H154</f>
        <v>0</v>
      </c>
      <c r="J154" s="126"/>
      <c r="K154" s="143"/>
      <c r="L154" s="134">
        <f t="shared" si="175"/>
        <v>0</v>
      </c>
      <c r="M154" s="102">
        <f t="shared" si="176"/>
        <v>0</v>
      </c>
      <c r="N154" s="124">
        <f t="shared" si="177"/>
        <v>0</v>
      </c>
      <c r="O154" s="127"/>
      <c r="P154" s="127"/>
      <c r="Q154" s="124"/>
      <c r="R154" s="221">
        <f t="shared" si="178"/>
        <v>0</v>
      </c>
      <c r="S154" s="125"/>
      <c r="T154" s="130"/>
      <c r="U154" s="128"/>
      <c r="V154" s="245"/>
      <c r="W154" s="141">
        <f t="shared" si="180"/>
        <v>0</v>
      </c>
      <c r="X154" s="133">
        <f t="shared" si="181"/>
        <v>0</v>
      </c>
      <c r="Y154" s="102">
        <f t="shared" si="182"/>
        <v>0</v>
      </c>
      <c r="Z154" s="124">
        <f t="shared" si="183"/>
        <v>0</v>
      </c>
      <c r="AA154" s="127"/>
      <c r="AB154" s="127"/>
      <c r="AC154" s="124"/>
      <c r="AD154" s="221">
        <f t="shared" si="184"/>
        <v>0</v>
      </c>
      <c r="AE154" s="125"/>
      <c r="AF154" s="130"/>
      <c r="AG154" s="128"/>
      <c r="AH154" s="245"/>
      <c r="AI154" s="142">
        <f t="shared" si="186"/>
        <v>0</v>
      </c>
      <c r="AJ154" s="133">
        <f t="shared" si="187"/>
        <v>0</v>
      </c>
      <c r="AK154" s="102">
        <f t="shared" si="188"/>
        <v>0</v>
      </c>
      <c r="AL154" s="124">
        <f t="shared" si="189"/>
        <v>0</v>
      </c>
      <c r="AM154" s="127"/>
      <c r="AN154" s="127"/>
      <c r="AO154" s="124"/>
      <c r="AP154" s="221">
        <f t="shared" si="190"/>
        <v>0</v>
      </c>
      <c r="AQ154" s="125"/>
      <c r="AR154" s="130"/>
      <c r="AS154" s="128"/>
      <c r="AT154" s="245"/>
      <c r="AU154" s="142">
        <f t="shared" si="192"/>
        <v>0</v>
      </c>
      <c r="AV154" s="133">
        <f t="shared" si="193"/>
        <v>0</v>
      </c>
      <c r="AW154" s="102">
        <f t="shared" si="194"/>
        <v>0</v>
      </c>
      <c r="AX154" s="124"/>
      <c r="AY154" s="128"/>
      <c r="BA154" s="259"/>
      <c r="BB154" s="279"/>
    </row>
    <row r="155" spans="1:54" s="93" customFormat="1" ht="15" customHeight="1" x14ac:dyDescent="0.25">
      <c r="A155" s="95" t="s">
        <v>387</v>
      </c>
      <c r="B155" s="100">
        <v>3755.59</v>
      </c>
      <c r="C155" s="100">
        <f t="shared" si="148"/>
        <v>1877.7950000000001</v>
      </c>
      <c r="D155" s="100">
        <f t="shared" si="149"/>
        <v>1126.6769999999999</v>
      </c>
      <c r="E155" s="100">
        <v>59.87</v>
      </c>
      <c r="F155" s="100">
        <f t="shared" si="150"/>
        <v>6819.9319999999998</v>
      </c>
      <c r="G155" s="223"/>
      <c r="H155" s="117">
        <f t="shared" si="151"/>
        <v>0</v>
      </c>
      <c r="I155" s="130">
        <f t="shared" si="152"/>
        <v>6819.9319999999998</v>
      </c>
      <c r="K155" s="141"/>
      <c r="L155" s="132">
        <f t="shared" si="175"/>
        <v>0</v>
      </c>
      <c r="M155" s="102">
        <f t="shared" si="176"/>
        <v>0</v>
      </c>
      <c r="N155" s="100">
        <f t="shared" si="177"/>
        <v>4658.2948114084511</v>
      </c>
      <c r="O155" s="122">
        <f t="shared" si="153"/>
        <v>931.65896228169026</v>
      </c>
      <c r="P155" s="122">
        <f t="shared" si="154"/>
        <v>1397.4884434225353</v>
      </c>
      <c r="Q155" s="100">
        <f t="shared" si="155"/>
        <v>6987.4422171126762</v>
      </c>
      <c r="R155" s="221">
        <f t="shared" si="178"/>
        <v>0</v>
      </c>
      <c r="S155" s="117">
        <f t="shared" si="156"/>
        <v>0</v>
      </c>
      <c r="T155" s="130">
        <f t="shared" si="157"/>
        <v>6987.4422171126762</v>
      </c>
      <c r="U155" s="101">
        <f t="shared" ref="U155:U176" si="201">T155/I155-1</f>
        <v>2.4561860310729822E-2</v>
      </c>
      <c r="V155" s="245">
        <f t="shared" si="179"/>
        <v>0.24036298195714956</v>
      </c>
      <c r="W155" s="141">
        <f t="shared" si="180"/>
        <v>0</v>
      </c>
      <c r="X155" s="132">
        <f t="shared" si="181"/>
        <v>0</v>
      </c>
      <c r="Y155" s="102">
        <f t="shared" si="182"/>
        <v>0</v>
      </c>
      <c r="Z155" s="100">
        <f t="shared" si="183"/>
        <v>5503.7577411717866</v>
      </c>
      <c r="AA155" s="122">
        <f t="shared" si="159"/>
        <v>0</v>
      </c>
      <c r="AB155" s="122">
        <f t="shared" si="160"/>
        <v>1651.1273223515359</v>
      </c>
      <c r="AC155" s="100">
        <f t="shared" si="161"/>
        <v>7154.885063523323</v>
      </c>
      <c r="AD155" s="221">
        <f t="shared" si="184"/>
        <v>0</v>
      </c>
      <c r="AE155" s="117">
        <f t="shared" si="198"/>
        <v>0</v>
      </c>
      <c r="AF155" s="130">
        <f t="shared" si="197"/>
        <v>7154.885063523323</v>
      </c>
      <c r="AG155" s="101">
        <f t="shared" ref="AG155:AG176" si="202">AF155/T155-1</f>
        <v>2.3963396219659483E-2</v>
      </c>
      <c r="AH155" s="245">
        <f t="shared" si="185"/>
        <v>0.18149622640729923</v>
      </c>
      <c r="AI155" s="141">
        <f t="shared" si="186"/>
        <v>0</v>
      </c>
      <c r="AJ155" s="132">
        <f t="shared" si="187"/>
        <v>0</v>
      </c>
      <c r="AK155" s="102">
        <f t="shared" si="188"/>
        <v>0</v>
      </c>
      <c r="AL155" s="100">
        <f t="shared" si="189"/>
        <v>5778.9456282303745</v>
      </c>
      <c r="AM155" s="122">
        <f t="shared" ref="AM155:AM176" si="203">AL155*AM$4</f>
        <v>0</v>
      </c>
      <c r="AN155" s="122">
        <f t="shared" ref="AN155:AN176" si="204">AL155*AN$4</f>
        <v>1733.6836884691122</v>
      </c>
      <c r="AO155" s="100">
        <f t="shared" si="167"/>
        <v>7512.6293166994865</v>
      </c>
      <c r="AP155" s="221">
        <f t="shared" si="190"/>
        <v>0</v>
      </c>
      <c r="AQ155" s="117">
        <f t="shared" si="199"/>
        <v>0</v>
      </c>
      <c r="AR155" s="130">
        <f t="shared" si="173"/>
        <v>7512.6293166994865</v>
      </c>
      <c r="AS155" s="101">
        <f t="shared" ref="AS155:AS176" si="205">AR155/AF155-1</f>
        <v>4.99999999999996E-2</v>
      </c>
      <c r="AT155" s="245">
        <f t="shared" si="191"/>
        <v>4.9999999999999822E-2</v>
      </c>
      <c r="AU155" s="141">
        <f t="shared" si="192"/>
        <v>0</v>
      </c>
      <c r="AV155" s="132">
        <f t="shared" si="193"/>
        <v>0</v>
      </c>
      <c r="AW155" s="102">
        <f t="shared" si="194"/>
        <v>0</v>
      </c>
      <c r="AX155" s="100">
        <f t="shared" ref="AX155:AX176" si="206">AR155-I155</f>
        <v>692.69731669948669</v>
      </c>
      <c r="AY155" s="101">
        <f t="shared" ref="AY155:AY176" si="207">AR155/I155-1</f>
        <v>0.10156953422695225</v>
      </c>
      <c r="BA155" s="259">
        <f t="shared" si="195"/>
        <v>0.5387583916855605</v>
      </c>
      <c r="BB155" s="279"/>
    </row>
    <row r="156" spans="1:54" s="93" customFormat="1" ht="15" customHeight="1" x14ac:dyDescent="0.25">
      <c r="A156" s="95" t="s">
        <v>388</v>
      </c>
      <c r="B156" s="100">
        <v>3681.95</v>
      </c>
      <c r="C156" s="100">
        <f t="shared" si="148"/>
        <v>1840.9749999999999</v>
      </c>
      <c r="D156" s="100">
        <f t="shared" si="149"/>
        <v>1104.5849999999998</v>
      </c>
      <c r="E156" s="100">
        <v>59.87</v>
      </c>
      <c r="F156" s="100">
        <f t="shared" si="150"/>
        <v>6687.3799999999992</v>
      </c>
      <c r="G156" s="223"/>
      <c r="H156" s="117">
        <f t="shared" si="151"/>
        <v>0</v>
      </c>
      <c r="I156" s="130">
        <f t="shared" si="152"/>
        <v>6687.3799999999992</v>
      </c>
      <c r="K156" s="141"/>
      <c r="L156" s="132">
        <f t="shared" si="175"/>
        <v>0</v>
      </c>
      <c r="M156" s="102">
        <f t="shared" si="176"/>
        <v>0</v>
      </c>
      <c r="N156" s="100">
        <f t="shared" si="177"/>
        <v>4567.7563289365125</v>
      </c>
      <c r="O156" s="122">
        <f t="shared" si="153"/>
        <v>913.55126578730255</v>
      </c>
      <c r="P156" s="122">
        <f t="shared" si="154"/>
        <v>1370.3268986809537</v>
      </c>
      <c r="Q156" s="100">
        <f t="shared" si="155"/>
        <v>6851.6344934047684</v>
      </c>
      <c r="R156" s="221">
        <f t="shared" si="178"/>
        <v>0</v>
      </c>
      <c r="S156" s="117">
        <f t="shared" si="156"/>
        <v>0</v>
      </c>
      <c r="T156" s="130">
        <f t="shared" si="157"/>
        <v>6851.6344934047684</v>
      </c>
      <c r="U156" s="101">
        <f t="shared" si="201"/>
        <v>2.4561860310730044E-2</v>
      </c>
      <c r="V156" s="245">
        <f t="shared" si="179"/>
        <v>0.24058075990616734</v>
      </c>
      <c r="W156" s="141">
        <f t="shared" si="180"/>
        <v>0</v>
      </c>
      <c r="X156" s="132">
        <f t="shared" si="181"/>
        <v>0</v>
      </c>
      <c r="Y156" s="102">
        <f t="shared" si="182"/>
        <v>0</v>
      </c>
      <c r="Z156" s="100">
        <f t="shared" si="183"/>
        <v>5396.7868657865465</v>
      </c>
      <c r="AA156" s="122">
        <f t="shared" si="159"/>
        <v>0</v>
      </c>
      <c r="AB156" s="122">
        <f t="shared" si="160"/>
        <v>1619.0360597359638</v>
      </c>
      <c r="AC156" s="100">
        <f t="shared" si="161"/>
        <v>7015.8229255225106</v>
      </c>
      <c r="AD156" s="221">
        <f t="shared" si="184"/>
        <v>0</v>
      </c>
      <c r="AE156" s="117">
        <f t="shared" si="198"/>
        <v>0</v>
      </c>
      <c r="AF156" s="130">
        <f t="shared" si="197"/>
        <v>7015.8229255225106</v>
      </c>
      <c r="AG156" s="101">
        <f t="shared" si="202"/>
        <v>2.3963396219659261E-2</v>
      </c>
      <c r="AH156" s="245">
        <f t="shared" si="185"/>
        <v>0.18149622640729901</v>
      </c>
      <c r="AI156" s="141">
        <f t="shared" si="186"/>
        <v>0</v>
      </c>
      <c r="AJ156" s="132">
        <f t="shared" si="187"/>
        <v>0</v>
      </c>
      <c r="AK156" s="102">
        <f t="shared" si="188"/>
        <v>0</v>
      </c>
      <c r="AL156" s="100">
        <f t="shared" si="189"/>
        <v>5666.6262090758737</v>
      </c>
      <c r="AM156" s="122">
        <f t="shared" si="203"/>
        <v>0</v>
      </c>
      <c r="AN156" s="122">
        <f t="shared" si="204"/>
        <v>1699.987862722762</v>
      </c>
      <c r="AO156" s="100">
        <f t="shared" si="167"/>
        <v>7366.6140717986355</v>
      </c>
      <c r="AP156" s="221">
        <f t="shared" si="190"/>
        <v>0</v>
      </c>
      <c r="AQ156" s="117">
        <f t="shared" si="199"/>
        <v>0</v>
      </c>
      <c r="AR156" s="130">
        <f t="shared" si="173"/>
        <v>7366.6140717986355</v>
      </c>
      <c r="AS156" s="101">
        <f t="shared" si="205"/>
        <v>4.9999999999999822E-2</v>
      </c>
      <c r="AT156" s="245">
        <f t="shared" si="191"/>
        <v>5.0000000000000044E-2</v>
      </c>
      <c r="AU156" s="141">
        <f t="shared" si="192"/>
        <v>0</v>
      </c>
      <c r="AV156" s="132">
        <f t="shared" si="193"/>
        <v>0</v>
      </c>
      <c r="AW156" s="102">
        <f t="shared" si="194"/>
        <v>0</v>
      </c>
      <c r="AX156" s="100">
        <f t="shared" si="206"/>
        <v>679.23407179863625</v>
      </c>
      <c r="AY156" s="101">
        <f t="shared" si="207"/>
        <v>0.10156953422695225</v>
      </c>
      <c r="BA156" s="259">
        <f t="shared" si="195"/>
        <v>0.53902856070176774</v>
      </c>
      <c r="BB156" s="279"/>
    </row>
    <row r="157" spans="1:54" s="93" customFormat="1" ht="15" customHeight="1" x14ac:dyDescent="0.25">
      <c r="A157" s="95" t="s">
        <v>389</v>
      </c>
      <c r="B157" s="100">
        <v>3609.76</v>
      </c>
      <c r="C157" s="100">
        <f t="shared" si="148"/>
        <v>1804.88</v>
      </c>
      <c r="D157" s="100">
        <f t="shared" si="149"/>
        <v>1082.9280000000001</v>
      </c>
      <c r="E157" s="100">
        <v>59.87</v>
      </c>
      <c r="F157" s="100">
        <f t="shared" si="150"/>
        <v>6557.4380000000001</v>
      </c>
      <c r="G157" s="223"/>
      <c r="H157" s="117">
        <f t="shared" si="151"/>
        <v>0</v>
      </c>
      <c r="I157" s="130">
        <f t="shared" si="152"/>
        <v>6557.4380000000001</v>
      </c>
      <c r="K157" s="141"/>
      <c r="L157" s="132">
        <f t="shared" si="175"/>
        <v>0</v>
      </c>
      <c r="M157" s="102">
        <f t="shared" si="176"/>
        <v>0</v>
      </c>
      <c r="N157" s="100">
        <f t="shared" si="177"/>
        <v>4479.0005841015145</v>
      </c>
      <c r="O157" s="122">
        <f t="shared" si="153"/>
        <v>895.80011682030295</v>
      </c>
      <c r="P157" s="122">
        <f t="shared" si="154"/>
        <v>1343.7001752304543</v>
      </c>
      <c r="Q157" s="100">
        <f t="shared" si="155"/>
        <v>6718.5008761522713</v>
      </c>
      <c r="R157" s="221">
        <f t="shared" si="178"/>
        <v>0</v>
      </c>
      <c r="S157" s="117">
        <f t="shared" si="156"/>
        <v>0</v>
      </c>
      <c r="T157" s="130">
        <f t="shared" si="157"/>
        <v>6718.5008761522713</v>
      </c>
      <c r="U157" s="101">
        <f t="shared" si="201"/>
        <v>2.4561860310729822E-2</v>
      </c>
      <c r="V157" s="245">
        <f t="shared" si="179"/>
        <v>0.24080287445744708</v>
      </c>
      <c r="W157" s="141">
        <f t="shared" si="180"/>
        <v>0</v>
      </c>
      <c r="X157" s="132">
        <f t="shared" si="181"/>
        <v>0</v>
      </c>
      <c r="Y157" s="102">
        <f t="shared" si="182"/>
        <v>0</v>
      </c>
      <c r="Z157" s="100">
        <f t="shared" si="183"/>
        <v>5291.9222881920286</v>
      </c>
      <c r="AA157" s="122">
        <f t="shared" si="159"/>
        <v>0</v>
      </c>
      <c r="AB157" s="122">
        <f t="shared" si="160"/>
        <v>1587.5766864576085</v>
      </c>
      <c r="AC157" s="100">
        <f t="shared" si="161"/>
        <v>6879.4989746496376</v>
      </c>
      <c r="AD157" s="221">
        <f t="shared" si="184"/>
        <v>0</v>
      </c>
      <c r="AE157" s="117">
        <f t="shared" si="198"/>
        <v>0</v>
      </c>
      <c r="AF157" s="130">
        <f t="shared" si="197"/>
        <v>6879.4989746496376</v>
      </c>
      <c r="AG157" s="101">
        <f t="shared" si="202"/>
        <v>2.3963396219659483E-2</v>
      </c>
      <c r="AH157" s="245">
        <f t="shared" si="185"/>
        <v>0.18149622640729923</v>
      </c>
      <c r="AI157" s="141">
        <f t="shared" si="186"/>
        <v>0</v>
      </c>
      <c r="AJ157" s="132">
        <f t="shared" si="187"/>
        <v>0</v>
      </c>
      <c r="AK157" s="102">
        <f t="shared" si="188"/>
        <v>0</v>
      </c>
      <c r="AL157" s="100">
        <f t="shared" si="189"/>
        <v>5556.5184026016295</v>
      </c>
      <c r="AM157" s="122">
        <f t="shared" si="203"/>
        <v>0</v>
      </c>
      <c r="AN157" s="122">
        <f t="shared" si="204"/>
        <v>1666.9555207804888</v>
      </c>
      <c r="AO157" s="100">
        <f t="shared" si="167"/>
        <v>7223.4739233821183</v>
      </c>
      <c r="AP157" s="221">
        <f t="shared" si="190"/>
        <v>0</v>
      </c>
      <c r="AQ157" s="117">
        <f t="shared" si="199"/>
        <v>0</v>
      </c>
      <c r="AR157" s="130">
        <f t="shared" si="173"/>
        <v>7223.4739233821183</v>
      </c>
      <c r="AS157" s="101">
        <f t="shared" si="205"/>
        <v>4.9999999999999822E-2</v>
      </c>
      <c r="AT157" s="245">
        <f t="shared" si="191"/>
        <v>4.9999999999999822E-2</v>
      </c>
      <c r="AU157" s="141">
        <f t="shared" si="192"/>
        <v>0</v>
      </c>
      <c r="AV157" s="132">
        <f t="shared" si="193"/>
        <v>0</v>
      </c>
      <c r="AW157" s="102">
        <f t="shared" si="194"/>
        <v>0</v>
      </c>
      <c r="AX157" s="100">
        <f t="shared" si="206"/>
        <v>666.0359233821182</v>
      </c>
      <c r="AY157" s="101">
        <f t="shared" si="207"/>
        <v>0.10156953422695247</v>
      </c>
      <c r="BA157" s="259">
        <f t="shared" si="195"/>
        <v>0.53930410958114372</v>
      </c>
      <c r="BB157" s="279"/>
    </row>
    <row r="158" spans="1:54" s="93" customFormat="1" ht="15" customHeight="1" x14ac:dyDescent="0.25">
      <c r="A158" s="95" t="s">
        <v>390</v>
      </c>
      <c r="B158" s="100">
        <v>3538.98</v>
      </c>
      <c r="C158" s="100">
        <f t="shared" si="148"/>
        <v>1769.49</v>
      </c>
      <c r="D158" s="100">
        <f t="shared" si="149"/>
        <v>1061.694</v>
      </c>
      <c r="E158" s="100">
        <v>59.87</v>
      </c>
      <c r="F158" s="100">
        <f t="shared" si="150"/>
        <v>6430.0340000000006</v>
      </c>
      <c r="G158" s="223"/>
      <c r="H158" s="117">
        <f t="shared" si="151"/>
        <v>0</v>
      </c>
      <c r="I158" s="130">
        <f t="shared" si="152"/>
        <v>6430.0340000000006</v>
      </c>
      <c r="K158" s="141"/>
      <c r="L158" s="132">
        <f t="shared" si="175"/>
        <v>0</v>
      </c>
      <c r="M158" s="102">
        <f t="shared" si="176"/>
        <v>0</v>
      </c>
      <c r="N158" s="100">
        <f t="shared" si="177"/>
        <v>4391.9783979341628</v>
      </c>
      <c r="O158" s="122">
        <f t="shared" si="153"/>
        <v>878.39567958683256</v>
      </c>
      <c r="P158" s="122">
        <f t="shared" si="154"/>
        <v>1317.5935193802488</v>
      </c>
      <c r="Q158" s="100">
        <f t="shared" si="155"/>
        <v>6587.9675969012442</v>
      </c>
      <c r="R158" s="221">
        <f t="shared" si="178"/>
        <v>0</v>
      </c>
      <c r="S158" s="117">
        <f t="shared" si="156"/>
        <v>0</v>
      </c>
      <c r="T158" s="130">
        <f t="shared" si="157"/>
        <v>6587.9675969012442</v>
      </c>
      <c r="U158" s="101">
        <f t="shared" si="201"/>
        <v>2.4561860310729822E-2</v>
      </c>
      <c r="V158" s="245">
        <f t="shared" si="179"/>
        <v>0.24102944857958031</v>
      </c>
      <c r="W158" s="141">
        <f t="shared" si="180"/>
        <v>0</v>
      </c>
      <c r="X158" s="132">
        <f t="shared" si="181"/>
        <v>0</v>
      </c>
      <c r="Y158" s="102">
        <f t="shared" si="182"/>
        <v>0</v>
      </c>
      <c r="Z158" s="100">
        <f t="shared" si="183"/>
        <v>5189.1059036215893</v>
      </c>
      <c r="AA158" s="122">
        <f t="shared" si="159"/>
        <v>0</v>
      </c>
      <c r="AB158" s="122">
        <f t="shared" si="160"/>
        <v>1556.7317710864768</v>
      </c>
      <c r="AC158" s="100">
        <f t="shared" si="161"/>
        <v>6745.8376747080656</v>
      </c>
      <c r="AD158" s="221">
        <f t="shared" si="184"/>
        <v>0</v>
      </c>
      <c r="AE158" s="117">
        <f t="shared" si="198"/>
        <v>0</v>
      </c>
      <c r="AF158" s="130">
        <f t="shared" si="197"/>
        <v>6745.8376747080656</v>
      </c>
      <c r="AG158" s="101">
        <f t="shared" si="202"/>
        <v>2.3963396219659261E-2</v>
      </c>
      <c r="AH158" s="245">
        <f t="shared" si="185"/>
        <v>0.18149622640729923</v>
      </c>
      <c r="AI158" s="141">
        <f t="shared" si="186"/>
        <v>0</v>
      </c>
      <c r="AJ158" s="132">
        <f t="shared" si="187"/>
        <v>0</v>
      </c>
      <c r="AK158" s="102">
        <f t="shared" si="188"/>
        <v>0</v>
      </c>
      <c r="AL158" s="100">
        <f t="shared" si="189"/>
        <v>5448.5611988026676</v>
      </c>
      <c r="AM158" s="122">
        <f t="shared" si="203"/>
        <v>0</v>
      </c>
      <c r="AN158" s="122">
        <f t="shared" si="204"/>
        <v>1634.5683596408003</v>
      </c>
      <c r="AO158" s="100">
        <f t="shared" si="167"/>
        <v>7083.1295584434683</v>
      </c>
      <c r="AP158" s="221">
        <f t="shared" si="190"/>
        <v>0</v>
      </c>
      <c r="AQ158" s="117">
        <f t="shared" si="199"/>
        <v>0</v>
      </c>
      <c r="AR158" s="130">
        <f t="shared" si="173"/>
        <v>7083.1295584434683</v>
      </c>
      <c r="AS158" s="101">
        <f t="shared" si="205"/>
        <v>4.9999999999999822E-2</v>
      </c>
      <c r="AT158" s="245">
        <f t="shared" si="191"/>
        <v>4.9999999999999822E-2</v>
      </c>
      <c r="AU158" s="141">
        <f t="shared" si="192"/>
        <v>0</v>
      </c>
      <c r="AV158" s="132">
        <f t="shared" si="193"/>
        <v>0</v>
      </c>
      <c r="AW158" s="102">
        <f t="shared" si="194"/>
        <v>0</v>
      </c>
      <c r="AX158" s="100">
        <f t="shared" si="206"/>
        <v>653.09555844346778</v>
      </c>
      <c r="AY158" s="101">
        <f t="shared" si="207"/>
        <v>0.10156953422695247</v>
      </c>
      <c r="BA158" s="259">
        <f t="shared" si="195"/>
        <v>0.53958519087496049</v>
      </c>
      <c r="BB158" s="279"/>
    </row>
    <row r="159" spans="1:54" s="93" customFormat="1" ht="15" customHeight="1" x14ac:dyDescent="0.25">
      <c r="A159" s="95" t="s">
        <v>391</v>
      </c>
      <c r="B159" s="100">
        <v>3469.59</v>
      </c>
      <c r="C159" s="100">
        <f t="shared" si="148"/>
        <v>1734.7950000000001</v>
      </c>
      <c r="D159" s="100">
        <f t="shared" si="149"/>
        <v>1040.877</v>
      </c>
      <c r="E159" s="100">
        <v>59.87</v>
      </c>
      <c r="F159" s="100">
        <f t="shared" si="150"/>
        <v>6305.1320000000005</v>
      </c>
      <c r="G159" s="223"/>
      <c r="H159" s="117">
        <f t="shared" si="151"/>
        <v>0</v>
      </c>
      <c r="I159" s="130">
        <f t="shared" si="152"/>
        <v>6305.1320000000005</v>
      </c>
      <c r="K159" s="141"/>
      <c r="L159" s="132">
        <f t="shared" si="175"/>
        <v>0</v>
      </c>
      <c r="M159" s="102">
        <f t="shared" si="176"/>
        <v>0</v>
      </c>
      <c r="N159" s="100">
        <f t="shared" si="177"/>
        <v>4306.6651809498089</v>
      </c>
      <c r="O159" s="122">
        <f t="shared" si="153"/>
        <v>861.33303618996183</v>
      </c>
      <c r="P159" s="122">
        <f t="shared" si="154"/>
        <v>1291.9995542849426</v>
      </c>
      <c r="Q159" s="100">
        <f t="shared" si="155"/>
        <v>6459.9977714247134</v>
      </c>
      <c r="R159" s="221">
        <f t="shared" si="178"/>
        <v>0</v>
      </c>
      <c r="S159" s="117">
        <f t="shared" si="156"/>
        <v>0</v>
      </c>
      <c r="T159" s="130">
        <f t="shared" si="157"/>
        <v>6459.9977714247134</v>
      </c>
      <c r="U159" s="101">
        <f t="shared" si="201"/>
        <v>2.4561860310729822E-2</v>
      </c>
      <c r="V159" s="245">
        <f t="shared" si="179"/>
        <v>0.24126054690894572</v>
      </c>
      <c r="W159" s="141">
        <f t="shared" si="180"/>
        <v>0</v>
      </c>
      <c r="X159" s="132">
        <f t="shared" si="181"/>
        <v>0</v>
      </c>
      <c r="Y159" s="102">
        <f t="shared" si="182"/>
        <v>0</v>
      </c>
      <c r="Z159" s="100">
        <f t="shared" si="183"/>
        <v>5088.3086596919075</v>
      </c>
      <c r="AA159" s="122">
        <f t="shared" si="159"/>
        <v>0</v>
      </c>
      <c r="AB159" s="122">
        <f t="shared" si="160"/>
        <v>1526.4925979075722</v>
      </c>
      <c r="AC159" s="100">
        <f t="shared" si="161"/>
        <v>6614.8012575994799</v>
      </c>
      <c r="AD159" s="221">
        <f t="shared" si="184"/>
        <v>0</v>
      </c>
      <c r="AE159" s="117">
        <f t="shared" si="198"/>
        <v>0</v>
      </c>
      <c r="AF159" s="130">
        <f t="shared" si="197"/>
        <v>6614.8012575994799</v>
      </c>
      <c r="AG159" s="101">
        <f t="shared" si="202"/>
        <v>2.3963396219659261E-2</v>
      </c>
      <c r="AH159" s="245">
        <f t="shared" si="185"/>
        <v>0.18149622640729923</v>
      </c>
      <c r="AI159" s="141">
        <f t="shared" si="186"/>
        <v>0</v>
      </c>
      <c r="AJ159" s="132">
        <f t="shared" si="187"/>
        <v>0</v>
      </c>
      <c r="AK159" s="102">
        <f t="shared" si="188"/>
        <v>0</v>
      </c>
      <c r="AL159" s="100">
        <f t="shared" si="189"/>
        <v>5342.7240926765026</v>
      </c>
      <c r="AM159" s="122">
        <f t="shared" si="203"/>
        <v>0</v>
      </c>
      <c r="AN159" s="122">
        <f t="shared" si="204"/>
        <v>1602.8172278029508</v>
      </c>
      <c r="AO159" s="100">
        <f t="shared" si="167"/>
        <v>6945.5413204794531</v>
      </c>
      <c r="AP159" s="221">
        <f t="shared" si="190"/>
        <v>0</v>
      </c>
      <c r="AQ159" s="117">
        <f t="shared" si="199"/>
        <v>0</v>
      </c>
      <c r="AR159" s="130">
        <f t="shared" si="173"/>
        <v>6945.5413204794531</v>
      </c>
      <c r="AS159" s="101">
        <f t="shared" si="205"/>
        <v>4.9999999999999822E-2</v>
      </c>
      <c r="AT159" s="245">
        <f t="shared" si="191"/>
        <v>5.0000000000000044E-2</v>
      </c>
      <c r="AU159" s="141">
        <f t="shared" si="192"/>
        <v>0</v>
      </c>
      <c r="AV159" s="132">
        <f t="shared" si="193"/>
        <v>0</v>
      </c>
      <c r="AW159" s="102">
        <f t="shared" si="194"/>
        <v>0</v>
      </c>
      <c r="AX159" s="100">
        <f t="shared" si="206"/>
        <v>640.40932047945262</v>
      </c>
      <c r="AY159" s="101">
        <f t="shared" si="207"/>
        <v>0.10156953422695225</v>
      </c>
      <c r="BA159" s="259">
        <f t="shared" si="195"/>
        <v>0.53987188476923853</v>
      </c>
      <c r="BB159" s="279"/>
    </row>
    <row r="160" spans="1:54" s="93" customFormat="1" ht="15" customHeight="1" x14ac:dyDescent="0.25">
      <c r="A160" s="95" t="s">
        <v>392</v>
      </c>
      <c r="B160" s="100">
        <v>3401.56</v>
      </c>
      <c r="C160" s="100">
        <f t="shared" si="148"/>
        <v>1700.78</v>
      </c>
      <c r="D160" s="100">
        <f t="shared" si="149"/>
        <v>1020.468</v>
      </c>
      <c r="E160" s="100">
        <v>59.87</v>
      </c>
      <c r="F160" s="100">
        <f t="shared" si="150"/>
        <v>6182.6779999999999</v>
      </c>
      <c r="G160" s="223"/>
      <c r="H160" s="117">
        <f t="shared" si="151"/>
        <v>0</v>
      </c>
      <c r="I160" s="130">
        <f t="shared" si="152"/>
        <v>6182.6779999999999</v>
      </c>
      <c r="K160" s="141"/>
      <c r="L160" s="132">
        <f t="shared" si="175"/>
        <v>0</v>
      </c>
      <c r="M160" s="102">
        <f t="shared" si="176"/>
        <v>0</v>
      </c>
      <c r="N160" s="100">
        <f t="shared" si="177"/>
        <v>4223.0240489214821</v>
      </c>
      <c r="O160" s="122">
        <f t="shared" si="153"/>
        <v>844.60480978429644</v>
      </c>
      <c r="P160" s="122">
        <f t="shared" si="154"/>
        <v>1266.9072146764445</v>
      </c>
      <c r="Q160" s="100">
        <f t="shared" si="155"/>
        <v>6334.5360733822235</v>
      </c>
      <c r="R160" s="221">
        <f t="shared" si="178"/>
        <v>0</v>
      </c>
      <c r="S160" s="117">
        <f t="shared" si="156"/>
        <v>0</v>
      </c>
      <c r="T160" s="130">
        <f t="shared" si="157"/>
        <v>6334.5360733822235</v>
      </c>
      <c r="U160" s="101">
        <f t="shared" si="201"/>
        <v>2.4561860310730044E-2</v>
      </c>
      <c r="V160" s="245">
        <f t="shared" si="179"/>
        <v>0.24149626904169907</v>
      </c>
      <c r="W160" s="141">
        <f t="shared" si="180"/>
        <v>0</v>
      </c>
      <c r="X160" s="132">
        <f t="shared" si="181"/>
        <v>0</v>
      </c>
      <c r="Y160" s="102">
        <f t="shared" si="182"/>
        <v>0</v>
      </c>
      <c r="Z160" s="100">
        <f t="shared" si="183"/>
        <v>4989.4869778280045</v>
      </c>
      <c r="AA160" s="122">
        <f t="shared" si="159"/>
        <v>0</v>
      </c>
      <c r="AB160" s="122">
        <f t="shared" si="160"/>
        <v>1496.8460933484014</v>
      </c>
      <c r="AC160" s="100">
        <f t="shared" si="161"/>
        <v>6486.3330711764056</v>
      </c>
      <c r="AD160" s="221">
        <f t="shared" si="184"/>
        <v>0</v>
      </c>
      <c r="AE160" s="117">
        <f t="shared" si="198"/>
        <v>0</v>
      </c>
      <c r="AF160" s="130">
        <f t="shared" si="197"/>
        <v>6486.3330711764056</v>
      </c>
      <c r="AG160" s="101">
        <f t="shared" si="202"/>
        <v>2.3963396219659039E-2</v>
      </c>
      <c r="AH160" s="245">
        <f t="shared" si="185"/>
        <v>0.18149622640729923</v>
      </c>
      <c r="AI160" s="141">
        <f t="shared" si="186"/>
        <v>0</v>
      </c>
      <c r="AJ160" s="132">
        <f t="shared" si="187"/>
        <v>0</v>
      </c>
      <c r="AK160" s="102">
        <f t="shared" si="188"/>
        <v>0</v>
      </c>
      <c r="AL160" s="100">
        <f t="shared" si="189"/>
        <v>5238.9613267194036</v>
      </c>
      <c r="AM160" s="122">
        <f t="shared" si="203"/>
        <v>0</v>
      </c>
      <c r="AN160" s="122">
        <f t="shared" si="204"/>
        <v>1571.6883980158211</v>
      </c>
      <c r="AO160" s="100">
        <f t="shared" si="167"/>
        <v>6810.6497247352245</v>
      </c>
      <c r="AP160" s="221">
        <f t="shared" si="190"/>
        <v>0</v>
      </c>
      <c r="AQ160" s="117">
        <f t="shared" si="199"/>
        <v>0</v>
      </c>
      <c r="AR160" s="130">
        <f t="shared" si="173"/>
        <v>6810.6497247352245</v>
      </c>
      <c r="AS160" s="101">
        <f t="shared" si="205"/>
        <v>4.9999999999999822E-2</v>
      </c>
      <c r="AT160" s="245">
        <f t="shared" si="191"/>
        <v>4.9999999999999822E-2</v>
      </c>
      <c r="AU160" s="141">
        <f t="shared" si="192"/>
        <v>0</v>
      </c>
      <c r="AV160" s="132">
        <f t="shared" si="193"/>
        <v>0</v>
      </c>
      <c r="AW160" s="102">
        <f t="shared" si="194"/>
        <v>0</v>
      </c>
      <c r="AX160" s="100">
        <f t="shared" si="206"/>
        <v>627.9717247352246</v>
      </c>
      <c r="AY160" s="101">
        <f t="shared" si="207"/>
        <v>0.10156953422695225</v>
      </c>
      <c r="BA160" s="259">
        <f t="shared" si="195"/>
        <v>0.54016431482008365</v>
      </c>
      <c r="BB160" s="279"/>
    </row>
    <row r="161" spans="1:54" s="93" customFormat="1" ht="15" customHeight="1" x14ac:dyDescent="0.25">
      <c r="A161" s="95" t="s">
        <v>393</v>
      </c>
      <c r="B161" s="100">
        <v>3334.86</v>
      </c>
      <c r="C161" s="100">
        <f t="shared" si="148"/>
        <v>1667.43</v>
      </c>
      <c r="D161" s="100">
        <f t="shared" si="149"/>
        <v>1000.458</v>
      </c>
      <c r="E161" s="100">
        <v>59.87</v>
      </c>
      <c r="F161" s="100">
        <f t="shared" si="150"/>
        <v>6062.6179999999995</v>
      </c>
      <c r="G161" s="223"/>
      <c r="H161" s="117">
        <f t="shared" si="151"/>
        <v>0</v>
      </c>
      <c r="I161" s="130">
        <f t="shared" si="152"/>
        <v>6062.6179999999995</v>
      </c>
      <c r="K161" s="141"/>
      <c r="L161" s="132">
        <f t="shared" si="175"/>
        <v>0</v>
      </c>
      <c r="M161" s="102">
        <f t="shared" si="176"/>
        <v>0</v>
      </c>
      <c r="N161" s="100">
        <f t="shared" si="177"/>
        <v>4141.0181176222113</v>
      </c>
      <c r="O161" s="122">
        <f t="shared" si="153"/>
        <v>828.20362352444226</v>
      </c>
      <c r="P161" s="122">
        <f t="shared" si="154"/>
        <v>1242.3054352866634</v>
      </c>
      <c r="Q161" s="100">
        <f t="shared" si="155"/>
        <v>6211.5271764333174</v>
      </c>
      <c r="R161" s="221">
        <f t="shared" si="178"/>
        <v>0</v>
      </c>
      <c r="S161" s="117">
        <f t="shared" si="156"/>
        <v>0</v>
      </c>
      <c r="T161" s="130">
        <f t="shared" si="157"/>
        <v>6211.5271764333174</v>
      </c>
      <c r="U161" s="101">
        <f t="shared" si="201"/>
        <v>2.4561860310730044E-2</v>
      </c>
      <c r="V161" s="245">
        <f t="shared" si="179"/>
        <v>0.24173671986896328</v>
      </c>
      <c r="W161" s="141">
        <f t="shared" si="180"/>
        <v>0</v>
      </c>
      <c r="X161" s="132">
        <f t="shared" si="181"/>
        <v>0</v>
      </c>
      <c r="Y161" s="102">
        <f t="shared" si="182"/>
        <v>0</v>
      </c>
      <c r="Z161" s="100">
        <f t="shared" si="183"/>
        <v>4892.5972794548998</v>
      </c>
      <c r="AA161" s="122">
        <f t="shared" si="159"/>
        <v>0</v>
      </c>
      <c r="AB161" s="122">
        <f t="shared" si="160"/>
        <v>1467.7791838364699</v>
      </c>
      <c r="AC161" s="100">
        <f t="shared" si="161"/>
        <v>6360.3764632913699</v>
      </c>
      <c r="AD161" s="221">
        <f t="shared" si="184"/>
        <v>0</v>
      </c>
      <c r="AE161" s="117">
        <f t="shared" si="198"/>
        <v>0</v>
      </c>
      <c r="AF161" s="130">
        <f t="shared" si="197"/>
        <v>6360.3764632913699</v>
      </c>
      <c r="AG161" s="101">
        <f t="shared" si="202"/>
        <v>2.3963396219659261E-2</v>
      </c>
      <c r="AH161" s="245">
        <f t="shared" si="185"/>
        <v>0.18149622640729901</v>
      </c>
      <c r="AI161" s="141">
        <f t="shared" si="186"/>
        <v>0</v>
      </c>
      <c r="AJ161" s="132">
        <f t="shared" si="187"/>
        <v>0</v>
      </c>
      <c r="AK161" s="102">
        <f t="shared" si="188"/>
        <v>0</v>
      </c>
      <c r="AL161" s="100">
        <f t="shared" si="189"/>
        <v>5137.2271434276436</v>
      </c>
      <c r="AM161" s="122">
        <f t="shared" si="203"/>
        <v>0</v>
      </c>
      <c r="AN161" s="122">
        <f t="shared" si="204"/>
        <v>1541.1681430282931</v>
      </c>
      <c r="AO161" s="100">
        <f t="shared" si="167"/>
        <v>6678.3952864559369</v>
      </c>
      <c r="AP161" s="221">
        <f t="shared" si="190"/>
        <v>0</v>
      </c>
      <c r="AQ161" s="117">
        <f t="shared" si="199"/>
        <v>0</v>
      </c>
      <c r="AR161" s="130">
        <f t="shared" si="173"/>
        <v>6678.3952864559369</v>
      </c>
      <c r="AS161" s="101">
        <f t="shared" si="205"/>
        <v>4.9999999999999822E-2</v>
      </c>
      <c r="AT161" s="245">
        <f t="shared" si="191"/>
        <v>4.9999999999999822E-2</v>
      </c>
      <c r="AU161" s="141">
        <f t="shared" si="192"/>
        <v>0</v>
      </c>
      <c r="AV161" s="132">
        <f t="shared" si="193"/>
        <v>0</v>
      </c>
      <c r="AW161" s="102">
        <f t="shared" si="194"/>
        <v>0</v>
      </c>
      <c r="AX161" s="100">
        <f t="shared" si="206"/>
        <v>615.77728645593743</v>
      </c>
      <c r="AY161" s="101">
        <f t="shared" si="207"/>
        <v>0.10156953422695247</v>
      </c>
      <c r="BA161" s="259">
        <f t="shared" si="195"/>
        <v>0.54046261115238514</v>
      </c>
      <c r="BB161" s="279"/>
    </row>
    <row r="162" spans="1:54" s="93" customFormat="1" ht="15" customHeight="1" x14ac:dyDescent="0.25">
      <c r="A162" s="95" t="s">
        <v>394</v>
      </c>
      <c r="B162" s="100">
        <v>3269.47</v>
      </c>
      <c r="C162" s="100">
        <f t="shared" ref="C162:C201" si="208">B162*C$4</f>
        <v>1634.7349999999999</v>
      </c>
      <c r="D162" s="100">
        <f t="shared" ref="D162:D201" si="209">B162*D$4</f>
        <v>980.84099999999989</v>
      </c>
      <c r="E162" s="100">
        <v>59.87</v>
      </c>
      <c r="F162" s="100">
        <f t="shared" ref="F162:F201" si="210">SUM(B162:E162)</f>
        <v>5944.9160000000002</v>
      </c>
      <c r="G162" s="223"/>
      <c r="H162" s="117">
        <f t="shared" ref="H162:H201" si="211">B162*G162%</f>
        <v>0</v>
      </c>
      <c r="I162" s="130">
        <f t="shared" ref="I162:I201" si="212">F162+H162</f>
        <v>5944.9160000000002</v>
      </c>
      <c r="K162" s="141"/>
      <c r="L162" s="132">
        <f t="shared" si="175"/>
        <v>0</v>
      </c>
      <c r="M162" s="102">
        <f t="shared" si="176"/>
        <v>0</v>
      </c>
      <c r="N162" s="100">
        <f t="shared" si="177"/>
        <v>4060.6227975673492</v>
      </c>
      <c r="O162" s="122">
        <f t="shared" ref="O162:O201" si="213">N162*O$4</f>
        <v>812.12455951346988</v>
      </c>
      <c r="P162" s="122">
        <f t="shared" ref="P162:P201" si="214">N162*P$4</f>
        <v>1218.1868392702047</v>
      </c>
      <c r="Q162" s="100">
        <f t="shared" ref="Q162:Q201" si="215">SUM(N162:P162)</f>
        <v>6090.9341963510233</v>
      </c>
      <c r="R162" s="221">
        <f t="shared" si="178"/>
        <v>0</v>
      </c>
      <c r="S162" s="117">
        <f t="shared" ref="S162:S201" si="216">N162*R162%</f>
        <v>0</v>
      </c>
      <c r="T162" s="130">
        <f t="shared" ref="T162:T201" si="217">Q162+S162</f>
        <v>6090.9341963510233</v>
      </c>
      <c r="U162" s="101">
        <f t="shared" si="201"/>
        <v>2.4561860310729822E-2</v>
      </c>
      <c r="V162" s="245">
        <f t="shared" si="179"/>
        <v>0.24198197186924775</v>
      </c>
      <c r="W162" s="141">
        <f t="shared" si="180"/>
        <v>0</v>
      </c>
      <c r="X162" s="132">
        <f t="shared" si="181"/>
        <v>0</v>
      </c>
      <c r="Y162" s="102">
        <f t="shared" si="182"/>
        <v>0</v>
      </c>
      <c r="Z162" s="100">
        <f t="shared" si="183"/>
        <v>4797.6105121892733</v>
      </c>
      <c r="AA162" s="122">
        <f t="shared" ref="AA162:AA201" si="218">Z162*AA$4</f>
        <v>0</v>
      </c>
      <c r="AB162" s="122">
        <f t="shared" ref="AB162:AB201" si="219">Z162*AB$4</f>
        <v>1439.2831536567819</v>
      </c>
      <c r="AC162" s="100">
        <f t="shared" ref="AC162:AC201" si="220">SUM(Z162:AB162)</f>
        <v>6236.8936658460552</v>
      </c>
      <c r="AD162" s="221">
        <f t="shared" si="184"/>
        <v>0</v>
      </c>
      <c r="AE162" s="117">
        <f t="shared" si="198"/>
        <v>0</v>
      </c>
      <c r="AF162" s="130">
        <f t="shared" si="197"/>
        <v>6236.8936658460552</v>
      </c>
      <c r="AG162" s="101">
        <f t="shared" si="202"/>
        <v>2.3963396219659261E-2</v>
      </c>
      <c r="AH162" s="245">
        <f t="shared" si="185"/>
        <v>0.18149622640729923</v>
      </c>
      <c r="AI162" s="141">
        <f t="shared" si="186"/>
        <v>0</v>
      </c>
      <c r="AJ162" s="132">
        <f t="shared" si="187"/>
        <v>0</v>
      </c>
      <c r="AK162" s="102">
        <f t="shared" si="188"/>
        <v>0</v>
      </c>
      <c r="AL162" s="100">
        <f t="shared" si="189"/>
        <v>5037.4910377987362</v>
      </c>
      <c r="AM162" s="122">
        <f t="shared" si="203"/>
        <v>0</v>
      </c>
      <c r="AN162" s="122">
        <f t="shared" si="204"/>
        <v>1511.2473113396209</v>
      </c>
      <c r="AO162" s="100">
        <f t="shared" si="167"/>
        <v>6548.7383491383571</v>
      </c>
      <c r="AP162" s="221">
        <f t="shared" si="190"/>
        <v>0</v>
      </c>
      <c r="AQ162" s="117">
        <f t="shared" si="199"/>
        <v>0</v>
      </c>
      <c r="AR162" s="130">
        <f t="shared" si="173"/>
        <v>6548.7383491383571</v>
      </c>
      <c r="AS162" s="101">
        <f t="shared" si="205"/>
        <v>4.9999999999999822E-2</v>
      </c>
      <c r="AT162" s="245">
        <f t="shared" si="191"/>
        <v>4.9999999999999822E-2</v>
      </c>
      <c r="AU162" s="141">
        <f t="shared" si="192"/>
        <v>0</v>
      </c>
      <c r="AV162" s="132">
        <f t="shared" si="193"/>
        <v>0</v>
      </c>
      <c r="AW162" s="102">
        <f t="shared" si="194"/>
        <v>0</v>
      </c>
      <c r="AX162" s="100">
        <f t="shared" si="206"/>
        <v>603.82234913835691</v>
      </c>
      <c r="AY162" s="101">
        <f t="shared" si="207"/>
        <v>0.10156953422695247</v>
      </c>
      <c r="BA162" s="259">
        <f t="shared" si="195"/>
        <v>0.54076686368088289</v>
      </c>
      <c r="BB162" s="279"/>
    </row>
    <row r="163" spans="1:54" s="93" customFormat="1" ht="15" customHeight="1" x14ac:dyDescent="0.25">
      <c r="A163" s="95" t="s">
        <v>395</v>
      </c>
      <c r="B163" s="100">
        <v>3205.35</v>
      </c>
      <c r="C163" s="100">
        <f t="shared" si="208"/>
        <v>1602.675</v>
      </c>
      <c r="D163" s="100">
        <f t="shared" si="209"/>
        <v>961.6049999999999</v>
      </c>
      <c r="E163" s="100">
        <v>59.87</v>
      </c>
      <c r="F163" s="100">
        <f t="shared" si="210"/>
        <v>5829.4999999999991</v>
      </c>
      <c r="G163" s="223"/>
      <c r="H163" s="117">
        <f t="shared" si="211"/>
        <v>0</v>
      </c>
      <c r="I163" s="130">
        <f t="shared" si="212"/>
        <v>5829.4999999999991</v>
      </c>
      <c r="K163" s="141"/>
      <c r="L163" s="132">
        <f t="shared" si="175"/>
        <v>0</v>
      </c>
      <c r="M163" s="102">
        <f t="shared" si="176"/>
        <v>0</v>
      </c>
      <c r="N163" s="100">
        <f t="shared" si="177"/>
        <v>3981.7889097875996</v>
      </c>
      <c r="O163" s="122">
        <f t="shared" si="213"/>
        <v>796.35778195751993</v>
      </c>
      <c r="P163" s="122">
        <f t="shared" si="214"/>
        <v>1194.5366729362797</v>
      </c>
      <c r="Q163" s="100">
        <f t="shared" si="215"/>
        <v>5972.6833646813993</v>
      </c>
      <c r="R163" s="221">
        <f t="shared" si="178"/>
        <v>0</v>
      </c>
      <c r="S163" s="117">
        <f t="shared" si="216"/>
        <v>0</v>
      </c>
      <c r="T163" s="130">
        <f t="shared" si="217"/>
        <v>5972.6833646813993</v>
      </c>
      <c r="U163" s="101">
        <f t="shared" si="201"/>
        <v>2.4561860310730044E-2</v>
      </c>
      <c r="V163" s="245">
        <f t="shared" si="179"/>
        <v>0.24223217738705594</v>
      </c>
      <c r="W163" s="141">
        <f t="shared" si="180"/>
        <v>0</v>
      </c>
      <c r="X163" s="132">
        <f t="shared" si="181"/>
        <v>0</v>
      </c>
      <c r="Y163" s="102">
        <f t="shared" si="182"/>
        <v>0</v>
      </c>
      <c r="Z163" s="100">
        <f t="shared" si="183"/>
        <v>4704.4685712644823</v>
      </c>
      <c r="AA163" s="122">
        <f t="shared" si="218"/>
        <v>0</v>
      </c>
      <c r="AB163" s="122">
        <f t="shared" si="219"/>
        <v>1411.3405713793447</v>
      </c>
      <c r="AC163" s="100">
        <f t="shared" si="220"/>
        <v>6115.8091426438268</v>
      </c>
      <c r="AD163" s="221">
        <f t="shared" si="184"/>
        <v>0</v>
      </c>
      <c r="AE163" s="117">
        <f t="shared" si="198"/>
        <v>0</v>
      </c>
      <c r="AF163" s="130">
        <f t="shared" si="197"/>
        <v>6115.8091426438268</v>
      </c>
      <c r="AG163" s="101">
        <f t="shared" si="202"/>
        <v>2.3963396219659261E-2</v>
      </c>
      <c r="AH163" s="245">
        <f t="shared" si="185"/>
        <v>0.18149622640729901</v>
      </c>
      <c r="AI163" s="141">
        <f t="shared" si="186"/>
        <v>0</v>
      </c>
      <c r="AJ163" s="132">
        <f t="shared" si="187"/>
        <v>0</v>
      </c>
      <c r="AK163" s="102">
        <f t="shared" si="188"/>
        <v>0</v>
      </c>
      <c r="AL163" s="100">
        <f t="shared" si="189"/>
        <v>4939.6919998277062</v>
      </c>
      <c r="AM163" s="122">
        <f t="shared" si="203"/>
        <v>0</v>
      </c>
      <c r="AN163" s="122">
        <f t="shared" si="204"/>
        <v>1481.9075999483118</v>
      </c>
      <c r="AO163" s="100">
        <f t="shared" ref="AO163:AO201" si="221">SUM(AL163:AN163)</f>
        <v>6421.5995997760183</v>
      </c>
      <c r="AP163" s="221">
        <f t="shared" si="190"/>
        <v>0</v>
      </c>
      <c r="AQ163" s="117">
        <f t="shared" si="199"/>
        <v>0</v>
      </c>
      <c r="AR163" s="130">
        <f t="shared" si="173"/>
        <v>6421.5995997760183</v>
      </c>
      <c r="AS163" s="101">
        <f t="shared" si="205"/>
        <v>5.0000000000000044E-2</v>
      </c>
      <c r="AT163" s="245">
        <f t="shared" si="191"/>
        <v>5.0000000000000044E-2</v>
      </c>
      <c r="AU163" s="141">
        <f t="shared" si="192"/>
        <v>0</v>
      </c>
      <c r="AV163" s="132">
        <f t="shared" si="193"/>
        <v>0</v>
      </c>
      <c r="AW163" s="102">
        <f t="shared" si="194"/>
        <v>0</v>
      </c>
      <c r="AX163" s="100">
        <f t="shared" si="206"/>
        <v>592.0995997760192</v>
      </c>
      <c r="AY163" s="101">
        <f t="shared" si="207"/>
        <v>0.10156953422695247</v>
      </c>
      <c r="BA163" s="259">
        <f t="shared" si="195"/>
        <v>0.54107726139975543</v>
      </c>
      <c r="BB163" s="279"/>
    </row>
    <row r="164" spans="1:54" s="93" customFormat="1" ht="15" customHeight="1" x14ac:dyDescent="0.25">
      <c r="A164" s="95" t="s">
        <v>396</v>
      </c>
      <c r="B164" s="100">
        <v>3142.51</v>
      </c>
      <c r="C164" s="100">
        <f t="shared" si="208"/>
        <v>1571.2550000000001</v>
      </c>
      <c r="D164" s="100">
        <f t="shared" si="209"/>
        <v>942.75300000000004</v>
      </c>
      <c r="E164" s="100">
        <v>59.87</v>
      </c>
      <c r="F164" s="100">
        <f t="shared" si="210"/>
        <v>5716.3879999999999</v>
      </c>
      <c r="G164" s="223"/>
      <c r="H164" s="117">
        <f t="shared" si="211"/>
        <v>0</v>
      </c>
      <c r="I164" s="130">
        <f t="shared" si="212"/>
        <v>5716.3879999999999</v>
      </c>
      <c r="K164" s="141"/>
      <c r="L164" s="132">
        <f t="shared" si="175"/>
        <v>0</v>
      </c>
      <c r="M164" s="102">
        <f t="shared" si="176"/>
        <v>0</v>
      </c>
      <c r="N164" s="100">
        <f t="shared" si="177"/>
        <v>3904.5287490252886</v>
      </c>
      <c r="O164" s="122">
        <f t="shared" si="213"/>
        <v>780.90574980505778</v>
      </c>
      <c r="P164" s="122">
        <f t="shared" si="214"/>
        <v>1171.3586247075866</v>
      </c>
      <c r="Q164" s="100">
        <f t="shared" si="215"/>
        <v>5856.7931235379328</v>
      </c>
      <c r="R164" s="221">
        <f t="shared" si="178"/>
        <v>0</v>
      </c>
      <c r="S164" s="117">
        <f t="shared" si="216"/>
        <v>0</v>
      </c>
      <c r="T164" s="130">
        <f t="shared" si="217"/>
        <v>5856.7931235379328</v>
      </c>
      <c r="U164" s="101">
        <f t="shared" si="201"/>
        <v>2.4561860310730044E-2</v>
      </c>
      <c r="V164" s="245">
        <f t="shared" si="179"/>
        <v>0.24248729487743503</v>
      </c>
      <c r="W164" s="141">
        <f t="shared" si="180"/>
        <v>0</v>
      </c>
      <c r="X164" s="132">
        <f t="shared" si="181"/>
        <v>0</v>
      </c>
      <c r="Y164" s="102">
        <f t="shared" si="182"/>
        <v>0</v>
      </c>
      <c r="Z164" s="100">
        <f t="shared" si="183"/>
        <v>4613.1859828721908</v>
      </c>
      <c r="AA164" s="122">
        <f t="shared" si="218"/>
        <v>0</v>
      </c>
      <c r="AB164" s="122">
        <f t="shared" si="219"/>
        <v>1383.9557948616573</v>
      </c>
      <c r="AC164" s="100">
        <f t="shared" si="220"/>
        <v>5997.1417777338484</v>
      </c>
      <c r="AD164" s="221">
        <f t="shared" si="184"/>
        <v>0</v>
      </c>
      <c r="AE164" s="117">
        <f t="shared" si="198"/>
        <v>0</v>
      </c>
      <c r="AF164" s="130">
        <f t="shared" si="197"/>
        <v>5997.1417777338484</v>
      </c>
      <c r="AG164" s="101">
        <f t="shared" si="202"/>
        <v>2.3963396219659261E-2</v>
      </c>
      <c r="AH164" s="245">
        <f t="shared" si="185"/>
        <v>0.18149622640729923</v>
      </c>
      <c r="AI164" s="141">
        <f t="shared" si="186"/>
        <v>0</v>
      </c>
      <c r="AJ164" s="132">
        <f t="shared" si="187"/>
        <v>0</v>
      </c>
      <c r="AK164" s="102">
        <f t="shared" si="188"/>
        <v>0</v>
      </c>
      <c r="AL164" s="100">
        <f t="shared" si="189"/>
        <v>4843.8452820158</v>
      </c>
      <c r="AM164" s="122">
        <f t="shared" si="203"/>
        <v>0</v>
      </c>
      <c r="AN164" s="122">
        <f t="shared" si="204"/>
        <v>1453.15358460474</v>
      </c>
      <c r="AO164" s="100">
        <f t="shared" si="221"/>
        <v>6296.99886662054</v>
      </c>
      <c r="AP164" s="221">
        <f t="shared" si="190"/>
        <v>0</v>
      </c>
      <c r="AQ164" s="117">
        <f t="shared" si="199"/>
        <v>0</v>
      </c>
      <c r="AR164" s="130">
        <f t="shared" si="173"/>
        <v>6296.99886662054</v>
      </c>
      <c r="AS164" s="101">
        <f t="shared" si="205"/>
        <v>4.9999999999999822E-2</v>
      </c>
      <c r="AT164" s="245">
        <f t="shared" si="191"/>
        <v>4.9999999999999822E-2</v>
      </c>
      <c r="AU164" s="141">
        <f t="shared" si="192"/>
        <v>0</v>
      </c>
      <c r="AV164" s="132">
        <f t="shared" si="193"/>
        <v>0</v>
      </c>
      <c r="AW164" s="102">
        <f t="shared" si="194"/>
        <v>0</v>
      </c>
      <c r="AX164" s="100">
        <f t="shared" si="206"/>
        <v>580.61086662054004</v>
      </c>
      <c r="AY164" s="101">
        <f t="shared" si="207"/>
        <v>0.10156953422695247</v>
      </c>
      <c r="BA164" s="259">
        <f t="shared" si="195"/>
        <v>0.54139375276953761</v>
      </c>
      <c r="BB164" s="279"/>
    </row>
    <row r="165" spans="1:54" s="93" customFormat="1" ht="15" customHeight="1" x14ac:dyDescent="0.25">
      <c r="A165" s="95" t="s">
        <v>397</v>
      </c>
      <c r="B165" s="100">
        <v>3080.9</v>
      </c>
      <c r="C165" s="100">
        <f t="shared" si="208"/>
        <v>1540.45</v>
      </c>
      <c r="D165" s="100">
        <f t="shared" si="209"/>
        <v>924.27</v>
      </c>
      <c r="E165" s="100">
        <v>59.87</v>
      </c>
      <c r="F165" s="100">
        <f t="shared" si="210"/>
        <v>5605.4900000000007</v>
      </c>
      <c r="G165" s="223"/>
      <c r="H165" s="117">
        <f t="shared" si="211"/>
        <v>0</v>
      </c>
      <c r="I165" s="130">
        <f t="shared" si="212"/>
        <v>5605.4900000000007</v>
      </c>
      <c r="K165" s="141"/>
      <c r="L165" s="132">
        <f t="shared" si="175"/>
        <v>0</v>
      </c>
      <c r="M165" s="102">
        <f t="shared" si="176"/>
        <v>0</v>
      </c>
      <c r="N165" s="100">
        <f t="shared" si="177"/>
        <v>3828.7808415687959</v>
      </c>
      <c r="O165" s="122">
        <f t="shared" si="213"/>
        <v>765.75616831375919</v>
      </c>
      <c r="P165" s="122">
        <f t="shared" si="214"/>
        <v>1148.6342524706388</v>
      </c>
      <c r="Q165" s="100">
        <f t="shared" si="215"/>
        <v>5743.1712623531939</v>
      </c>
      <c r="R165" s="221">
        <f t="shared" si="178"/>
        <v>0</v>
      </c>
      <c r="S165" s="117">
        <f t="shared" si="216"/>
        <v>0</v>
      </c>
      <c r="T165" s="130">
        <f t="shared" si="217"/>
        <v>5743.1712623531939</v>
      </c>
      <c r="U165" s="101">
        <f t="shared" si="201"/>
        <v>2.4561860310729822E-2</v>
      </c>
      <c r="V165" s="245">
        <f t="shared" si="179"/>
        <v>0.24274752233723773</v>
      </c>
      <c r="W165" s="141">
        <f t="shared" si="180"/>
        <v>0</v>
      </c>
      <c r="X165" s="132">
        <f t="shared" si="181"/>
        <v>0</v>
      </c>
      <c r="Y165" s="102">
        <f t="shared" si="182"/>
        <v>0</v>
      </c>
      <c r="Z165" s="100">
        <f t="shared" si="183"/>
        <v>4523.6901160540956</v>
      </c>
      <c r="AA165" s="122">
        <f t="shared" si="218"/>
        <v>0</v>
      </c>
      <c r="AB165" s="122">
        <f t="shared" si="219"/>
        <v>1357.1070348162286</v>
      </c>
      <c r="AC165" s="100">
        <f t="shared" si="220"/>
        <v>5880.797150870324</v>
      </c>
      <c r="AD165" s="221">
        <f t="shared" si="184"/>
        <v>0</v>
      </c>
      <c r="AE165" s="117">
        <f t="shared" si="198"/>
        <v>0</v>
      </c>
      <c r="AF165" s="130">
        <f t="shared" si="197"/>
        <v>5880.797150870324</v>
      </c>
      <c r="AG165" s="101">
        <f t="shared" si="202"/>
        <v>2.3963396219659261E-2</v>
      </c>
      <c r="AH165" s="245">
        <f t="shared" si="185"/>
        <v>0.18149622640729923</v>
      </c>
      <c r="AI165" s="141">
        <f t="shared" si="186"/>
        <v>0</v>
      </c>
      <c r="AJ165" s="132">
        <f t="shared" si="187"/>
        <v>0</v>
      </c>
      <c r="AK165" s="102">
        <f t="shared" si="188"/>
        <v>0</v>
      </c>
      <c r="AL165" s="100">
        <f t="shared" si="189"/>
        <v>4749.8746218568003</v>
      </c>
      <c r="AM165" s="122">
        <f t="shared" si="203"/>
        <v>0</v>
      </c>
      <c r="AN165" s="122">
        <f t="shared" si="204"/>
        <v>1424.96238655704</v>
      </c>
      <c r="AO165" s="100">
        <f t="shared" si="221"/>
        <v>6174.8370084138405</v>
      </c>
      <c r="AP165" s="221">
        <f t="shared" si="190"/>
        <v>0</v>
      </c>
      <c r="AQ165" s="117">
        <f t="shared" si="199"/>
        <v>0</v>
      </c>
      <c r="AR165" s="130">
        <f t="shared" si="173"/>
        <v>6174.8370084138405</v>
      </c>
      <c r="AS165" s="101">
        <f t="shared" si="205"/>
        <v>5.0000000000000044E-2</v>
      </c>
      <c r="AT165" s="245">
        <f t="shared" si="191"/>
        <v>5.0000000000000044E-2</v>
      </c>
      <c r="AU165" s="141">
        <f t="shared" si="192"/>
        <v>0</v>
      </c>
      <c r="AV165" s="132">
        <f t="shared" si="193"/>
        <v>0</v>
      </c>
      <c r="AW165" s="102">
        <f t="shared" si="194"/>
        <v>0</v>
      </c>
      <c r="AX165" s="100">
        <f t="shared" si="206"/>
        <v>569.34700841383983</v>
      </c>
      <c r="AY165" s="101">
        <f t="shared" si="207"/>
        <v>0.10156953422695247</v>
      </c>
      <c r="BA165" s="259">
        <f t="shared" si="195"/>
        <v>0.54171658341939044</v>
      </c>
      <c r="BB165" s="279"/>
    </row>
    <row r="166" spans="1:54" s="93" customFormat="1" ht="15" customHeight="1" x14ac:dyDescent="0.25">
      <c r="A166" s="95" t="s">
        <v>398</v>
      </c>
      <c r="B166" s="100">
        <v>3020.47</v>
      </c>
      <c r="C166" s="100">
        <f t="shared" si="208"/>
        <v>1510.2349999999999</v>
      </c>
      <c r="D166" s="100">
        <f t="shared" si="209"/>
        <v>906.14099999999996</v>
      </c>
      <c r="E166" s="100">
        <v>59.87</v>
      </c>
      <c r="F166" s="100">
        <f t="shared" si="210"/>
        <v>5496.7159999999994</v>
      </c>
      <c r="G166" s="223"/>
      <c r="H166" s="117">
        <f t="shared" si="211"/>
        <v>0</v>
      </c>
      <c r="I166" s="130">
        <f t="shared" si="212"/>
        <v>5496.7159999999994</v>
      </c>
      <c r="K166" s="141"/>
      <c r="L166" s="132">
        <f t="shared" si="175"/>
        <v>0</v>
      </c>
      <c r="M166" s="102">
        <f t="shared" si="176"/>
        <v>0</v>
      </c>
      <c r="N166" s="100">
        <f t="shared" si="177"/>
        <v>3754.4837137065024</v>
      </c>
      <c r="O166" s="122">
        <f t="shared" si="213"/>
        <v>750.8967427413005</v>
      </c>
      <c r="P166" s="122">
        <f t="shared" si="214"/>
        <v>1126.3451141119506</v>
      </c>
      <c r="Q166" s="100">
        <f t="shared" si="215"/>
        <v>5631.7255705597536</v>
      </c>
      <c r="R166" s="221">
        <f t="shared" si="178"/>
        <v>0</v>
      </c>
      <c r="S166" s="117">
        <f t="shared" si="216"/>
        <v>0</v>
      </c>
      <c r="T166" s="130">
        <f t="shared" si="217"/>
        <v>5631.7255705597536</v>
      </c>
      <c r="U166" s="101">
        <f t="shared" si="201"/>
        <v>2.4561860310729822E-2</v>
      </c>
      <c r="V166" s="245">
        <f t="shared" si="179"/>
        <v>0.24301307866209654</v>
      </c>
      <c r="W166" s="141">
        <f t="shared" si="180"/>
        <v>0</v>
      </c>
      <c r="X166" s="132">
        <f t="shared" si="181"/>
        <v>0</v>
      </c>
      <c r="Y166" s="102">
        <f t="shared" si="182"/>
        <v>0</v>
      </c>
      <c r="Z166" s="100">
        <f t="shared" si="183"/>
        <v>4435.9083398518951</v>
      </c>
      <c r="AA166" s="122">
        <f t="shared" si="218"/>
        <v>0</v>
      </c>
      <c r="AB166" s="122">
        <f t="shared" si="219"/>
        <v>1330.7725019555685</v>
      </c>
      <c r="AC166" s="100">
        <f t="shared" si="220"/>
        <v>5766.6808418074634</v>
      </c>
      <c r="AD166" s="221">
        <f t="shared" si="184"/>
        <v>0</v>
      </c>
      <c r="AE166" s="117">
        <f t="shared" si="198"/>
        <v>0</v>
      </c>
      <c r="AF166" s="130">
        <f t="shared" si="197"/>
        <v>5766.6808418074634</v>
      </c>
      <c r="AG166" s="101">
        <f t="shared" si="202"/>
        <v>2.3963396219659261E-2</v>
      </c>
      <c r="AH166" s="245">
        <f t="shared" si="185"/>
        <v>0.18149622640729923</v>
      </c>
      <c r="AI166" s="141">
        <f t="shared" si="186"/>
        <v>0</v>
      </c>
      <c r="AJ166" s="132">
        <f t="shared" si="187"/>
        <v>0</v>
      </c>
      <c r="AK166" s="102">
        <f t="shared" si="188"/>
        <v>0</v>
      </c>
      <c r="AL166" s="100">
        <f t="shared" si="189"/>
        <v>4657.7037568444894</v>
      </c>
      <c r="AM166" s="122">
        <f t="shared" si="203"/>
        <v>0</v>
      </c>
      <c r="AN166" s="122">
        <f t="shared" si="204"/>
        <v>1397.3111270533468</v>
      </c>
      <c r="AO166" s="100">
        <f t="shared" si="221"/>
        <v>6055.0148838978366</v>
      </c>
      <c r="AP166" s="221">
        <f t="shared" si="190"/>
        <v>0</v>
      </c>
      <c r="AQ166" s="117">
        <f t="shared" si="199"/>
        <v>0</v>
      </c>
      <c r="AR166" s="130">
        <f t="shared" si="173"/>
        <v>6055.0148838978366</v>
      </c>
      <c r="AS166" s="101">
        <f t="shared" si="205"/>
        <v>5.0000000000000044E-2</v>
      </c>
      <c r="AT166" s="245">
        <f t="shared" si="191"/>
        <v>4.9999999999999822E-2</v>
      </c>
      <c r="AU166" s="141">
        <f t="shared" si="192"/>
        <v>0</v>
      </c>
      <c r="AV166" s="132">
        <f t="shared" si="193"/>
        <v>0</v>
      </c>
      <c r="AW166" s="102">
        <f t="shared" si="194"/>
        <v>0</v>
      </c>
      <c r="AX166" s="100">
        <f t="shared" si="206"/>
        <v>558.29888389783719</v>
      </c>
      <c r="AY166" s="101">
        <f t="shared" si="207"/>
        <v>0.10156953422695247</v>
      </c>
      <c r="BA166" s="259">
        <f t="shared" si="195"/>
        <v>0.54204602490489551</v>
      </c>
      <c r="BB166" s="279"/>
    </row>
    <row r="167" spans="1:54" s="93" customFormat="1" ht="15" customHeight="1" x14ac:dyDescent="0.25">
      <c r="A167" s="95" t="s">
        <v>399</v>
      </c>
      <c r="B167" s="100">
        <v>2961.25</v>
      </c>
      <c r="C167" s="100">
        <f t="shared" si="208"/>
        <v>1480.625</v>
      </c>
      <c r="D167" s="100">
        <f t="shared" si="209"/>
        <v>888.375</v>
      </c>
      <c r="E167" s="100">
        <v>59.87</v>
      </c>
      <c r="F167" s="100">
        <f t="shared" si="210"/>
        <v>5390.12</v>
      </c>
      <c r="G167" s="223"/>
      <c r="H167" s="117">
        <f t="shared" si="211"/>
        <v>0</v>
      </c>
      <c r="I167" s="130">
        <f t="shared" si="212"/>
        <v>5390.12</v>
      </c>
      <c r="K167" s="141"/>
      <c r="L167" s="132">
        <f t="shared" si="175"/>
        <v>0</v>
      </c>
      <c r="M167" s="102">
        <f t="shared" si="176"/>
        <v>0</v>
      </c>
      <c r="N167" s="100">
        <f t="shared" si="177"/>
        <v>3681.674249665381</v>
      </c>
      <c r="O167" s="122">
        <f t="shared" si="213"/>
        <v>736.33484993307627</v>
      </c>
      <c r="P167" s="122">
        <f t="shared" si="214"/>
        <v>1104.5022748996143</v>
      </c>
      <c r="Q167" s="100">
        <f t="shared" si="215"/>
        <v>5522.5113744980717</v>
      </c>
      <c r="R167" s="221">
        <f t="shared" si="178"/>
        <v>0</v>
      </c>
      <c r="S167" s="117">
        <f t="shared" si="216"/>
        <v>0</v>
      </c>
      <c r="T167" s="130">
        <f t="shared" si="217"/>
        <v>5522.5113744980717</v>
      </c>
      <c r="U167" s="101">
        <f t="shared" si="201"/>
        <v>2.4561860310730044E-2</v>
      </c>
      <c r="V167" s="245">
        <f t="shared" si="179"/>
        <v>0.24328383272786192</v>
      </c>
      <c r="W167" s="141">
        <f t="shared" si="180"/>
        <v>0</v>
      </c>
      <c r="X167" s="132">
        <f t="shared" si="181"/>
        <v>0</v>
      </c>
      <c r="Y167" s="102">
        <f t="shared" si="182"/>
        <v>0</v>
      </c>
      <c r="Z167" s="100">
        <f t="shared" si="183"/>
        <v>4349.8842328405717</v>
      </c>
      <c r="AA167" s="122">
        <f t="shared" si="218"/>
        <v>0</v>
      </c>
      <c r="AB167" s="122">
        <f t="shared" si="219"/>
        <v>1304.9652698521716</v>
      </c>
      <c r="AC167" s="100">
        <f t="shared" si="220"/>
        <v>5654.849502692743</v>
      </c>
      <c r="AD167" s="221">
        <f t="shared" si="184"/>
        <v>0</v>
      </c>
      <c r="AE167" s="117">
        <f t="shared" si="198"/>
        <v>0</v>
      </c>
      <c r="AF167" s="130">
        <f t="shared" si="197"/>
        <v>5654.849502692743</v>
      </c>
      <c r="AG167" s="101">
        <f t="shared" si="202"/>
        <v>2.3963396219659039E-2</v>
      </c>
      <c r="AH167" s="245">
        <f t="shared" si="185"/>
        <v>0.18149622640729901</v>
      </c>
      <c r="AI167" s="141">
        <f t="shared" si="186"/>
        <v>0</v>
      </c>
      <c r="AJ167" s="132">
        <f t="shared" si="187"/>
        <v>0</v>
      </c>
      <c r="AK167" s="102">
        <f t="shared" si="188"/>
        <v>0</v>
      </c>
      <c r="AL167" s="100">
        <f t="shared" si="189"/>
        <v>4567.3784444826006</v>
      </c>
      <c r="AM167" s="122">
        <f t="shared" si="203"/>
        <v>0</v>
      </c>
      <c r="AN167" s="122">
        <f t="shared" si="204"/>
        <v>1370.2135333447802</v>
      </c>
      <c r="AO167" s="100">
        <f t="shared" si="221"/>
        <v>5937.591977827381</v>
      </c>
      <c r="AP167" s="221">
        <f t="shared" si="190"/>
        <v>0</v>
      </c>
      <c r="AQ167" s="117">
        <f t="shared" si="199"/>
        <v>0</v>
      </c>
      <c r="AR167" s="130">
        <f t="shared" si="173"/>
        <v>5937.591977827381</v>
      </c>
      <c r="AS167" s="101">
        <f t="shared" si="205"/>
        <v>5.0000000000000044E-2</v>
      </c>
      <c r="AT167" s="245">
        <f t="shared" si="191"/>
        <v>5.0000000000000044E-2</v>
      </c>
      <c r="AU167" s="141">
        <f t="shared" si="192"/>
        <v>0</v>
      </c>
      <c r="AV167" s="132">
        <f t="shared" si="193"/>
        <v>0</v>
      </c>
      <c r="AW167" s="102">
        <f t="shared" si="194"/>
        <v>0</v>
      </c>
      <c r="AX167" s="100">
        <f t="shared" si="206"/>
        <v>547.47197782738112</v>
      </c>
      <c r="AY167" s="101">
        <f t="shared" si="207"/>
        <v>0.10156953422695247</v>
      </c>
      <c r="BA167" s="259">
        <f t="shared" si="195"/>
        <v>0.54238191455723106</v>
      </c>
      <c r="BB167" s="279"/>
    </row>
    <row r="168" spans="1:54" s="93" customFormat="1" ht="15" customHeight="1" x14ac:dyDescent="0.25">
      <c r="A168" s="95" t="s">
        <v>400</v>
      </c>
      <c r="B168" s="100">
        <v>2903.2</v>
      </c>
      <c r="C168" s="100">
        <f t="shared" si="208"/>
        <v>1451.6</v>
      </c>
      <c r="D168" s="100">
        <f t="shared" si="209"/>
        <v>870.95999999999992</v>
      </c>
      <c r="E168" s="100">
        <v>59.87</v>
      </c>
      <c r="F168" s="100">
        <f t="shared" si="210"/>
        <v>5285.6299999999992</v>
      </c>
      <c r="G168" s="223"/>
      <c r="H168" s="117">
        <f t="shared" si="211"/>
        <v>0</v>
      </c>
      <c r="I168" s="130">
        <f t="shared" si="212"/>
        <v>5285.6299999999992</v>
      </c>
      <c r="K168" s="141"/>
      <c r="L168" s="132">
        <f t="shared" si="175"/>
        <v>0</v>
      </c>
      <c r="M168" s="102">
        <f t="shared" si="176"/>
        <v>0</v>
      </c>
      <c r="N168" s="100">
        <f t="shared" si="177"/>
        <v>3610.3032704761349</v>
      </c>
      <c r="O168" s="122">
        <f t="shared" si="213"/>
        <v>722.06065409522705</v>
      </c>
      <c r="P168" s="122">
        <f t="shared" si="214"/>
        <v>1083.0909811428405</v>
      </c>
      <c r="Q168" s="100">
        <f t="shared" si="215"/>
        <v>5415.4549057142031</v>
      </c>
      <c r="R168" s="221">
        <f t="shared" si="178"/>
        <v>0</v>
      </c>
      <c r="S168" s="117">
        <f t="shared" si="216"/>
        <v>0</v>
      </c>
      <c r="T168" s="130">
        <f t="shared" si="217"/>
        <v>5415.4549057142031</v>
      </c>
      <c r="U168" s="101">
        <f t="shared" si="201"/>
        <v>2.4561860310730044E-2</v>
      </c>
      <c r="V168" s="245">
        <f t="shared" si="179"/>
        <v>0.24355995814140785</v>
      </c>
      <c r="W168" s="141">
        <f t="shared" si="180"/>
        <v>0</v>
      </c>
      <c r="X168" s="132">
        <f t="shared" si="181"/>
        <v>0</v>
      </c>
      <c r="Y168" s="102">
        <f t="shared" si="182"/>
        <v>0</v>
      </c>
      <c r="Z168" s="100">
        <f t="shared" si="183"/>
        <v>4265.5596902534844</v>
      </c>
      <c r="AA168" s="122">
        <f t="shared" si="218"/>
        <v>0</v>
      </c>
      <c r="AB168" s="122">
        <f t="shared" si="219"/>
        <v>1279.6679070760454</v>
      </c>
      <c r="AC168" s="100">
        <f t="shared" si="220"/>
        <v>5545.22759732953</v>
      </c>
      <c r="AD168" s="221">
        <f t="shared" si="184"/>
        <v>0</v>
      </c>
      <c r="AE168" s="117">
        <f t="shared" si="198"/>
        <v>0</v>
      </c>
      <c r="AF168" s="130">
        <f t="shared" si="197"/>
        <v>5545.22759732953</v>
      </c>
      <c r="AG168" s="101">
        <f t="shared" si="202"/>
        <v>2.3963396219659261E-2</v>
      </c>
      <c r="AH168" s="245">
        <f t="shared" si="185"/>
        <v>0.18149622640729923</v>
      </c>
      <c r="AI168" s="141">
        <f t="shared" si="186"/>
        <v>0</v>
      </c>
      <c r="AJ168" s="132">
        <f t="shared" si="187"/>
        <v>0</v>
      </c>
      <c r="AK168" s="102">
        <f t="shared" si="188"/>
        <v>0</v>
      </c>
      <c r="AL168" s="100">
        <f t="shared" si="189"/>
        <v>4478.8376747661578</v>
      </c>
      <c r="AM168" s="122">
        <f t="shared" si="203"/>
        <v>0</v>
      </c>
      <c r="AN168" s="122">
        <f t="shared" si="204"/>
        <v>1343.6513024298472</v>
      </c>
      <c r="AO168" s="100">
        <f t="shared" si="221"/>
        <v>5822.4889771960052</v>
      </c>
      <c r="AP168" s="221">
        <f t="shared" si="190"/>
        <v>0</v>
      </c>
      <c r="AQ168" s="117">
        <f t="shared" si="199"/>
        <v>0</v>
      </c>
      <c r="AR168" s="130">
        <f t="shared" si="173"/>
        <v>5822.4889771960052</v>
      </c>
      <c r="AS168" s="101">
        <f t="shared" si="205"/>
        <v>4.9999999999999822E-2</v>
      </c>
      <c r="AT168" s="245">
        <f t="shared" si="191"/>
        <v>4.9999999999999822E-2</v>
      </c>
      <c r="AU168" s="141">
        <f t="shared" si="192"/>
        <v>0</v>
      </c>
      <c r="AV168" s="132">
        <f t="shared" si="193"/>
        <v>0</v>
      </c>
      <c r="AW168" s="102">
        <f t="shared" si="194"/>
        <v>0</v>
      </c>
      <c r="AX168" s="100">
        <f t="shared" si="206"/>
        <v>536.85897719600598</v>
      </c>
      <c r="AY168" s="101">
        <f t="shared" si="207"/>
        <v>0.10156953422695225</v>
      </c>
      <c r="BA168" s="259">
        <f t="shared" si="195"/>
        <v>0.54272446774805672</v>
      </c>
      <c r="BB168" s="279"/>
    </row>
    <row r="169" spans="1:54" s="93" customFormat="1" ht="15" customHeight="1" x14ac:dyDescent="0.25">
      <c r="A169" s="95" t="s">
        <v>401</v>
      </c>
      <c r="B169" s="100">
        <v>2846.26</v>
      </c>
      <c r="C169" s="100">
        <f t="shared" si="208"/>
        <v>1423.13</v>
      </c>
      <c r="D169" s="100">
        <f t="shared" si="209"/>
        <v>853.87800000000004</v>
      </c>
      <c r="E169" s="100">
        <v>59.87</v>
      </c>
      <c r="F169" s="100">
        <f t="shared" si="210"/>
        <v>5183.1379999999999</v>
      </c>
      <c r="G169" s="223"/>
      <c r="H169" s="117">
        <f t="shared" si="211"/>
        <v>0</v>
      </c>
      <c r="I169" s="130">
        <f t="shared" si="212"/>
        <v>5183.1379999999999</v>
      </c>
      <c r="K169" s="141"/>
      <c r="L169" s="132">
        <f t="shared" si="175"/>
        <v>0</v>
      </c>
      <c r="M169" s="102">
        <f t="shared" si="176"/>
        <v>0</v>
      </c>
      <c r="N169" s="100">
        <f t="shared" si="177"/>
        <v>3540.2970076848242</v>
      </c>
      <c r="O169" s="122">
        <f t="shared" si="213"/>
        <v>708.05940153696486</v>
      </c>
      <c r="P169" s="122">
        <f t="shared" si="214"/>
        <v>1062.0891023054471</v>
      </c>
      <c r="Q169" s="100">
        <f t="shared" si="215"/>
        <v>5310.4455115272367</v>
      </c>
      <c r="R169" s="221">
        <f t="shared" si="178"/>
        <v>0</v>
      </c>
      <c r="S169" s="117">
        <f t="shared" si="216"/>
        <v>0</v>
      </c>
      <c r="T169" s="130">
        <f t="shared" si="217"/>
        <v>5310.4455115272367</v>
      </c>
      <c r="U169" s="101">
        <f t="shared" si="201"/>
        <v>2.4561860310730044E-2</v>
      </c>
      <c r="V169" s="245">
        <f t="shared" si="179"/>
        <v>0.24384174589982077</v>
      </c>
      <c r="W169" s="141">
        <f t="shared" si="180"/>
        <v>0</v>
      </c>
      <c r="X169" s="132">
        <f t="shared" si="181"/>
        <v>0</v>
      </c>
      <c r="Y169" s="102">
        <f t="shared" si="182"/>
        <v>0</v>
      </c>
      <c r="Z169" s="100">
        <f t="shared" si="183"/>
        <v>4182.8475549406721</v>
      </c>
      <c r="AA169" s="122">
        <f t="shared" si="218"/>
        <v>0</v>
      </c>
      <c r="AB169" s="122">
        <f t="shared" si="219"/>
        <v>1254.8542664822016</v>
      </c>
      <c r="AC169" s="100">
        <f t="shared" si="220"/>
        <v>5437.7018214228738</v>
      </c>
      <c r="AD169" s="221">
        <f t="shared" si="184"/>
        <v>0</v>
      </c>
      <c r="AE169" s="117">
        <f t="shared" si="198"/>
        <v>0</v>
      </c>
      <c r="AF169" s="130">
        <f t="shared" si="197"/>
        <v>5437.7018214228738</v>
      </c>
      <c r="AG169" s="101">
        <f t="shared" si="202"/>
        <v>2.3963396219659039E-2</v>
      </c>
      <c r="AH169" s="245">
        <f t="shared" si="185"/>
        <v>0.18149622640729901</v>
      </c>
      <c r="AI169" s="141">
        <f t="shared" si="186"/>
        <v>0</v>
      </c>
      <c r="AJ169" s="132">
        <f t="shared" si="187"/>
        <v>0</v>
      </c>
      <c r="AK169" s="102">
        <f t="shared" si="188"/>
        <v>0</v>
      </c>
      <c r="AL169" s="100">
        <f t="shared" si="189"/>
        <v>4391.9899326877057</v>
      </c>
      <c r="AM169" s="122">
        <f t="shared" si="203"/>
        <v>0</v>
      </c>
      <c r="AN169" s="122">
        <f t="shared" si="204"/>
        <v>1317.5969798063118</v>
      </c>
      <c r="AO169" s="100">
        <f t="shared" si="221"/>
        <v>5709.5869124940173</v>
      </c>
      <c r="AP169" s="221">
        <f t="shared" si="190"/>
        <v>0</v>
      </c>
      <c r="AQ169" s="117">
        <f t="shared" si="199"/>
        <v>0</v>
      </c>
      <c r="AR169" s="130">
        <f t="shared" si="173"/>
        <v>5709.5869124940173</v>
      </c>
      <c r="AS169" s="101">
        <f t="shared" si="205"/>
        <v>5.0000000000000044E-2</v>
      </c>
      <c r="AT169" s="245">
        <f t="shared" si="191"/>
        <v>5.0000000000000044E-2</v>
      </c>
      <c r="AU169" s="141">
        <f t="shared" si="192"/>
        <v>0</v>
      </c>
      <c r="AV169" s="132">
        <f t="shared" si="193"/>
        <v>0</v>
      </c>
      <c r="AW169" s="102">
        <f t="shared" si="194"/>
        <v>0</v>
      </c>
      <c r="AX169" s="100">
        <f t="shared" si="206"/>
        <v>526.44891249401735</v>
      </c>
      <c r="AY169" s="101">
        <f t="shared" si="207"/>
        <v>0.10156953422695225</v>
      </c>
      <c r="BA169" s="259">
        <f t="shared" si="195"/>
        <v>0.54307404547992988</v>
      </c>
      <c r="BB169" s="279"/>
    </row>
    <row r="170" spans="1:54" s="93" customFormat="1" ht="15" customHeight="1" x14ac:dyDescent="0.25">
      <c r="A170" s="95" t="s">
        <v>402</v>
      </c>
      <c r="B170" s="100">
        <v>2790.46</v>
      </c>
      <c r="C170" s="100">
        <f t="shared" si="208"/>
        <v>1395.23</v>
      </c>
      <c r="D170" s="100">
        <f t="shared" si="209"/>
        <v>837.13800000000003</v>
      </c>
      <c r="E170" s="100">
        <v>59.87</v>
      </c>
      <c r="F170" s="100">
        <f t="shared" si="210"/>
        <v>5082.6980000000003</v>
      </c>
      <c r="G170" s="223"/>
      <c r="H170" s="117">
        <f t="shared" si="211"/>
        <v>0</v>
      </c>
      <c r="I170" s="130">
        <f t="shared" si="212"/>
        <v>5082.6980000000003</v>
      </c>
      <c r="K170" s="141"/>
      <c r="L170" s="132">
        <f t="shared" si="175"/>
        <v>0</v>
      </c>
      <c r="M170" s="102">
        <f t="shared" si="176"/>
        <v>0</v>
      </c>
      <c r="N170" s="100">
        <f t="shared" si="177"/>
        <v>3471.6923455184178</v>
      </c>
      <c r="O170" s="122">
        <f t="shared" si="213"/>
        <v>694.33846910368356</v>
      </c>
      <c r="P170" s="122">
        <f t="shared" si="214"/>
        <v>1041.5077036555253</v>
      </c>
      <c r="Q170" s="100">
        <f t="shared" si="215"/>
        <v>5207.5385182776263</v>
      </c>
      <c r="R170" s="221">
        <f t="shared" si="178"/>
        <v>0</v>
      </c>
      <c r="S170" s="117">
        <f t="shared" si="216"/>
        <v>0</v>
      </c>
      <c r="T170" s="130">
        <f t="shared" si="217"/>
        <v>5207.5385182776263</v>
      </c>
      <c r="U170" s="101">
        <f t="shared" si="201"/>
        <v>2.4561860310729822E-2</v>
      </c>
      <c r="V170" s="245">
        <f t="shared" si="179"/>
        <v>0.24412904880142272</v>
      </c>
      <c r="W170" s="141">
        <f t="shared" si="180"/>
        <v>0</v>
      </c>
      <c r="X170" s="132">
        <f t="shared" si="181"/>
        <v>0</v>
      </c>
      <c r="Y170" s="102">
        <f t="shared" si="182"/>
        <v>0</v>
      </c>
      <c r="Z170" s="100">
        <f t="shared" si="183"/>
        <v>4101.7914054771163</v>
      </c>
      <c r="AA170" s="122">
        <f t="shared" si="218"/>
        <v>0</v>
      </c>
      <c r="AB170" s="122">
        <f t="shared" si="219"/>
        <v>1230.5374216431348</v>
      </c>
      <c r="AC170" s="100">
        <f t="shared" si="220"/>
        <v>5332.3288271202509</v>
      </c>
      <c r="AD170" s="221">
        <f t="shared" si="184"/>
        <v>0</v>
      </c>
      <c r="AE170" s="117">
        <f t="shared" si="198"/>
        <v>0</v>
      </c>
      <c r="AF170" s="130">
        <f t="shared" si="197"/>
        <v>5332.3288271202509</v>
      </c>
      <c r="AG170" s="101">
        <f t="shared" si="202"/>
        <v>2.3963396219659483E-2</v>
      </c>
      <c r="AH170" s="245">
        <f t="shared" si="185"/>
        <v>0.18149622640729923</v>
      </c>
      <c r="AI170" s="141">
        <f t="shared" si="186"/>
        <v>0</v>
      </c>
      <c r="AJ170" s="132">
        <f t="shared" si="187"/>
        <v>0</v>
      </c>
      <c r="AK170" s="102">
        <f t="shared" si="188"/>
        <v>0</v>
      </c>
      <c r="AL170" s="100">
        <f t="shared" si="189"/>
        <v>4306.8809757509716</v>
      </c>
      <c r="AM170" s="122">
        <f t="shared" si="203"/>
        <v>0</v>
      </c>
      <c r="AN170" s="122">
        <f t="shared" si="204"/>
        <v>1292.0642927252914</v>
      </c>
      <c r="AO170" s="100">
        <f t="shared" si="221"/>
        <v>5598.9452684762628</v>
      </c>
      <c r="AP170" s="221">
        <f t="shared" si="190"/>
        <v>0</v>
      </c>
      <c r="AQ170" s="117">
        <f t="shared" si="199"/>
        <v>0</v>
      </c>
      <c r="AR170" s="130">
        <f t="shared" si="173"/>
        <v>5598.9452684762628</v>
      </c>
      <c r="AS170" s="101">
        <f t="shared" si="205"/>
        <v>4.9999999999999822E-2</v>
      </c>
      <c r="AT170" s="245">
        <f t="shared" si="191"/>
        <v>4.9999999999999822E-2</v>
      </c>
      <c r="AU170" s="141">
        <f t="shared" si="192"/>
        <v>0</v>
      </c>
      <c r="AV170" s="132">
        <f t="shared" si="193"/>
        <v>0</v>
      </c>
      <c r="AW170" s="102">
        <f t="shared" si="194"/>
        <v>0</v>
      </c>
      <c r="AX170" s="100">
        <f t="shared" si="206"/>
        <v>516.24726847626243</v>
      </c>
      <c r="AY170" s="101">
        <f t="shared" si="207"/>
        <v>0.10156953422695247</v>
      </c>
      <c r="BA170" s="259">
        <f t="shared" si="195"/>
        <v>0.54343046513871252</v>
      </c>
      <c r="BB170" s="279"/>
    </row>
    <row r="171" spans="1:54" s="93" customFormat="1" ht="15" customHeight="1" x14ac:dyDescent="0.25">
      <c r="A171" s="95" t="s">
        <v>403</v>
      </c>
      <c r="B171" s="100">
        <v>2735.75</v>
      </c>
      <c r="C171" s="100">
        <f t="shared" si="208"/>
        <v>1367.875</v>
      </c>
      <c r="D171" s="100">
        <f t="shared" si="209"/>
        <v>820.72500000000002</v>
      </c>
      <c r="E171" s="100">
        <v>59.87</v>
      </c>
      <c r="F171" s="100">
        <f t="shared" si="210"/>
        <v>4984.22</v>
      </c>
      <c r="G171" s="223"/>
      <c r="H171" s="117">
        <f t="shared" si="211"/>
        <v>0</v>
      </c>
      <c r="I171" s="130">
        <f t="shared" si="212"/>
        <v>4984.22</v>
      </c>
      <c r="K171" s="141"/>
      <c r="L171" s="132">
        <f t="shared" si="175"/>
        <v>0</v>
      </c>
      <c r="M171" s="102">
        <f t="shared" si="176"/>
        <v>0</v>
      </c>
      <c r="N171" s="100">
        <f t="shared" si="177"/>
        <v>3404.4278102652979</v>
      </c>
      <c r="O171" s="122">
        <f t="shared" si="213"/>
        <v>680.88556205305963</v>
      </c>
      <c r="P171" s="122">
        <f t="shared" si="214"/>
        <v>1021.3283430795893</v>
      </c>
      <c r="Q171" s="100">
        <f t="shared" si="215"/>
        <v>5106.6417153979464</v>
      </c>
      <c r="R171" s="221">
        <f t="shared" si="178"/>
        <v>0</v>
      </c>
      <c r="S171" s="117">
        <f t="shared" si="216"/>
        <v>0</v>
      </c>
      <c r="T171" s="130">
        <f t="shared" si="217"/>
        <v>5106.6417153979464</v>
      </c>
      <c r="U171" s="101">
        <f t="shared" si="201"/>
        <v>2.4561860310729822E-2</v>
      </c>
      <c r="V171" s="245">
        <f t="shared" si="179"/>
        <v>0.24442211834608352</v>
      </c>
      <c r="W171" s="141">
        <f t="shared" si="180"/>
        <v>0</v>
      </c>
      <c r="X171" s="132">
        <f t="shared" si="181"/>
        <v>0</v>
      </c>
      <c r="Y171" s="102">
        <f t="shared" si="182"/>
        <v>0</v>
      </c>
      <c r="Z171" s="100">
        <f t="shared" si="183"/>
        <v>4022.3186109045137</v>
      </c>
      <c r="AA171" s="122">
        <f t="shared" si="218"/>
        <v>0</v>
      </c>
      <c r="AB171" s="122">
        <f t="shared" si="219"/>
        <v>1206.6955832713541</v>
      </c>
      <c r="AC171" s="100">
        <f t="shared" si="220"/>
        <v>5229.0141941758675</v>
      </c>
      <c r="AD171" s="221">
        <f t="shared" si="184"/>
        <v>0</v>
      </c>
      <c r="AE171" s="117">
        <f t="shared" si="198"/>
        <v>0</v>
      </c>
      <c r="AF171" s="130">
        <f t="shared" si="197"/>
        <v>5229.0141941758675</v>
      </c>
      <c r="AG171" s="101">
        <f t="shared" si="202"/>
        <v>2.3963396219659261E-2</v>
      </c>
      <c r="AH171" s="245">
        <f t="shared" si="185"/>
        <v>0.18149622640729901</v>
      </c>
      <c r="AI171" s="141">
        <f t="shared" si="186"/>
        <v>0</v>
      </c>
      <c r="AJ171" s="132">
        <f t="shared" si="187"/>
        <v>0</v>
      </c>
      <c r="AK171" s="102">
        <f t="shared" si="188"/>
        <v>0</v>
      </c>
      <c r="AL171" s="100">
        <f t="shared" si="189"/>
        <v>4223.4345414497393</v>
      </c>
      <c r="AM171" s="122">
        <f t="shared" si="203"/>
        <v>0</v>
      </c>
      <c r="AN171" s="122">
        <f t="shared" si="204"/>
        <v>1267.0303624349217</v>
      </c>
      <c r="AO171" s="100">
        <f t="shared" si="221"/>
        <v>5490.464903884661</v>
      </c>
      <c r="AP171" s="221">
        <f t="shared" si="190"/>
        <v>0</v>
      </c>
      <c r="AQ171" s="117">
        <f t="shared" si="199"/>
        <v>0</v>
      </c>
      <c r="AR171" s="130">
        <f t="shared" si="173"/>
        <v>5490.464903884661</v>
      </c>
      <c r="AS171" s="101">
        <f t="shared" si="205"/>
        <v>5.0000000000000044E-2</v>
      </c>
      <c r="AT171" s="245">
        <f t="shared" si="191"/>
        <v>5.0000000000000044E-2</v>
      </c>
      <c r="AU171" s="141">
        <f t="shared" si="192"/>
        <v>0</v>
      </c>
      <c r="AV171" s="132">
        <f t="shared" si="193"/>
        <v>0</v>
      </c>
      <c r="AW171" s="102">
        <f t="shared" si="194"/>
        <v>0</v>
      </c>
      <c r="AX171" s="100">
        <f t="shared" si="206"/>
        <v>506.24490388466074</v>
      </c>
      <c r="AY171" s="101">
        <f t="shared" si="207"/>
        <v>0.10156953422695247</v>
      </c>
      <c r="BA171" s="259">
        <f t="shared" si="195"/>
        <v>0.54379403872785859</v>
      </c>
      <c r="BB171" s="279"/>
    </row>
    <row r="172" spans="1:54" s="93" customFormat="1" ht="15" customHeight="1" x14ac:dyDescent="0.25">
      <c r="A172" s="95" t="s">
        <v>404</v>
      </c>
      <c r="B172" s="100">
        <v>2682.1</v>
      </c>
      <c r="C172" s="100">
        <f t="shared" si="208"/>
        <v>1341.05</v>
      </c>
      <c r="D172" s="100">
        <f t="shared" si="209"/>
        <v>804.63</v>
      </c>
      <c r="E172" s="100">
        <v>59.87</v>
      </c>
      <c r="F172" s="100">
        <f t="shared" si="210"/>
        <v>4887.6499999999996</v>
      </c>
      <c r="G172" s="223"/>
      <c r="H172" s="117">
        <f t="shared" si="211"/>
        <v>0</v>
      </c>
      <c r="I172" s="130">
        <f t="shared" si="212"/>
        <v>4887.6499999999996</v>
      </c>
      <c r="K172" s="141"/>
      <c r="L172" s="132">
        <f t="shared" si="175"/>
        <v>0</v>
      </c>
      <c r="M172" s="102">
        <f t="shared" si="176"/>
        <v>0</v>
      </c>
      <c r="N172" s="100">
        <f t="shared" si="177"/>
        <v>3338.4665176984927</v>
      </c>
      <c r="O172" s="122">
        <f t="shared" si="213"/>
        <v>667.6933035396986</v>
      </c>
      <c r="P172" s="122">
        <f t="shared" si="214"/>
        <v>1001.5399553095477</v>
      </c>
      <c r="Q172" s="100">
        <f t="shared" si="215"/>
        <v>5007.699776547739</v>
      </c>
      <c r="R172" s="221">
        <f t="shared" si="178"/>
        <v>0</v>
      </c>
      <c r="S172" s="117">
        <f t="shared" si="216"/>
        <v>0</v>
      </c>
      <c r="T172" s="130">
        <f t="shared" si="217"/>
        <v>5007.699776547739</v>
      </c>
      <c r="U172" s="101">
        <f t="shared" si="201"/>
        <v>2.4561860310730044E-2</v>
      </c>
      <c r="V172" s="245">
        <f t="shared" si="179"/>
        <v>0.24472112065116614</v>
      </c>
      <c r="W172" s="141">
        <f t="shared" si="180"/>
        <v>0</v>
      </c>
      <c r="X172" s="132">
        <f t="shared" si="181"/>
        <v>0</v>
      </c>
      <c r="Y172" s="102">
        <f t="shared" si="182"/>
        <v>0</v>
      </c>
      <c r="Z172" s="100">
        <f t="shared" si="183"/>
        <v>3944.3855926478855</v>
      </c>
      <c r="AA172" s="122">
        <f t="shared" si="218"/>
        <v>0</v>
      </c>
      <c r="AB172" s="122">
        <f t="shared" si="219"/>
        <v>1183.3156777943657</v>
      </c>
      <c r="AC172" s="100">
        <f t="shared" si="220"/>
        <v>5127.7012704422514</v>
      </c>
      <c r="AD172" s="221">
        <f t="shared" si="184"/>
        <v>0</v>
      </c>
      <c r="AE172" s="117">
        <f t="shared" si="198"/>
        <v>0</v>
      </c>
      <c r="AF172" s="130">
        <f t="shared" si="197"/>
        <v>5127.7012704422514</v>
      </c>
      <c r="AG172" s="101">
        <f t="shared" si="202"/>
        <v>2.3963396219659261E-2</v>
      </c>
      <c r="AH172" s="245">
        <f t="shared" si="185"/>
        <v>0.18149622640729901</v>
      </c>
      <c r="AI172" s="141">
        <f t="shared" si="186"/>
        <v>0</v>
      </c>
      <c r="AJ172" s="132">
        <f t="shared" si="187"/>
        <v>0</v>
      </c>
      <c r="AK172" s="102">
        <f t="shared" si="188"/>
        <v>0</v>
      </c>
      <c r="AL172" s="100">
        <f t="shared" si="189"/>
        <v>4141.6048722802798</v>
      </c>
      <c r="AM172" s="122">
        <f t="shared" si="203"/>
        <v>0</v>
      </c>
      <c r="AN172" s="122">
        <f t="shared" si="204"/>
        <v>1242.4814616840838</v>
      </c>
      <c r="AO172" s="100">
        <f t="shared" si="221"/>
        <v>5384.0863339643638</v>
      </c>
      <c r="AP172" s="221">
        <f t="shared" si="190"/>
        <v>0</v>
      </c>
      <c r="AQ172" s="117">
        <f t="shared" si="199"/>
        <v>0</v>
      </c>
      <c r="AR172" s="130">
        <f t="shared" si="173"/>
        <v>5384.0863339643638</v>
      </c>
      <c r="AS172" s="101">
        <f t="shared" si="205"/>
        <v>5.0000000000000044E-2</v>
      </c>
      <c r="AT172" s="245">
        <f t="shared" si="191"/>
        <v>5.0000000000000044E-2</v>
      </c>
      <c r="AU172" s="141">
        <f t="shared" si="192"/>
        <v>0</v>
      </c>
      <c r="AV172" s="132">
        <f t="shared" si="193"/>
        <v>0</v>
      </c>
      <c r="AW172" s="102">
        <f t="shared" si="194"/>
        <v>0</v>
      </c>
      <c r="AX172" s="100">
        <f t="shared" si="206"/>
        <v>496.43633396436417</v>
      </c>
      <c r="AY172" s="101">
        <f t="shared" si="207"/>
        <v>0.10156953422695247</v>
      </c>
      <c r="BA172" s="259">
        <f t="shared" si="195"/>
        <v>0.54416497232775818</v>
      </c>
      <c r="BB172" s="279"/>
    </row>
    <row r="173" spans="1:54" s="93" customFormat="1" ht="15" customHeight="1" x14ac:dyDescent="0.25">
      <c r="A173" s="95" t="s">
        <v>405</v>
      </c>
      <c r="B173" s="100">
        <v>2629.51</v>
      </c>
      <c r="C173" s="100">
        <f t="shared" si="208"/>
        <v>1314.7550000000001</v>
      </c>
      <c r="D173" s="100">
        <f t="shared" si="209"/>
        <v>788.85300000000007</v>
      </c>
      <c r="E173" s="100">
        <v>59.87</v>
      </c>
      <c r="F173" s="100">
        <f t="shared" si="210"/>
        <v>4792.9880000000003</v>
      </c>
      <c r="G173" s="223"/>
      <c r="H173" s="117">
        <f t="shared" si="211"/>
        <v>0</v>
      </c>
      <c r="I173" s="130">
        <f t="shared" si="212"/>
        <v>4792.9880000000003</v>
      </c>
      <c r="K173" s="141"/>
      <c r="L173" s="132">
        <f t="shared" si="175"/>
        <v>0</v>
      </c>
      <c r="M173" s="102">
        <f t="shared" si="176"/>
        <v>0</v>
      </c>
      <c r="N173" s="100">
        <f t="shared" si="177"/>
        <v>3273.8084678180035</v>
      </c>
      <c r="O173" s="122">
        <f t="shared" si="213"/>
        <v>654.76169356360072</v>
      </c>
      <c r="P173" s="122">
        <f t="shared" si="214"/>
        <v>982.14254034540102</v>
      </c>
      <c r="Q173" s="100">
        <f t="shared" si="215"/>
        <v>4910.712701727005</v>
      </c>
      <c r="R173" s="221">
        <f t="shared" si="178"/>
        <v>0</v>
      </c>
      <c r="S173" s="117">
        <f t="shared" si="216"/>
        <v>0</v>
      </c>
      <c r="T173" s="130">
        <f t="shared" si="217"/>
        <v>4910.712701727005</v>
      </c>
      <c r="U173" s="101">
        <f t="shared" si="201"/>
        <v>2.4561860310729822E-2</v>
      </c>
      <c r="V173" s="245">
        <f t="shared" si="179"/>
        <v>0.24502605725705662</v>
      </c>
      <c r="W173" s="141">
        <f t="shared" si="180"/>
        <v>0</v>
      </c>
      <c r="X173" s="132">
        <f t="shared" si="181"/>
        <v>0</v>
      </c>
      <c r="Y173" s="102">
        <f t="shared" si="182"/>
        <v>0</v>
      </c>
      <c r="Z173" s="100">
        <f t="shared" si="183"/>
        <v>3867.9923507072326</v>
      </c>
      <c r="AA173" s="122">
        <f t="shared" si="218"/>
        <v>0</v>
      </c>
      <c r="AB173" s="122">
        <f t="shared" si="219"/>
        <v>1160.3977052121697</v>
      </c>
      <c r="AC173" s="100">
        <f t="shared" si="220"/>
        <v>5028.3900559194026</v>
      </c>
      <c r="AD173" s="221">
        <f t="shared" si="184"/>
        <v>0</v>
      </c>
      <c r="AE173" s="117">
        <f t="shared" si="198"/>
        <v>0</v>
      </c>
      <c r="AF173" s="130">
        <f t="shared" si="197"/>
        <v>5028.3900559194026</v>
      </c>
      <c r="AG173" s="101">
        <f t="shared" si="202"/>
        <v>2.3963396219659261E-2</v>
      </c>
      <c r="AH173" s="245">
        <f t="shared" si="185"/>
        <v>0.18149622640729901</v>
      </c>
      <c r="AI173" s="141">
        <f t="shared" si="186"/>
        <v>0</v>
      </c>
      <c r="AJ173" s="132">
        <f t="shared" si="187"/>
        <v>0</v>
      </c>
      <c r="AK173" s="102">
        <f t="shared" si="188"/>
        <v>0</v>
      </c>
      <c r="AL173" s="100">
        <f t="shared" si="189"/>
        <v>4061.391968242594</v>
      </c>
      <c r="AM173" s="122">
        <f t="shared" si="203"/>
        <v>0</v>
      </c>
      <c r="AN173" s="122">
        <f t="shared" si="204"/>
        <v>1218.4175904727781</v>
      </c>
      <c r="AO173" s="100">
        <f t="shared" si="221"/>
        <v>5279.8095587153721</v>
      </c>
      <c r="AP173" s="221">
        <f t="shared" si="190"/>
        <v>0</v>
      </c>
      <c r="AQ173" s="117">
        <f t="shared" si="199"/>
        <v>0</v>
      </c>
      <c r="AR173" s="130">
        <f t="shared" ref="AR173:AR201" si="222">AO173+AQ173</f>
        <v>5279.8095587153721</v>
      </c>
      <c r="AS173" s="101">
        <f t="shared" si="205"/>
        <v>4.9999999999999822E-2</v>
      </c>
      <c r="AT173" s="245">
        <f t="shared" si="191"/>
        <v>4.9999999999999822E-2</v>
      </c>
      <c r="AU173" s="141">
        <f t="shared" si="192"/>
        <v>0</v>
      </c>
      <c r="AV173" s="132">
        <f t="shared" si="193"/>
        <v>0</v>
      </c>
      <c r="AW173" s="102">
        <f t="shared" si="194"/>
        <v>0</v>
      </c>
      <c r="AX173" s="100">
        <f t="shared" si="206"/>
        <v>486.82155871537179</v>
      </c>
      <c r="AY173" s="101">
        <f t="shared" si="207"/>
        <v>0.10156953422695225</v>
      </c>
      <c r="BA173" s="259">
        <f t="shared" si="195"/>
        <v>0.54454326784936868</v>
      </c>
      <c r="BB173" s="279"/>
    </row>
    <row r="174" spans="1:54" s="93" customFormat="1" ht="15" customHeight="1" x14ac:dyDescent="0.25">
      <c r="A174" s="95" t="s">
        <v>406</v>
      </c>
      <c r="B174" s="100">
        <v>2577.9499999999998</v>
      </c>
      <c r="C174" s="100">
        <f t="shared" si="208"/>
        <v>1288.9749999999999</v>
      </c>
      <c r="D174" s="100">
        <f t="shared" si="209"/>
        <v>773.38499999999988</v>
      </c>
      <c r="E174" s="100">
        <v>59.87</v>
      </c>
      <c r="F174" s="100">
        <f t="shared" si="210"/>
        <v>4700.1799999999994</v>
      </c>
      <c r="G174" s="223"/>
      <c r="H174" s="117">
        <f t="shared" si="211"/>
        <v>0</v>
      </c>
      <c r="I174" s="130">
        <f t="shared" si="212"/>
        <v>4700.1799999999994</v>
      </c>
      <c r="K174" s="141"/>
      <c r="L174" s="132">
        <f t="shared" si="175"/>
        <v>0</v>
      </c>
      <c r="M174" s="102">
        <f t="shared" si="176"/>
        <v>0</v>
      </c>
      <c r="N174" s="100">
        <f t="shared" si="177"/>
        <v>3210.4167763968571</v>
      </c>
      <c r="O174" s="122">
        <f t="shared" si="213"/>
        <v>642.08335527937152</v>
      </c>
      <c r="P174" s="122">
        <f t="shared" si="214"/>
        <v>963.12503291905705</v>
      </c>
      <c r="Q174" s="100">
        <f t="shared" si="215"/>
        <v>4815.6251645952852</v>
      </c>
      <c r="R174" s="221">
        <f t="shared" si="178"/>
        <v>0</v>
      </c>
      <c r="S174" s="117">
        <f t="shared" si="216"/>
        <v>0</v>
      </c>
      <c r="T174" s="130">
        <f t="shared" si="217"/>
        <v>4815.6251645952852</v>
      </c>
      <c r="U174" s="101">
        <f t="shared" si="201"/>
        <v>2.4561860310729822E-2</v>
      </c>
      <c r="V174" s="245">
        <f t="shared" si="179"/>
        <v>0.24533709978737273</v>
      </c>
      <c r="W174" s="141">
        <f t="shared" si="180"/>
        <v>0</v>
      </c>
      <c r="X174" s="132">
        <f t="shared" si="181"/>
        <v>0</v>
      </c>
      <c r="Y174" s="102">
        <f t="shared" si="182"/>
        <v>0</v>
      </c>
      <c r="Z174" s="100">
        <f t="shared" si="183"/>
        <v>3793.0953065075728</v>
      </c>
      <c r="AA174" s="122">
        <f t="shared" si="218"/>
        <v>0</v>
      </c>
      <c r="AB174" s="122">
        <f t="shared" si="219"/>
        <v>1137.9285919522717</v>
      </c>
      <c r="AC174" s="100">
        <f t="shared" si="220"/>
        <v>4931.0238984598445</v>
      </c>
      <c r="AD174" s="221">
        <f t="shared" si="184"/>
        <v>0</v>
      </c>
      <c r="AE174" s="117">
        <f t="shared" si="198"/>
        <v>0</v>
      </c>
      <c r="AF174" s="130">
        <f t="shared" si="197"/>
        <v>4931.0238984598445</v>
      </c>
      <c r="AG174" s="101">
        <f t="shared" si="202"/>
        <v>2.3963396219659483E-2</v>
      </c>
      <c r="AH174" s="245">
        <f t="shared" si="185"/>
        <v>0.18149622640729923</v>
      </c>
      <c r="AI174" s="141">
        <f t="shared" si="186"/>
        <v>0</v>
      </c>
      <c r="AJ174" s="132">
        <f t="shared" si="187"/>
        <v>0</v>
      </c>
      <c r="AK174" s="102">
        <f t="shared" si="188"/>
        <v>0</v>
      </c>
      <c r="AL174" s="100">
        <f t="shared" si="189"/>
        <v>3982.7500718329511</v>
      </c>
      <c r="AM174" s="122">
        <f t="shared" si="203"/>
        <v>0</v>
      </c>
      <c r="AN174" s="122">
        <f t="shared" si="204"/>
        <v>1194.8250215498854</v>
      </c>
      <c r="AO174" s="100">
        <f t="shared" si="221"/>
        <v>5177.5750933828367</v>
      </c>
      <c r="AP174" s="221">
        <f t="shared" si="190"/>
        <v>0</v>
      </c>
      <c r="AQ174" s="117">
        <f t="shared" si="199"/>
        <v>0</v>
      </c>
      <c r="AR174" s="130">
        <f t="shared" si="222"/>
        <v>5177.5750933828367</v>
      </c>
      <c r="AS174" s="101">
        <f t="shared" si="205"/>
        <v>5.0000000000000044E-2</v>
      </c>
      <c r="AT174" s="245">
        <f t="shared" si="191"/>
        <v>4.9999999999999822E-2</v>
      </c>
      <c r="AU174" s="141">
        <f t="shared" si="192"/>
        <v>0</v>
      </c>
      <c r="AV174" s="132">
        <f t="shared" si="193"/>
        <v>0</v>
      </c>
      <c r="AW174" s="102">
        <f t="shared" si="194"/>
        <v>0</v>
      </c>
      <c r="AX174" s="100">
        <f t="shared" si="206"/>
        <v>477.39509338283733</v>
      </c>
      <c r="AY174" s="101">
        <f t="shared" si="207"/>
        <v>0.10156953422695247</v>
      </c>
      <c r="BA174" s="259">
        <f t="shared" si="195"/>
        <v>0.54492913820398048</v>
      </c>
      <c r="BB174" s="279"/>
    </row>
    <row r="175" spans="1:54" s="93" customFormat="1" ht="15" customHeight="1" x14ac:dyDescent="0.25">
      <c r="A175" s="95" t="s">
        <v>407</v>
      </c>
      <c r="B175" s="100">
        <v>2527.4</v>
      </c>
      <c r="C175" s="100">
        <f t="shared" si="208"/>
        <v>1263.7</v>
      </c>
      <c r="D175" s="100">
        <f t="shared" si="209"/>
        <v>758.22</v>
      </c>
      <c r="E175" s="100">
        <v>59.87</v>
      </c>
      <c r="F175" s="100">
        <f t="shared" si="210"/>
        <v>4609.1900000000005</v>
      </c>
      <c r="G175" s="223"/>
      <c r="H175" s="117">
        <f t="shared" si="211"/>
        <v>0</v>
      </c>
      <c r="I175" s="130">
        <f t="shared" si="212"/>
        <v>4609.1900000000005</v>
      </c>
      <c r="K175" s="141"/>
      <c r="L175" s="132">
        <f t="shared" si="175"/>
        <v>0</v>
      </c>
      <c r="M175" s="102">
        <f t="shared" si="176"/>
        <v>0</v>
      </c>
      <c r="N175" s="100">
        <f t="shared" si="177"/>
        <v>3148.2668539504093</v>
      </c>
      <c r="O175" s="122">
        <f t="shared" si="213"/>
        <v>629.65337079008191</v>
      </c>
      <c r="P175" s="122">
        <f t="shared" si="214"/>
        <v>944.48005618512275</v>
      </c>
      <c r="Q175" s="100">
        <f t="shared" si="215"/>
        <v>4722.4002809256135</v>
      </c>
      <c r="R175" s="221">
        <f t="shared" si="178"/>
        <v>0</v>
      </c>
      <c r="S175" s="117">
        <f t="shared" si="216"/>
        <v>0</v>
      </c>
      <c r="T175" s="130">
        <f t="shared" si="217"/>
        <v>4722.4002809256135</v>
      </c>
      <c r="U175" s="101">
        <f t="shared" si="201"/>
        <v>2.4561860310729822E-2</v>
      </c>
      <c r="V175" s="245">
        <f t="shared" si="179"/>
        <v>0.24565436968837906</v>
      </c>
      <c r="W175" s="141">
        <f t="shared" si="180"/>
        <v>0</v>
      </c>
      <c r="X175" s="132">
        <f t="shared" si="181"/>
        <v>0</v>
      </c>
      <c r="Y175" s="102">
        <f t="shared" si="182"/>
        <v>0</v>
      </c>
      <c r="Z175" s="100">
        <f t="shared" si="183"/>
        <v>3719.6654076655882</v>
      </c>
      <c r="AA175" s="122">
        <f t="shared" si="218"/>
        <v>0</v>
      </c>
      <c r="AB175" s="122">
        <f t="shared" si="219"/>
        <v>1115.8996222996764</v>
      </c>
      <c r="AC175" s="100">
        <f t="shared" si="220"/>
        <v>4835.5650299652643</v>
      </c>
      <c r="AD175" s="221">
        <f t="shared" si="184"/>
        <v>0</v>
      </c>
      <c r="AE175" s="117">
        <f t="shared" si="198"/>
        <v>0</v>
      </c>
      <c r="AF175" s="130">
        <f t="shared" si="197"/>
        <v>4835.5650299652643</v>
      </c>
      <c r="AG175" s="101">
        <f t="shared" si="202"/>
        <v>2.3963396219659261E-2</v>
      </c>
      <c r="AH175" s="245">
        <f t="shared" si="185"/>
        <v>0.18149622640729923</v>
      </c>
      <c r="AI175" s="141">
        <f t="shared" si="186"/>
        <v>0</v>
      </c>
      <c r="AJ175" s="132">
        <f t="shared" si="187"/>
        <v>0</v>
      </c>
      <c r="AK175" s="102">
        <f t="shared" si="188"/>
        <v>0</v>
      </c>
      <c r="AL175" s="100">
        <f t="shared" si="189"/>
        <v>3905.6486780488672</v>
      </c>
      <c r="AM175" s="122">
        <f t="shared" si="203"/>
        <v>0</v>
      </c>
      <c r="AN175" s="122">
        <f t="shared" si="204"/>
        <v>1171.6946034146602</v>
      </c>
      <c r="AO175" s="100">
        <f t="shared" si="221"/>
        <v>5077.3432814635271</v>
      </c>
      <c r="AP175" s="221">
        <f t="shared" si="190"/>
        <v>0</v>
      </c>
      <c r="AQ175" s="117">
        <f t="shared" si="199"/>
        <v>0</v>
      </c>
      <c r="AR175" s="130">
        <f t="shared" si="222"/>
        <v>5077.3432814635271</v>
      </c>
      <c r="AS175" s="101">
        <f t="shared" si="205"/>
        <v>4.9999999999999822E-2</v>
      </c>
      <c r="AT175" s="245">
        <f t="shared" si="191"/>
        <v>4.9999999999999822E-2</v>
      </c>
      <c r="AU175" s="141">
        <f t="shared" si="192"/>
        <v>0</v>
      </c>
      <c r="AV175" s="132">
        <f t="shared" si="193"/>
        <v>0</v>
      </c>
      <c r="AW175" s="102">
        <f t="shared" si="194"/>
        <v>0</v>
      </c>
      <c r="AX175" s="100">
        <f t="shared" si="206"/>
        <v>468.15328146352658</v>
      </c>
      <c r="AY175" s="101">
        <f t="shared" si="207"/>
        <v>0.10156953422695225</v>
      </c>
      <c r="BA175" s="259">
        <f t="shared" si="195"/>
        <v>0.54532273405431164</v>
      </c>
      <c r="BB175" s="279"/>
    </row>
    <row r="176" spans="1:54" s="93" customFormat="1" ht="15" customHeight="1" x14ac:dyDescent="0.25">
      <c r="A176" s="95" t="s">
        <v>408</v>
      </c>
      <c r="B176" s="100">
        <v>2477.84</v>
      </c>
      <c r="C176" s="100">
        <f t="shared" si="208"/>
        <v>1238.92</v>
      </c>
      <c r="D176" s="100">
        <f t="shared" si="209"/>
        <v>743.35199999999998</v>
      </c>
      <c r="E176" s="100">
        <v>59.87</v>
      </c>
      <c r="F176" s="100">
        <f t="shared" si="210"/>
        <v>4519.982</v>
      </c>
      <c r="G176" s="223"/>
      <c r="H176" s="117">
        <f t="shared" si="211"/>
        <v>0</v>
      </c>
      <c r="I176" s="130">
        <f t="shared" si="212"/>
        <v>4519.982</v>
      </c>
      <c r="K176" s="141"/>
      <c r="L176" s="132">
        <f t="shared" si="175"/>
        <v>0</v>
      </c>
      <c r="M176" s="102">
        <f t="shared" si="176"/>
        <v>0</v>
      </c>
      <c r="N176" s="100">
        <f t="shared" si="177"/>
        <v>3087.3341109940093</v>
      </c>
      <c r="O176" s="122">
        <f t="shared" si="213"/>
        <v>617.46682219880188</v>
      </c>
      <c r="P176" s="122">
        <f t="shared" si="214"/>
        <v>926.20023329820276</v>
      </c>
      <c r="Q176" s="100">
        <f t="shared" si="215"/>
        <v>4631.0011664910135</v>
      </c>
      <c r="R176" s="221">
        <f t="shared" si="178"/>
        <v>0</v>
      </c>
      <c r="S176" s="117">
        <f t="shared" si="216"/>
        <v>0</v>
      </c>
      <c r="T176" s="130">
        <f t="shared" si="217"/>
        <v>4631.0011664910135</v>
      </c>
      <c r="U176" s="101">
        <f t="shared" si="201"/>
        <v>2.4561860310729822E-2</v>
      </c>
      <c r="V176" s="245">
        <f t="shared" si="179"/>
        <v>0.24597799333048509</v>
      </c>
      <c r="W176" s="141">
        <f t="shared" si="180"/>
        <v>0</v>
      </c>
      <c r="X176" s="132">
        <f t="shared" si="181"/>
        <v>0</v>
      </c>
      <c r="Y176" s="102">
        <f t="shared" si="182"/>
        <v>0</v>
      </c>
      <c r="Z176" s="100">
        <f t="shared" si="183"/>
        <v>3647.6736017979556</v>
      </c>
      <c r="AA176" s="122">
        <f t="shared" si="218"/>
        <v>0</v>
      </c>
      <c r="AB176" s="122">
        <f t="shared" si="219"/>
        <v>1094.3020805393867</v>
      </c>
      <c r="AC176" s="100">
        <f t="shared" si="220"/>
        <v>4741.9756823373427</v>
      </c>
      <c r="AD176" s="221">
        <f t="shared" si="184"/>
        <v>0</v>
      </c>
      <c r="AE176" s="117">
        <f t="shared" si="198"/>
        <v>0</v>
      </c>
      <c r="AF176" s="130">
        <f t="shared" si="197"/>
        <v>4741.9756823373427</v>
      </c>
      <c r="AG176" s="101">
        <f t="shared" si="202"/>
        <v>2.3963396219659483E-2</v>
      </c>
      <c r="AH176" s="245">
        <f t="shared" si="185"/>
        <v>0.18149622640729923</v>
      </c>
      <c r="AI176" s="141">
        <f t="shared" si="186"/>
        <v>0</v>
      </c>
      <c r="AJ176" s="132">
        <f t="shared" si="187"/>
        <v>0</v>
      </c>
      <c r="AK176" s="102">
        <f t="shared" si="188"/>
        <v>0</v>
      </c>
      <c r="AL176" s="100">
        <f t="shared" si="189"/>
        <v>3830.0572818878527</v>
      </c>
      <c r="AM176" s="122">
        <f t="shared" si="203"/>
        <v>0</v>
      </c>
      <c r="AN176" s="122">
        <f t="shared" si="204"/>
        <v>1149.0171845663558</v>
      </c>
      <c r="AO176" s="100">
        <f t="shared" si="221"/>
        <v>4979.074466454209</v>
      </c>
      <c r="AP176" s="221">
        <f t="shared" si="190"/>
        <v>0</v>
      </c>
      <c r="AQ176" s="117">
        <f t="shared" si="199"/>
        <v>0</v>
      </c>
      <c r="AR176" s="130">
        <f t="shared" si="222"/>
        <v>4979.074466454209</v>
      </c>
      <c r="AS176" s="101">
        <f t="shared" si="205"/>
        <v>4.9999999999999822E-2</v>
      </c>
      <c r="AT176" s="245">
        <f t="shared" si="191"/>
        <v>4.9999999999999822E-2</v>
      </c>
      <c r="AU176" s="141">
        <f t="shared" si="192"/>
        <v>0</v>
      </c>
      <c r="AV176" s="132">
        <f t="shared" si="193"/>
        <v>0</v>
      </c>
      <c r="AW176" s="102">
        <f t="shared" si="194"/>
        <v>0</v>
      </c>
      <c r="AX176" s="100">
        <f t="shared" si="206"/>
        <v>459.09246645420899</v>
      </c>
      <c r="AY176" s="101">
        <f t="shared" si="207"/>
        <v>0.10156953422695247</v>
      </c>
      <c r="BA176" s="259">
        <f t="shared" si="195"/>
        <v>0.5457242121718322</v>
      </c>
      <c r="BB176" s="279"/>
    </row>
    <row r="177" spans="1:54" s="93" customFormat="1" ht="15" customHeight="1" x14ac:dyDescent="0.25">
      <c r="A177" s="123" t="s">
        <v>409</v>
      </c>
      <c r="B177" s="124"/>
      <c r="C177" s="124"/>
      <c r="D177" s="124"/>
      <c r="E177" s="124"/>
      <c r="F177" s="124"/>
      <c r="G177" s="223"/>
      <c r="H177" s="125"/>
      <c r="I177" s="130"/>
      <c r="J177" s="126"/>
      <c r="K177" s="143"/>
      <c r="L177" s="134">
        <f t="shared" si="175"/>
        <v>0</v>
      </c>
      <c r="M177" s="102">
        <f t="shared" si="176"/>
        <v>0</v>
      </c>
      <c r="N177" s="124">
        <f t="shared" si="177"/>
        <v>0</v>
      </c>
      <c r="O177" s="127"/>
      <c r="P177" s="127"/>
      <c r="Q177" s="124"/>
      <c r="R177" s="221">
        <f t="shared" si="178"/>
        <v>0</v>
      </c>
      <c r="S177" s="125"/>
      <c r="T177" s="130"/>
      <c r="U177" s="128"/>
      <c r="V177" s="245" t="e">
        <f t="shared" si="179"/>
        <v>#DIV/0!</v>
      </c>
      <c r="W177" s="141">
        <f t="shared" si="180"/>
        <v>0</v>
      </c>
      <c r="X177" s="133">
        <f t="shared" si="181"/>
        <v>0</v>
      </c>
      <c r="Y177" s="102">
        <f t="shared" si="182"/>
        <v>0</v>
      </c>
      <c r="Z177" s="124">
        <f t="shared" si="183"/>
        <v>0</v>
      </c>
      <c r="AA177" s="127"/>
      <c r="AB177" s="127"/>
      <c r="AC177" s="124"/>
      <c r="AD177" s="221">
        <f t="shared" si="184"/>
        <v>0</v>
      </c>
      <c r="AE177" s="125"/>
      <c r="AF177" s="130"/>
      <c r="AG177" s="128"/>
      <c r="AH177" s="245" t="e">
        <f t="shared" si="185"/>
        <v>#DIV/0!</v>
      </c>
      <c r="AI177" s="142">
        <f t="shared" si="186"/>
        <v>0</v>
      </c>
      <c r="AJ177" s="133">
        <f t="shared" si="187"/>
        <v>0</v>
      </c>
      <c r="AK177" s="102">
        <f t="shared" si="188"/>
        <v>0</v>
      </c>
      <c r="AL177" s="124">
        <f t="shared" si="189"/>
        <v>0</v>
      </c>
      <c r="AM177" s="127"/>
      <c r="AN177" s="127"/>
      <c r="AO177" s="124"/>
      <c r="AP177" s="221">
        <f t="shared" si="190"/>
        <v>0</v>
      </c>
      <c r="AQ177" s="125"/>
      <c r="AR177" s="130"/>
      <c r="AS177" s="128"/>
      <c r="AT177" s="245"/>
      <c r="AU177" s="142">
        <f t="shared" si="192"/>
        <v>0</v>
      </c>
      <c r="AV177" s="133">
        <f t="shared" si="193"/>
        <v>0</v>
      </c>
      <c r="AW177" s="102">
        <f t="shared" si="194"/>
        <v>0</v>
      </c>
      <c r="AX177" s="124"/>
      <c r="AY177" s="128"/>
      <c r="BA177" s="259"/>
      <c r="BB177" s="279"/>
    </row>
    <row r="178" spans="1:54" s="93" customFormat="1" ht="15" customHeight="1" x14ac:dyDescent="0.25">
      <c r="A178" s="123" t="s">
        <v>410</v>
      </c>
      <c r="B178" s="124"/>
      <c r="C178" s="124"/>
      <c r="D178" s="124"/>
      <c r="E178" s="124"/>
      <c r="F178" s="124"/>
      <c r="G178" s="223"/>
      <c r="H178" s="125"/>
      <c r="I178" s="130"/>
      <c r="J178" s="126"/>
      <c r="K178" s="143"/>
      <c r="L178" s="134">
        <f t="shared" si="175"/>
        <v>0</v>
      </c>
      <c r="M178" s="102">
        <f t="shared" si="176"/>
        <v>0</v>
      </c>
      <c r="N178" s="124">
        <f t="shared" si="177"/>
        <v>0</v>
      </c>
      <c r="O178" s="127"/>
      <c r="P178" s="127"/>
      <c r="Q178" s="124"/>
      <c r="R178" s="221">
        <f t="shared" si="178"/>
        <v>0</v>
      </c>
      <c r="S178" s="125"/>
      <c r="T178" s="130"/>
      <c r="U178" s="128"/>
      <c r="V178" s="245" t="e">
        <f t="shared" si="179"/>
        <v>#DIV/0!</v>
      </c>
      <c r="W178" s="141">
        <f t="shared" si="180"/>
        <v>0</v>
      </c>
      <c r="X178" s="133">
        <f t="shared" si="181"/>
        <v>0</v>
      </c>
      <c r="Y178" s="102">
        <f t="shared" si="182"/>
        <v>0</v>
      </c>
      <c r="Z178" s="124">
        <f t="shared" si="183"/>
        <v>0</v>
      </c>
      <c r="AA178" s="127"/>
      <c r="AB178" s="127"/>
      <c r="AC178" s="124"/>
      <c r="AD178" s="221">
        <f t="shared" si="184"/>
        <v>0</v>
      </c>
      <c r="AE178" s="125"/>
      <c r="AF178" s="130"/>
      <c r="AG178" s="128"/>
      <c r="AH178" s="245" t="e">
        <f t="shared" si="185"/>
        <v>#DIV/0!</v>
      </c>
      <c r="AI178" s="142">
        <f t="shared" si="186"/>
        <v>0</v>
      </c>
      <c r="AJ178" s="133">
        <f t="shared" si="187"/>
        <v>0</v>
      </c>
      <c r="AK178" s="102">
        <f t="shared" si="188"/>
        <v>0</v>
      </c>
      <c r="AL178" s="124">
        <f t="shared" si="189"/>
        <v>0</v>
      </c>
      <c r="AM178" s="127"/>
      <c r="AN178" s="127"/>
      <c r="AO178" s="124"/>
      <c r="AP178" s="221">
        <f t="shared" si="190"/>
        <v>0</v>
      </c>
      <c r="AQ178" s="125"/>
      <c r="AR178" s="130"/>
      <c r="AS178" s="128"/>
      <c r="AT178" s="245"/>
      <c r="AU178" s="142">
        <f t="shared" si="192"/>
        <v>0</v>
      </c>
      <c r="AV178" s="133">
        <f t="shared" si="193"/>
        <v>0</v>
      </c>
      <c r="AW178" s="102">
        <f t="shared" si="194"/>
        <v>0</v>
      </c>
      <c r="AX178" s="124"/>
      <c r="AY178" s="128"/>
      <c r="BA178" s="259"/>
      <c r="BB178" s="279"/>
    </row>
    <row r="179" spans="1:54" s="93" customFormat="1" ht="15" customHeight="1" x14ac:dyDescent="0.25">
      <c r="A179" s="123" t="s">
        <v>411</v>
      </c>
      <c r="B179" s="124"/>
      <c r="C179" s="124"/>
      <c r="D179" s="124"/>
      <c r="E179" s="124"/>
      <c r="F179" s="124"/>
      <c r="G179" s="223"/>
      <c r="H179" s="125"/>
      <c r="I179" s="130"/>
      <c r="J179" s="126"/>
      <c r="K179" s="143"/>
      <c r="L179" s="134">
        <f t="shared" si="175"/>
        <v>0</v>
      </c>
      <c r="M179" s="102">
        <f t="shared" si="176"/>
        <v>0</v>
      </c>
      <c r="N179" s="124">
        <f t="shared" si="177"/>
        <v>0</v>
      </c>
      <c r="O179" s="127"/>
      <c r="P179" s="127"/>
      <c r="Q179" s="124"/>
      <c r="R179" s="221">
        <f t="shared" si="178"/>
        <v>0</v>
      </c>
      <c r="S179" s="125"/>
      <c r="T179" s="130"/>
      <c r="U179" s="128"/>
      <c r="V179" s="245" t="e">
        <f t="shared" si="179"/>
        <v>#DIV/0!</v>
      </c>
      <c r="W179" s="141">
        <f t="shared" si="180"/>
        <v>0</v>
      </c>
      <c r="X179" s="133">
        <f t="shared" si="181"/>
        <v>0</v>
      </c>
      <c r="Y179" s="102">
        <f t="shared" si="182"/>
        <v>0</v>
      </c>
      <c r="Z179" s="124">
        <f t="shared" si="183"/>
        <v>0</v>
      </c>
      <c r="AA179" s="127"/>
      <c r="AB179" s="127"/>
      <c r="AC179" s="124"/>
      <c r="AD179" s="221">
        <f t="shared" si="184"/>
        <v>0</v>
      </c>
      <c r="AE179" s="125"/>
      <c r="AF179" s="130"/>
      <c r="AG179" s="128"/>
      <c r="AH179" s="245" t="e">
        <f t="shared" si="185"/>
        <v>#DIV/0!</v>
      </c>
      <c r="AI179" s="142">
        <f t="shared" si="186"/>
        <v>0</v>
      </c>
      <c r="AJ179" s="133">
        <f t="shared" si="187"/>
        <v>0</v>
      </c>
      <c r="AK179" s="102">
        <f t="shared" si="188"/>
        <v>0</v>
      </c>
      <c r="AL179" s="124">
        <f t="shared" si="189"/>
        <v>0</v>
      </c>
      <c r="AM179" s="127"/>
      <c r="AN179" s="127"/>
      <c r="AO179" s="124"/>
      <c r="AP179" s="221">
        <f t="shared" si="190"/>
        <v>0</v>
      </c>
      <c r="AQ179" s="125"/>
      <c r="AR179" s="130"/>
      <c r="AS179" s="128"/>
      <c r="AT179" s="245"/>
      <c r="AU179" s="142">
        <f t="shared" si="192"/>
        <v>0</v>
      </c>
      <c r="AV179" s="133">
        <f t="shared" si="193"/>
        <v>0</v>
      </c>
      <c r="AW179" s="102">
        <f t="shared" si="194"/>
        <v>0</v>
      </c>
      <c r="AX179" s="124"/>
      <c r="AY179" s="128"/>
      <c r="BA179" s="259"/>
      <c r="BB179" s="279"/>
    </row>
    <row r="180" spans="1:54" s="93" customFormat="1" ht="15" customHeight="1" x14ac:dyDescent="0.25">
      <c r="A180" s="95" t="s">
        <v>412</v>
      </c>
      <c r="B180" s="100">
        <v>3979.61</v>
      </c>
      <c r="C180" s="100">
        <f t="shared" si="208"/>
        <v>1989.8050000000001</v>
      </c>
      <c r="D180" s="100">
        <f t="shared" si="209"/>
        <v>1193.883</v>
      </c>
      <c r="E180" s="100">
        <v>59.87</v>
      </c>
      <c r="F180" s="100">
        <f t="shared" si="210"/>
        <v>7223.1679999999997</v>
      </c>
      <c r="G180" s="223"/>
      <c r="H180" s="117">
        <f t="shared" si="211"/>
        <v>0</v>
      </c>
      <c r="I180" s="130">
        <f t="shared" si="212"/>
        <v>7223.1679999999997</v>
      </c>
      <c r="K180" s="141"/>
      <c r="L180" s="132">
        <f t="shared" si="175"/>
        <v>0</v>
      </c>
      <c r="M180" s="102">
        <f t="shared" si="176"/>
        <v>0</v>
      </c>
      <c r="N180" s="100">
        <f t="shared" si="177"/>
        <v>4933.7216289446224</v>
      </c>
      <c r="O180" s="122">
        <f t="shared" si="213"/>
        <v>986.74432578892447</v>
      </c>
      <c r="P180" s="122">
        <f t="shared" si="214"/>
        <v>1480.1164886833867</v>
      </c>
      <c r="Q180" s="100">
        <f t="shared" si="215"/>
        <v>7400.5824434169335</v>
      </c>
      <c r="R180" s="221">
        <f t="shared" si="178"/>
        <v>0</v>
      </c>
      <c r="S180" s="117">
        <f t="shared" si="216"/>
        <v>0</v>
      </c>
      <c r="T180" s="130">
        <f t="shared" si="217"/>
        <v>7400.5824434169335</v>
      </c>
      <c r="U180" s="101">
        <f t="shared" ref="U180:U201" si="223">T180/I180-1</f>
        <v>2.4561860310729822E-2</v>
      </c>
      <c r="V180" s="245">
        <f t="shared" si="179"/>
        <v>0.23975003302952347</v>
      </c>
      <c r="W180" s="141">
        <f t="shared" si="180"/>
        <v>0</v>
      </c>
      <c r="X180" s="132">
        <f t="shared" si="181"/>
        <v>0</v>
      </c>
      <c r="Y180" s="102">
        <f t="shared" si="182"/>
        <v>0</v>
      </c>
      <c r="Z180" s="100">
        <f t="shared" si="183"/>
        <v>5829.1734867421446</v>
      </c>
      <c r="AA180" s="122">
        <f t="shared" si="218"/>
        <v>0</v>
      </c>
      <c r="AB180" s="122">
        <f t="shared" si="219"/>
        <v>1748.7520460226433</v>
      </c>
      <c r="AC180" s="100">
        <f t="shared" si="220"/>
        <v>7577.9255327647879</v>
      </c>
      <c r="AD180" s="221">
        <f t="shared" si="184"/>
        <v>0</v>
      </c>
      <c r="AE180" s="117">
        <f t="shared" si="198"/>
        <v>0</v>
      </c>
      <c r="AF180" s="130">
        <f t="shared" si="197"/>
        <v>7577.9255327647879</v>
      </c>
      <c r="AG180" s="101">
        <f t="shared" ref="AG180:AG201" si="224">AF180/T180-1</f>
        <v>2.3963396219659261E-2</v>
      </c>
      <c r="AH180" s="245">
        <f t="shared" si="185"/>
        <v>0.18149622640729923</v>
      </c>
      <c r="AI180" s="141">
        <f t="shared" si="186"/>
        <v>0</v>
      </c>
      <c r="AJ180" s="132">
        <f t="shared" si="187"/>
        <v>0</v>
      </c>
      <c r="AK180" s="102">
        <f t="shared" si="188"/>
        <v>0</v>
      </c>
      <c r="AL180" s="100">
        <f t="shared" si="189"/>
        <v>6120.6321610792511</v>
      </c>
      <c r="AM180" s="122">
        <f t="shared" ref="AM180:AM201" si="225">AL180*AM$4</f>
        <v>0</v>
      </c>
      <c r="AN180" s="122">
        <f t="shared" ref="AN180:AN201" si="226">AL180*AN$4</f>
        <v>1836.1896483237754</v>
      </c>
      <c r="AO180" s="100">
        <f t="shared" si="221"/>
        <v>7956.8218094030262</v>
      </c>
      <c r="AP180" s="221">
        <f t="shared" si="190"/>
        <v>0</v>
      </c>
      <c r="AQ180" s="117">
        <f t="shared" si="199"/>
        <v>0</v>
      </c>
      <c r="AR180" s="130">
        <f t="shared" si="222"/>
        <v>7956.8218094030262</v>
      </c>
      <c r="AS180" s="101">
        <f t="shared" ref="AS180:AS201" si="227">AR180/AF180-1</f>
        <v>4.9999999999999822E-2</v>
      </c>
      <c r="AT180" s="245">
        <f t="shared" si="191"/>
        <v>4.9999999999999822E-2</v>
      </c>
      <c r="AU180" s="141">
        <f t="shared" si="192"/>
        <v>0</v>
      </c>
      <c r="AV180" s="132">
        <f t="shared" si="193"/>
        <v>0</v>
      </c>
      <c r="AW180" s="102">
        <f t="shared" si="194"/>
        <v>0</v>
      </c>
      <c r="AX180" s="100">
        <f t="shared" ref="AX180:AX201" si="228">AR180-I180</f>
        <v>733.65380940302657</v>
      </c>
      <c r="AY180" s="101">
        <f t="shared" ref="AY180:AY201" si="229">AR180/I180-1</f>
        <v>0.10156953422695225</v>
      </c>
      <c r="BA180" s="259">
        <f t="shared" si="195"/>
        <v>0.53799798499834184</v>
      </c>
      <c r="BB180" s="279"/>
    </row>
    <row r="181" spans="1:54" s="93" customFormat="1" ht="15" customHeight="1" x14ac:dyDescent="0.25">
      <c r="A181" s="95" t="s">
        <v>413</v>
      </c>
      <c r="B181" s="100">
        <v>3902.87</v>
      </c>
      <c r="C181" s="100">
        <f t="shared" si="208"/>
        <v>1951.4349999999999</v>
      </c>
      <c r="D181" s="100">
        <f t="shared" si="209"/>
        <v>1170.8609999999999</v>
      </c>
      <c r="E181" s="100">
        <v>59.87</v>
      </c>
      <c r="F181" s="100">
        <f t="shared" si="210"/>
        <v>7085.0360000000001</v>
      </c>
      <c r="G181" s="223"/>
      <c r="H181" s="117">
        <f t="shared" si="211"/>
        <v>0</v>
      </c>
      <c r="I181" s="130">
        <f t="shared" si="212"/>
        <v>7085.0360000000001</v>
      </c>
      <c r="K181" s="141"/>
      <c r="L181" s="132">
        <f t="shared" si="175"/>
        <v>0</v>
      </c>
      <c r="M181" s="102">
        <f t="shared" si="176"/>
        <v>0</v>
      </c>
      <c r="N181" s="100">
        <f t="shared" si="177"/>
        <v>4839.3717763523282</v>
      </c>
      <c r="O181" s="122">
        <f t="shared" si="213"/>
        <v>967.87435527046568</v>
      </c>
      <c r="P181" s="122">
        <f t="shared" si="214"/>
        <v>1451.8115329056984</v>
      </c>
      <c r="Q181" s="100">
        <f t="shared" si="215"/>
        <v>7259.0576645284918</v>
      </c>
      <c r="R181" s="221">
        <f t="shared" si="178"/>
        <v>0</v>
      </c>
      <c r="S181" s="117">
        <f t="shared" si="216"/>
        <v>0</v>
      </c>
      <c r="T181" s="130">
        <f t="shared" si="217"/>
        <v>7259.0576645284918</v>
      </c>
      <c r="U181" s="101">
        <f t="shared" si="223"/>
        <v>2.4561860310729822E-2</v>
      </c>
      <c r="V181" s="245">
        <f t="shared" si="179"/>
        <v>0.2399520804823958</v>
      </c>
      <c r="W181" s="141">
        <f t="shared" si="180"/>
        <v>0</v>
      </c>
      <c r="X181" s="132">
        <f t="shared" si="181"/>
        <v>0</v>
      </c>
      <c r="Y181" s="102">
        <f t="shared" si="182"/>
        <v>0</v>
      </c>
      <c r="Z181" s="100">
        <f t="shared" si="183"/>
        <v>5717.6994919422641</v>
      </c>
      <c r="AA181" s="122">
        <f t="shared" si="218"/>
        <v>0</v>
      </c>
      <c r="AB181" s="122">
        <f t="shared" si="219"/>
        <v>1715.3098475826791</v>
      </c>
      <c r="AC181" s="100">
        <f t="shared" si="220"/>
        <v>7433.0093395249432</v>
      </c>
      <c r="AD181" s="221">
        <f t="shared" si="184"/>
        <v>0</v>
      </c>
      <c r="AE181" s="117">
        <f t="shared" si="198"/>
        <v>0</v>
      </c>
      <c r="AF181" s="130">
        <f t="shared" si="197"/>
        <v>7433.0093395249432</v>
      </c>
      <c r="AG181" s="101">
        <f t="shared" si="224"/>
        <v>2.3963396219659261E-2</v>
      </c>
      <c r="AH181" s="245">
        <f t="shared" si="185"/>
        <v>0.18149622640729923</v>
      </c>
      <c r="AI181" s="141">
        <f t="shared" si="186"/>
        <v>0</v>
      </c>
      <c r="AJ181" s="132">
        <f t="shared" si="187"/>
        <v>0</v>
      </c>
      <c r="AK181" s="102">
        <f t="shared" si="188"/>
        <v>0</v>
      </c>
      <c r="AL181" s="100">
        <f t="shared" si="189"/>
        <v>6003.584466539377</v>
      </c>
      <c r="AM181" s="122">
        <f t="shared" si="225"/>
        <v>0</v>
      </c>
      <c r="AN181" s="122">
        <f t="shared" si="226"/>
        <v>1801.0753399618131</v>
      </c>
      <c r="AO181" s="100">
        <f t="shared" si="221"/>
        <v>7804.6598065011904</v>
      </c>
      <c r="AP181" s="221">
        <f t="shared" si="190"/>
        <v>0</v>
      </c>
      <c r="AQ181" s="117">
        <f t="shared" si="199"/>
        <v>0</v>
      </c>
      <c r="AR181" s="130">
        <f t="shared" si="222"/>
        <v>7804.6598065011904</v>
      </c>
      <c r="AS181" s="101">
        <f t="shared" si="227"/>
        <v>5.0000000000000044E-2</v>
      </c>
      <c r="AT181" s="245">
        <f t="shared" si="191"/>
        <v>5.0000000000000044E-2</v>
      </c>
      <c r="AU181" s="141">
        <f t="shared" si="192"/>
        <v>0</v>
      </c>
      <c r="AV181" s="132">
        <f t="shared" si="193"/>
        <v>0</v>
      </c>
      <c r="AW181" s="102">
        <f t="shared" si="194"/>
        <v>0</v>
      </c>
      <c r="AX181" s="100">
        <f t="shared" si="228"/>
        <v>719.6238065011903</v>
      </c>
      <c r="AY181" s="101">
        <f t="shared" si="229"/>
        <v>0.10156953422695247</v>
      </c>
      <c r="BA181" s="259">
        <f t="shared" si="195"/>
        <v>0.53824863921662192</v>
      </c>
      <c r="BB181" s="279"/>
    </row>
    <row r="182" spans="1:54" s="93" customFormat="1" ht="15" customHeight="1" x14ac:dyDescent="0.25">
      <c r="A182" s="95" t="s">
        <v>414</v>
      </c>
      <c r="B182" s="100">
        <v>3826.35</v>
      </c>
      <c r="C182" s="100">
        <f t="shared" si="208"/>
        <v>1913.175</v>
      </c>
      <c r="D182" s="100">
        <f t="shared" si="209"/>
        <v>1147.905</v>
      </c>
      <c r="E182" s="100">
        <v>59.87</v>
      </c>
      <c r="F182" s="100">
        <f t="shared" si="210"/>
        <v>6947.2999999999993</v>
      </c>
      <c r="G182" s="223"/>
      <c r="H182" s="117">
        <f t="shared" si="211"/>
        <v>0</v>
      </c>
      <c r="I182" s="130">
        <f t="shared" si="212"/>
        <v>6947.2999999999993</v>
      </c>
      <c r="K182" s="141"/>
      <c r="L182" s="132">
        <f t="shared" si="175"/>
        <v>0</v>
      </c>
      <c r="M182" s="102">
        <f t="shared" si="176"/>
        <v>0</v>
      </c>
      <c r="N182" s="100">
        <f t="shared" si="177"/>
        <v>4745.2924080911553</v>
      </c>
      <c r="O182" s="122">
        <f t="shared" si="213"/>
        <v>949.0584816182311</v>
      </c>
      <c r="P182" s="122">
        <f t="shared" si="214"/>
        <v>1423.5877224273465</v>
      </c>
      <c r="Q182" s="100">
        <f t="shared" si="215"/>
        <v>7117.9386121367324</v>
      </c>
      <c r="R182" s="221">
        <f t="shared" si="178"/>
        <v>0</v>
      </c>
      <c r="S182" s="117">
        <f t="shared" si="216"/>
        <v>0</v>
      </c>
      <c r="T182" s="130">
        <f t="shared" si="217"/>
        <v>7117.9386121367324</v>
      </c>
      <c r="U182" s="101">
        <f t="shared" si="223"/>
        <v>2.4561860310729822E-2</v>
      </c>
      <c r="V182" s="245">
        <f t="shared" si="179"/>
        <v>0.24016161827620452</v>
      </c>
      <c r="W182" s="141">
        <f t="shared" si="180"/>
        <v>0</v>
      </c>
      <c r="X182" s="132">
        <f t="shared" si="181"/>
        <v>0</v>
      </c>
      <c r="Y182" s="102">
        <f t="shared" si="182"/>
        <v>0</v>
      </c>
      <c r="Z182" s="100">
        <f t="shared" si="183"/>
        <v>5606.5450733589059</v>
      </c>
      <c r="AA182" s="122">
        <f t="shared" si="218"/>
        <v>0</v>
      </c>
      <c r="AB182" s="122">
        <f t="shared" si="219"/>
        <v>1681.9635220076718</v>
      </c>
      <c r="AC182" s="100">
        <f t="shared" si="220"/>
        <v>7288.5085953665775</v>
      </c>
      <c r="AD182" s="221">
        <f t="shared" si="184"/>
        <v>0</v>
      </c>
      <c r="AE182" s="117">
        <f t="shared" si="198"/>
        <v>0</v>
      </c>
      <c r="AF182" s="130">
        <f t="shared" si="197"/>
        <v>7288.5085953665775</v>
      </c>
      <c r="AG182" s="101">
        <f t="shared" si="224"/>
        <v>2.3963396219659483E-2</v>
      </c>
      <c r="AH182" s="245">
        <f t="shared" si="185"/>
        <v>0.18149622640729923</v>
      </c>
      <c r="AI182" s="141">
        <f t="shared" si="186"/>
        <v>0</v>
      </c>
      <c r="AJ182" s="132">
        <f t="shared" si="187"/>
        <v>0</v>
      </c>
      <c r="AK182" s="102">
        <f t="shared" si="188"/>
        <v>0</v>
      </c>
      <c r="AL182" s="100">
        <f t="shared" si="189"/>
        <v>5886.8723270268501</v>
      </c>
      <c r="AM182" s="122">
        <f t="shared" si="225"/>
        <v>0</v>
      </c>
      <c r="AN182" s="122">
        <f t="shared" si="226"/>
        <v>1766.061698108055</v>
      </c>
      <c r="AO182" s="100">
        <f t="shared" si="221"/>
        <v>7652.9340251349049</v>
      </c>
      <c r="AP182" s="221">
        <f t="shared" si="190"/>
        <v>0</v>
      </c>
      <c r="AQ182" s="117">
        <f t="shared" si="199"/>
        <v>0</v>
      </c>
      <c r="AR182" s="130">
        <f t="shared" si="222"/>
        <v>7652.9340251349049</v>
      </c>
      <c r="AS182" s="101">
        <f t="shared" si="227"/>
        <v>4.9999999999999822E-2</v>
      </c>
      <c r="AT182" s="245">
        <f t="shared" si="191"/>
        <v>4.9999999999999822E-2</v>
      </c>
      <c r="AU182" s="141">
        <f t="shared" si="192"/>
        <v>0</v>
      </c>
      <c r="AV182" s="132">
        <f t="shared" si="193"/>
        <v>0</v>
      </c>
      <c r="AW182" s="102">
        <f t="shared" si="194"/>
        <v>0</v>
      </c>
      <c r="AX182" s="100">
        <f t="shared" si="228"/>
        <v>705.63402513490564</v>
      </c>
      <c r="AY182" s="101">
        <f t="shared" si="229"/>
        <v>0.10156953422695225</v>
      </c>
      <c r="BA182" s="259">
        <f t="shared" si="195"/>
        <v>0.53850858573493032</v>
      </c>
      <c r="BB182" s="279"/>
    </row>
    <row r="183" spans="1:54" s="93" customFormat="1" ht="15" customHeight="1" x14ac:dyDescent="0.25">
      <c r="A183" s="95" t="s">
        <v>415</v>
      </c>
      <c r="B183" s="100">
        <v>3751.32</v>
      </c>
      <c r="C183" s="100">
        <f t="shared" si="208"/>
        <v>1875.66</v>
      </c>
      <c r="D183" s="100">
        <f t="shared" si="209"/>
        <v>1125.396</v>
      </c>
      <c r="E183" s="100">
        <v>59.87</v>
      </c>
      <c r="F183" s="100">
        <f t="shared" si="210"/>
        <v>6812.2460000000001</v>
      </c>
      <c r="G183" s="223"/>
      <c r="H183" s="117">
        <f t="shared" si="211"/>
        <v>0</v>
      </c>
      <c r="I183" s="130">
        <f t="shared" si="212"/>
        <v>6812.2460000000001</v>
      </c>
      <c r="K183" s="141"/>
      <c r="L183" s="132">
        <f t="shared" si="175"/>
        <v>0</v>
      </c>
      <c r="M183" s="102">
        <f t="shared" si="176"/>
        <v>0</v>
      </c>
      <c r="N183" s="100">
        <f t="shared" si="177"/>
        <v>4653.0449564362189</v>
      </c>
      <c r="O183" s="122">
        <f t="shared" si="213"/>
        <v>930.60899128724384</v>
      </c>
      <c r="P183" s="122">
        <f t="shared" si="214"/>
        <v>1395.9134869308657</v>
      </c>
      <c r="Q183" s="100">
        <f t="shared" si="215"/>
        <v>6979.5674346543283</v>
      </c>
      <c r="R183" s="221">
        <f t="shared" si="178"/>
        <v>0</v>
      </c>
      <c r="S183" s="117">
        <f t="shared" si="216"/>
        <v>0</v>
      </c>
      <c r="T183" s="130">
        <f t="shared" si="217"/>
        <v>6979.5674346543283</v>
      </c>
      <c r="U183" s="101">
        <f t="shared" si="223"/>
        <v>2.4561860310729822E-2</v>
      </c>
      <c r="V183" s="245">
        <f t="shared" si="179"/>
        <v>0.24037537625055139</v>
      </c>
      <c r="W183" s="141">
        <f t="shared" si="180"/>
        <v>0</v>
      </c>
      <c r="X183" s="132">
        <f t="shared" si="181"/>
        <v>0</v>
      </c>
      <c r="Y183" s="102">
        <f t="shared" si="182"/>
        <v>0</v>
      </c>
      <c r="Z183" s="100">
        <f t="shared" si="183"/>
        <v>5497.5550573329083</v>
      </c>
      <c r="AA183" s="122">
        <f t="shared" si="218"/>
        <v>0</v>
      </c>
      <c r="AB183" s="122">
        <f t="shared" si="219"/>
        <v>1649.2665171998724</v>
      </c>
      <c r="AC183" s="100">
        <f t="shared" si="220"/>
        <v>7146.8215745327807</v>
      </c>
      <c r="AD183" s="221">
        <f t="shared" si="184"/>
        <v>0</v>
      </c>
      <c r="AE183" s="117">
        <f t="shared" si="198"/>
        <v>0</v>
      </c>
      <c r="AF183" s="130">
        <f t="shared" si="197"/>
        <v>7146.8215745327807</v>
      </c>
      <c r="AG183" s="101">
        <f t="shared" si="224"/>
        <v>2.3963396219659261E-2</v>
      </c>
      <c r="AH183" s="245">
        <f t="shared" si="185"/>
        <v>0.18149622640729923</v>
      </c>
      <c r="AI183" s="141">
        <f t="shared" si="186"/>
        <v>0</v>
      </c>
      <c r="AJ183" s="132">
        <f t="shared" si="187"/>
        <v>0</v>
      </c>
      <c r="AK183" s="102">
        <f t="shared" si="188"/>
        <v>0</v>
      </c>
      <c r="AL183" s="100">
        <f t="shared" si="189"/>
        <v>5772.4328101995534</v>
      </c>
      <c r="AM183" s="122">
        <f t="shared" si="225"/>
        <v>0</v>
      </c>
      <c r="AN183" s="122">
        <f t="shared" si="226"/>
        <v>1731.729843059866</v>
      </c>
      <c r="AO183" s="100">
        <f t="shared" si="221"/>
        <v>7504.1626532594191</v>
      </c>
      <c r="AP183" s="221">
        <f t="shared" si="190"/>
        <v>0</v>
      </c>
      <c r="AQ183" s="117">
        <f t="shared" si="199"/>
        <v>0</v>
      </c>
      <c r="AR183" s="130">
        <f t="shared" si="222"/>
        <v>7504.1626532594191</v>
      </c>
      <c r="AS183" s="101">
        <f t="shared" si="227"/>
        <v>4.9999999999999822E-2</v>
      </c>
      <c r="AT183" s="245">
        <f t="shared" si="191"/>
        <v>5.0000000000000044E-2</v>
      </c>
      <c r="AU183" s="141">
        <f t="shared" si="192"/>
        <v>0</v>
      </c>
      <c r="AV183" s="132">
        <f t="shared" si="193"/>
        <v>0</v>
      </c>
      <c r="AW183" s="102">
        <f t="shared" si="194"/>
        <v>0</v>
      </c>
      <c r="AX183" s="100">
        <f t="shared" si="228"/>
        <v>691.91665325941904</v>
      </c>
      <c r="AY183" s="101">
        <f t="shared" si="229"/>
        <v>0.10156953422695225</v>
      </c>
      <c r="BA183" s="259">
        <f t="shared" si="195"/>
        <v>0.53877376768698837</v>
      </c>
      <c r="BB183" s="279"/>
    </row>
    <row r="184" spans="1:54" s="93" customFormat="1" ht="15" customHeight="1" x14ac:dyDescent="0.25">
      <c r="A184" s="95" t="s">
        <v>416</v>
      </c>
      <c r="B184" s="100">
        <v>3677.75</v>
      </c>
      <c r="C184" s="100">
        <f t="shared" si="208"/>
        <v>1838.875</v>
      </c>
      <c r="D184" s="100">
        <f t="shared" si="209"/>
        <v>1103.325</v>
      </c>
      <c r="E184" s="100">
        <v>59.87</v>
      </c>
      <c r="F184" s="100">
        <f t="shared" si="210"/>
        <v>6679.82</v>
      </c>
      <c r="G184" s="223"/>
      <c r="H184" s="117">
        <f t="shared" si="211"/>
        <v>0</v>
      </c>
      <c r="I184" s="130">
        <f t="shared" si="212"/>
        <v>6679.82</v>
      </c>
      <c r="K184" s="141"/>
      <c r="L184" s="132">
        <f t="shared" si="175"/>
        <v>0</v>
      </c>
      <c r="M184" s="102">
        <f t="shared" si="176"/>
        <v>0</v>
      </c>
      <c r="N184" s="100">
        <f t="shared" si="177"/>
        <v>4562.5925371605463</v>
      </c>
      <c r="O184" s="122">
        <f t="shared" si="213"/>
        <v>912.51850743210935</v>
      </c>
      <c r="P184" s="122">
        <f t="shared" si="214"/>
        <v>1368.7777611481638</v>
      </c>
      <c r="Q184" s="100">
        <f t="shared" si="215"/>
        <v>6843.8888057408185</v>
      </c>
      <c r="R184" s="221">
        <f t="shared" si="178"/>
        <v>0</v>
      </c>
      <c r="S184" s="117">
        <f t="shared" si="216"/>
        <v>0</v>
      </c>
      <c r="T184" s="130">
        <f t="shared" si="217"/>
        <v>6843.8888057408185</v>
      </c>
      <c r="U184" s="101">
        <f t="shared" si="223"/>
        <v>2.4561860310729822E-2</v>
      </c>
      <c r="V184" s="245">
        <f t="shared" si="179"/>
        <v>0.24059344358929957</v>
      </c>
      <c r="W184" s="141">
        <f t="shared" si="180"/>
        <v>0</v>
      </c>
      <c r="X184" s="132">
        <f t="shared" si="181"/>
        <v>0</v>
      </c>
      <c r="Y184" s="102">
        <f t="shared" si="182"/>
        <v>0</v>
      </c>
      <c r="Z184" s="100">
        <f t="shared" si="183"/>
        <v>5390.6858652892906</v>
      </c>
      <c r="AA184" s="122">
        <f t="shared" si="218"/>
        <v>0</v>
      </c>
      <c r="AB184" s="122">
        <f t="shared" si="219"/>
        <v>1617.2057595867871</v>
      </c>
      <c r="AC184" s="100">
        <f t="shared" si="220"/>
        <v>7007.8916248760779</v>
      </c>
      <c r="AD184" s="221">
        <f t="shared" si="184"/>
        <v>0</v>
      </c>
      <c r="AE184" s="117">
        <f t="shared" si="198"/>
        <v>0</v>
      </c>
      <c r="AF184" s="130">
        <f t="shared" si="197"/>
        <v>7007.8916248760779</v>
      </c>
      <c r="AG184" s="101">
        <f t="shared" si="224"/>
        <v>2.3963396219659483E-2</v>
      </c>
      <c r="AH184" s="245">
        <f t="shared" si="185"/>
        <v>0.18149622640729923</v>
      </c>
      <c r="AI184" s="141">
        <f t="shared" si="186"/>
        <v>0</v>
      </c>
      <c r="AJ184" s="132">
        <f t="shared" si="187"/>
        <v>0</v>
      </c>
      <c r="AK184" s="102">
        <f t="shared" si="188"/>
        <v>0</v>
      </c>
      <c r="AL184" s="100">
        <f t="shared" si="189"/>
        <v>5660.2201585537541</v>
      </c>
      <c r="AM184" s="122">
        <f t="shared" si="225"/>
        <v>0</v>
      </c>
      <c r="AN184" s="122">
        <f t="shared" si="226"/>
        <v>1698.0660475661261</v>
      </c>
      <c r="AO184" s="100">
        <f t="shared" si="221"/>
        <v>7358.2862061198803</v>
      </c>
      <c r="AP184" s="221">
        <f t="shared" si="190"/>
        <v>0</v>
      </c>
      <c r="AQ184" s="117">
        <f t="shared" si="199"/>
        <v>0</v>
      </c>
      <c r="AR184" s="130">
        <f t="shared" si="222"/>
        <v>7358.2862061198803</v>
      </c>
      <c r="AS184" s="101">
        <f t="shared" si="227"/>
        <v>4.9999999999999822E-2</v>
      </c>
      <c r="AT184" s="245">
        <f t="shared" si="191"/>
        <v>4.9999999999999822E-2</v>
      </c>
      <c r="AU184" s="141">
        <f t="shared" si="192"/>
        <v>0</v>
      </c>
      <c r="AV184" s="132">
        <f t="shared" si="193"/>
        <v>0</v>
      </c>
      <c r="AW184" s="102">
        <f t="shared" si="194"/>
        <v>0</v>
      </c>
      <c r="AX184" s="100">
        <f t="shared" si="228"/>
        <v>678.46620611988055</v>
      </c>
      <c r="AY184" s="101">
        <f t="shared" si="229"/>
        <v>0.10156953422695225</v>
      </c>
      <c r="BA184" s="259">
        <f t="shared" si="195"/>
        <v>0.53904429571171342</v>
      </c>
      <c r="BB184" s="279"/>
    </row>
    <row r="185" spans="1:54" s="93" customFormat="1" ht="15" customHeight="1" x14ac:dyDescent="0.25">
      <c r="A185" s="95" t="s">
        <v>417</v>
      </c>
      <c r="B185" s="100">
        <v>3605.64</v>
      </c>
      <c r="C185" s="100">
        <f t="shared" si="208"/>
        <v>1802.82</v>
      </c>
      <c r="D185" s="100">
        <f t="shared" si="209"/>
        <v>1081.692</v>
      </c>
      <c r="E185" s="100">
        <v>59.87</v>
      </c>
      <c r="F185" s="100">
        <f t="shared" si="210"/>
        <v>6550.0219999999999</v>
      </c>
      <c r="G185" s="223"/>
      <c r="H185" s="117">
        <f t="shared" si="211"/>
        <v>0</v>
      </c>
      <c r="I185" s="130">
        <f t="shared" si="212"/>
        <v>6550.0219999999999</v>
      </c>
      <c r="K185" s="141"/>
      <c r="L185" s="132">
        <f t="shared" si="175"/>
        <v>0</v>
      </c>
      <c r="M185" s="102">
        <f t="shared" si="176"/>
        <v>0</v>
      </c>
      <c r="N185" s="100">
        <f t="shared" si="177"/>
        <v>4473.9351502641384</v>
      </c>
      <c r="O185" s="122">
        <f t="shared" si="213"/>
        <v>894.78703005282773</v>
      </c>
      <c r="P185" s="122">
        <f t="shared" si="214"/>
        <v>1342.1805450792415</v>
      </c>
      <c r="Q185" s="100">
        <f t="shared" si="215"/>
        <v>6710.9027253962076</v>
      </c>
      <c r="R185" s="221">
        <f t="shared" si="178"/>
        <v>0</v>
      </c>
      <c r="S185" s="117">
        <f t="shared" si="216"/>
        <v>0</v>
      </c>
      <c r="T185" s="130">
        <f t="shared" si="217"/>
        <v>6710.9027253962076</v>
      </c>
      <c r="U185" s="101">
        <f t="shared" si="223"/>
        <v>2.4561860310729822E-2</v>
      </c>
      <c r="V185" s="245">
        <f t="shared" si="179"/>
        <v>0.24081581917888051</v>
      </c>
      <c r="W185" s="141">
        <f t="shared" si="180"/>
        <v>0</v>
      </c>
      <c r="X185" s="132">
        <f t="shared" si="181"/>
        <v>0</v>
      </c>
      <c r="Y185" s="102">
        <f t="shared" si="182"/>
        <v>0</v>
      </c>
      <c r="Z185" s="100">
        <f t="shared" si="183"/>
        <v>5285.937497228053</v>
      </c>
      <c r="AA185" s="122">
        <f t="shared" si="218"/>
        <v>0</v>
      </c>
      <c r="AB185" s="122">
        <f t="shared" si="219"/>
        <v>1585.7812491684158</v>
      </c>
      <c r="AC185" s="100">
        <f t="shared" si="220"/>
        <v>6871.7187463964692</v>
      </c>
      <c r="AD185" s="221">
        <f t="shared" si="184"/>
        <v>0</v>
      </c>
      <c r="AE185" s="117">
        <f t="shared" si="198"/>
        <v>0</v>
      </c>
      <c r="AF185" s="130">
        <f t="shared" si="197"/>
        <v>6871.7187463964692</v>
      </c>
      <c r="AG185" s="101">
        <f t="shared" si="224"/>
        <v>2.3963396219659483E-2</v>
      </c>
      <c r="AH185" s="245">
        <f t="shared" si="185"/>
        <v>0.18149622640729923</v>
      </c>
      <c r="AI185" s="141">
        <f t="shared" si="186"/>
        <v>0</v>
      </c>
      <c r="AJ185" s="132">
        <f t="shared" si="187"/>
        <v>0</v>
      </c>
      <c r="AK185" s="102">
        <f t="shared" si="188"/>
        <v>0</v>
      </c>
      <c r="AL185" s="100">
        <f t="shared" si="189"/>
        <v>5550.2343720894542</v>
      </c>
      <c r="AM185" s="122">
        <f t="shared" si="225"/>
        <v>0</v>
      </c>
      <c r="AN185" s="122">
        <f t="shared" si="226"/>
        <v>1665.0703116268362</v>
      </c>
      <c r="AO185" s="100">
        <f t="shared" si="221"/>
        <v>7215.3046837162901</v>
      </c>
      <c r="AP185" s="221">
        <f t="shared" si="190"/>
        <v>0</v>
      </c>
      <c r="AQ185" s="117">
        <f t="shared" si="199"/>
        <v>0</v>
      </c>
      <c r="AR185" s="130">
        <f t="shared" si="222"/>
        <v>7215.3046837162901</v>
      </c>
      <c r="AS185" s="101">
        <f t="shared" si="227"/>
        <v>4.99999999999996E-2</v>
      </c>
      <c r="AT185" s="245">
        <f t="shared" si="191"/>
        <v>4.9999999999999822E-2</v>
      </c>
      <c r="AU185" s="141">
        <f t="shared" si="192"/>
        <v>0</v>
      </c>
      <c r="AV185" s="132">
        <f t="shared" si="193"/>
        <v>0</v>
      </c>
      <c r="AW185" s="102">
        <f t="shared" si="194"/>
        <v>0</v>
      </c>
      <c r="AX185" s="100">
        <f t="shared" si="228"/>
        <v>665.28268371629019</v>
      </c>
      <c r="AY185" s="101">
        <f t="shared" si="229"/>
        <v>0.10156953422695225</v>
      </c>
      <c r="BA185" s="259">
        <f t="shared" si="195"/>
        <v>0.53932016842764519</v>
      </c>
      <c r="BB185" s="279"/>
    </row>
    <row r="186" spans="1:54" s="93" customFormat="1" ht="15" customHeight="1" x14ac:dyDescent="0.25">
      <c r="A186" s="95" t="s">
        <v>418</v>
      </c>
      <c r="B186" s="100">
        <v>3534.95</v>
      </c>
      <c r="C186" s="100">
        <f t="shared" si="208"/>
        <v>1767.4749999999999</v>
      </c>
      <c r="D186" s="100">
        <f t="shared" si="209"/>
        <v>1060.4849999999999</v>
      </c>
      <c r="E186" s="100">
        <v>59.87</v>
      </c>
      <c r="F186" s="100">
        <f t="shared" si="210"/>
        <v>6422.7799999999988</v>
      </c>
      <c r="G186" s="223"/>
      <c r="H186" s="117">
        <f t="shared" si="211"/>
        <v>0</v>
      </c>
      <c r="I186" s="130">
        <f t="shared" si="212"/>
        <v>6422.7799999999988</v>
      </c>
      <c r="K186" s="141"/>
      <c r="L186" s="132">
        <f t="shared" si="175"/>
        <v>0</v>
      </c>
      <c r="M186" s="102">
        <f t="shared" si="176"/>
        <v>0</v>
      </c>
      <c r="N186" s="100">
        <f t="shared" si="177"/>
        <v>4387.0236167776993</v>
      </c>
      <c r="O186" s="122">
        <f t="shared" si="213"/>
        <v>877.40472335553989</v>
      </c>
      <c r="P186" s="122">
        <f t="shared" si="214"/>
        <v>1316.1070850333097</v>
      </c>
      <c r="Q186" s="100">
        <f t="shared" si="215"/>
        <v>6580.5354251665494</v>
      </c>
      <c r="R186" s="221">
        <f t="shared" si="178"/>
        <v>0</v>
      </c>
      <c r="S186" s="117">
        <f t="shared" si="216"/>
        <v>0</v>
      </c>
      <c r="T186" s="130">
        <f t="shared" si="217"/>
        <v>6580.5354251665494</v>
      </c>
      <c r="U186" s="101">
        <f t="shared" si="223"/>
        <v>2.4561860310730044E-2</v>
      </c>
      <c r="V186" s="245">
        <f t="shared" si="179"/>
        <v>0.24104262203926496</v>
      </c>
      <c r="W186" s="141">
        <f t="shared" si="180"/>
        <v>0</v>
      </c>
      <c r="X186" s="132">
        <f t="shared" si="181"/>
        <v>0</v>
      </c>
      <c r="Y186" s="102">
        <f t="shared" si="182"/>
        <v>0</v>
      </c>
      <c r="Z186" s="100">
        <f t="shared" si="183"/>
        <v>5183.2518483825525</v>
      </c>
      <c r="AA186" s="122">
        <f t="shared" si="218"/>
        <v>0</v>
      </c>
      <c r="AB186" s="122">
        <f t="shared" si="219"/>
        <v>1554.9755545147657</v>
      </c>
      <c r="AC186" s="100">
        <f t="shared" si="220"/>
        <v>6738.2274028973179</v>
      </c>
      <c r="AD186" s="221">
        <f t="shared" si="184"/>
        <v>0</v>
      </c>
      <c r="AE186" s="117">
        <f t="shared" si="198"/>
        <v>0</v>
      </c>
      <c r="AF186" s="130">
        <f t="shared" si="197"/>
        <v>6738.2274028973179</v>
      </c>
      <c r="AG186" s="101">
        <f t="shared" si="224"/>
        <v>2.3963396219659039E-2</v>
      </c>
      <c r="AH186" s="245">
        <f t="shared" si="185"/>
        <v>0.18149622640729901</v>
      </c>
      <c r="AI186" s="141">
        <f t="shared" si="186"/>
        <v>0</v>
      </c>
      <c r="AJ186" s="132">
        <f t="shared" si="187"/>
        <v>0</v>
      </c>
      <c r="AK186" s="102">
        <f t="shared" si="188"/>
        <v>0</v>
      </c>
      <c r="AL186" s="100">
        <f t="shared" si="189"/>
        <v>5442.41444080168</v>
      </c>
      <c r="AM186" s="122">
        <f t="shared" si="225"/>
        <v>0</v>
      </c>
      <c r="AN186" s="122">
        <f t="shared" si="226"/>
        <v>1632.7243322405041</v>
      </c>
      <c r="AO186" s="100">
        <f t="shared" si="221"/>
        <v>7075.1387730421839</v>
      </c>
      <c r="AP186" s="221">
        <f t="shared" si="190"/>
        <v>0</v>
      </c>
      <c r="AQ186" s="117">
        <f t="shared" si="199"/>
        <v>0</v>
      </c>
      <c r="AR186" s="130">
        <f t="shared" si="222"/>
        <v>7075.1387730421839</v>
      </c>
      <c r="AS186" s="101">
        <f t="shared" si="227"/>
        <v>5.0000000000000044E-2</v>
      </c>
      <c r="AT186" s="245">
        <f t="shared" si="191"/>
        <v>5.0000000000000044E-2</v>
      </c>
      <c r="AU186" s="141">
        <f t="shared" si="192"/>
        <v>0</v>
      </c>
      <c r="AV186" s="132">
        <f t="shared" si="193"/>
        <v>0</v>
      </c>
      <c r="AW186" s="102">
        <f t="shared" si="194"/>
        <v>0</v>
      </c>
      <c r="AX186" s="100">
        <f t="shared" si="228"/>
        <v>652.35877304218502</v>
      </c>
      <c r="AY186" s="101">
        <f t="shared" si="229"/>
        <v>0.10156953422695247</v>
      </c>
      <c r="BA186" s="259">
        <f t="shared" si="195"/>
        <v>0.53960153348751194</v>
      </c>
      <c r="BB186" s="279"/>
    </row>
    <row r="187" spans="1:54" s="93" customFormat="1" ht="15" customHeight="1" x14ac:dyDescent="0.25">
      <c r="A187" s="95" t="s">
        <v>419</v>
      </c>
      <c r="B187" s="100">
        <v>3465.64</v>
      </c>
      <c r="C187" s="100">
        <f t="shared" si="208"/>
        <v>1732.82</v>
      </c>
      <c r="D187" s="100">
        <f t="shared" si="209"/>
        <v>1039.692</v>
      </c>
      <c r="E187" s="100">
        <v>59.87</v>
      </c>
      <c r="F187" s="100">
        <f t="shared" si="210"/>
        <v>6298.0219999999999</v>
      </c>
      <c r="G187" s="223"/>
      <c r="H187" s="117">
        <f t="shared" si="211"/>
        <v>0</v>
      </c>
      <c r="I187" s="130">
        <f t="shared" si="212"/>
        <v>6298.0219999999999</v>
      </c>
      <c r="K187" s="141"/>
      <c r="L187" s="132">
        <f t="shared" si="175"/>
        <v>0</v>
      </c>
      <c r="M187" s="102">
        <f t="shared" si="176"/>
        <v>0</v>
      </c>
      <c r="N187" s="100">
        <f t="shared" si="177"/>
        <v>4301.8087577319357</v>
      </c>
      <c r="O187" s="122">
        <f t="shared" si="213"/>
        <v>860.36175154638715</v>
      </c>
      <c r="P187" s="122">
        <f t="shared" si="214"/>
        <v>1290.5426273195806</v>
      </c>
      <c r="Q187" s="100">
        <f t="shared" si="215"/>
        <v>6452.7131365979039</v>
      </c>
      <c r="R187" s="221">
        <f t="shared" si="178"/>
        <v>0</v>
      </c>
      <c r="S187" s="117">
        <f t="shared" si="216"/>
        <v>0</v>
      </c>
      <c r="T187" s="130">
        <f t="shared" si="217"/>
        <v>6452.7131365979039</v>
      </c>
      <c r="U187" s="101">
        <f t="shared" si="223"/>
        <v>2.4561860310730044E-2</v>
      </c>
      <c r="V187" s="245">
        <f t="shared" si="179"/>
        <v>0.24127398048612547</v>
      </c>
      <c r="W187" s="141">
        <f t="shared" si="180"/>
        <v>0</v>
      </c>
      <c r="X187" s="132">
        <f t="shared" si="181"/>
        <v>0</v>
      </c>
      <c r="Y187" s="102">
        <f t="shared" si="182"/>
        <v>0</v>
      </c>
      <c r="Z187" s="100">
        <f t="shared" si="183"/>
        <v>5082.5708139861536</v>
      </c>
      <c r="AA187" s="122">
        <f t="shared" si="218"/>
        <v>0</v>
      </c>
      <c r="AB187" s="122">
        <f t="shared" si="219"/>
        <v>1524.7712441958461</v>
      </c>
      <c r="AC187" s="100">
        <f t="shared" si="220"/>
        <v>6607.3420581819992</v>
      </c>
      <c r="AD187" s="221">
        <f t="shared" si="184"/>
        <v>0</v>
      </c>
      <c r="AE187" s="117">
        <f t="shared" si="198"/>
        <v>0</v>
      </c>
      <c r="AF187" s="130">
        <f t="shared" si="197"/>
        <v>6607.3420581819992</v>
      </c>
      <c r="AG187" s="101">
        <f t="shared" si="224"/>
        <v>2.3963396219659261E-2</v>
      </c>
      <c r="AH187" s="245">
        <f t="shared" si="185"/>
        <v>0.18149622640729923</v>
      </c>
      <c r="AI187" s="141">
        <f t="shared" si="186"/>
        <v>0</v>
      </c>
      <c r="AJ187" s="132">
        <f t="shared" si="187"/>
        <v>0</v>
      </c>
      <c r="AK187" s="102">
        <f t="shared" si="188"/>
        <v>0</v>
      </c>
      <c r="AL187" s="100">
        <f t="shared" si="189"/>
        <v>5336.699354685461</v>
      </c>
      <c r="AM187" s="122">
        <f t="shared" si="225"/>
        <v>0</v>
      </c>
      <c r="AN187" s="122">
        <f t="shared" si="226"/>
        <v>1601.0098064056383</v>
      </c>
      <c r="AO187" s="100">
        <f t="shared" si="221"/>
        <v>6937.7091610910993</v>
      </c>
      <c r="AP187" s="221">
        <f t="shared" si="190"/>
        <v>0</v>
      </c>
      <c r="AQ187" s="117">
        <f t="shared" si="199"/>
        <v>0</v>
      </c>
      <c r="AR187" s="130">
        <f t="shared" si="222"/>
        <v>6937.7091610910993</v>
      </c>
      <c r="AS187" s="101">
        <f t="shared" si="227"/>
        <v>5.0000000000000044E-2</v>
      </c>
      <c r="AT187" s="245">
        <f t="shared" si="191"/>
        <v>5.0000000000000044E-2</v>
      </c>
      <c r="AU187" s="141">
        <f t="shared" si="192"/>
        <v>0</v>
      </c>
      <c r="AV187" s="132">
        <f t="shared" si="193"/>
        <v>0</v>
      </c>
      <c r="AW187" s="102">
        <f t="shared" si="194"/>
        <v>0</v>
      </c>
      <c r="AX187" s="100">
        <f t="shared" si="228"/>
        <v>639.68716109109937</v>
      </c>
      <c r="AY187" s="101">
        <f t="shared" si="229"/>
        <v>0.10156953422695247</v>
      </c>
      <c r="BA187" s="259">
        <f t="shared" si="195"/>
        <v>0.53988855007602088</v>
      </c>
      <c r="BB187" s="279"/>
    </row>
    <row r="188" spans="1:54" s="93" customFormat="1" ht="15" customHeight="1" x14ac:dyDescent="0.25">
      <c r="A188" s="95" t="s">
        <v>420</v>
      </c>
      <c r="B188" s="100">
        <v>3397.68</v>
      </c>
      <c r="C188" s="100">
        <f t="shared" si="208"/>
        <v>1698.84</v>
      </c>
      <c r="D188" s="100">
        <f t="shared" si="209"/>
        <v>1019.3039999999999</v>
      </c>
      <c r="E188" s="100">
        <v>59.87</v>
      </c>
      <c r="F188" s="100">
        <f t="shared" si="210"/>
        <v>6175.6939999999995</v>
      </c>
      <c r="G188" s="223"/>
      <c r="H188" s="117">
        <f t="shared" si="211"/>
        <v>0</v>
      </c>
      <c r="I188" s="130">
        <f t="shared" si="212"/>
        <v>6175.6939999999995</v>
      </c>
      <c r="K188" s="141"/>
      <c r="L188" s="132">
        <f t="shared" si="175"/>
        <v>0</v>
      </c>
      <c r="M188" s="102">
        <f t="shared" si="176"/>
        <v>0</v>
      </c>
      <c r="N188" s="100">
        <f t="shared" si="177"/>
        <v>4218.2536888998748</v>
      </c>
      <c r="O188" s="122">
        <f t="shared" si="213"/>
        <v>843.65073777997497</v>
      </c>
      <c r="P188" s="122">
        <f t="shared" si="214"/>
        <v>1265.4761066699623</v>
      </c>
      <c r="Q188" s="100">
        <f t="shared" si="215"/>
        <v>6327.3805333498121</v>
      </c>
      <c r="R188" s="221">
        <f t="shared" si="178"/>
        <v>0</v>
      </c>
      <c r="S188" s="117">
        <f t="shared" si="216"/>
        <v>0</v>
      </c>
      <c r="T188" s="130">
        <f t="shared" si="217"/>
        <v>6327.3805333498121</v>
      </c>
      <c r="U188" s="101">
        <f t="shared" si="223"/>
        <v>2.4561860310729822E-2</v>
      </c>
      <c r="V188" s="245">
        <f t="shared" si="179"/>
        <v>0.24150999767484715</v>
      </c>
      <c r="W188" s="141">
        <f t="shared" si="180"/>
        <v>0</v>
      </c>
      <c r="X188" s="132">
        <f t="shared" si="181"/>
        <v>0</v>
      </c>
      <c r="Y188" s="102">
        <f t="shared" si="182"/>
        <v>0</v>
      </c>
      <c r="Z188" s="100">
        <f t="shared" si="183"/>
        <v>4983.8508154638712</v>
      </c>
      <c r="AA188" s="122">
        <f t="shared" si="218"/>
        <v>0</v>
      </c>
      <c r="AB188" s="122">
        <f t="shared" si="219"/>
        <v>1495.1552446391613</v>
      </c>
      <c r="AC188" s="100">
        <f t="shared" si="220"/>
        <v>6479.0060601030327</v>
      </c>
      <c r="AD188" s="221">
        <f t="shared" si="184"/>
        <v>0</v>
      </c>
      <c r="AE188" s="117">
        <f t="shared" si="198"/>
        <v>0</v>
      </c>
      <c r="AF188" s="130">
        <f t="shared" si="197"/>
        <v>6479.0060601030327</v>
      </c>
      <c r="AG188" s="101">
        <f t="shared" si="224"/>
        <v>2.3963396219659261E-2</v>
      </c>
      <c r="AH188" s="245">
        <f t="shared" si="185"/>
        <v>0.18149622640729923</v>
      </c>
      <c r="AI188" s="141">
        <f t="shared" si="186"/>
        <v>0</v>
      </c>
      <c r="AJ188" s="132">
        <f t="shared" si="187"/>
        <v>0</v>
      </c>
      <c r="AK188" s="102">
        <f t="shared" si="188"/>
        <v>0</v>
      </c>
      <c r="AL188" s="100">
        <f t="shared" si="189"/>
        <v>5233.0433562370645</v>
      </c>
      <c r="AM188" s="122">
        <f t="shared" si="225"/>
        <v>0</v>
      </c>
      <c r="AN188" s="122">
        <f t="shared" si="226"/>
        <v>1569.9130068711193</v>
      </c>
      <c r="AO188" s="100">
        <f t="shared" si="221"/>
        <v>6802.9563631081837</v>
      </c>
      <c r="AP188" s="221">
        <f t="shared" si="190"/>
        <v>0</v>
      </c>
      <c r="AQ188" s="117">
        <f t="shared" si="199"/>
        <v>0</v>
      </c>
      <c r="AR188" s="130">
        <f t="shared" si="222"/>
        <v>6802.9563631081837</v>
      </c>
      <c r="AS188" s="101">
        <f t="shared" si="227"/>
        <v>4.9999999999999822E-2</v>
      </c>
      <c r="AT188" s="245">
        <f t="shared" si="191"/>
        <v>5.0000000000000044E-2</v>
      </c>
      <c r="AU188" s="141">
        <f t="shared" si="192"/>
        <v>0</v>
      </c>
      <c r="AV188" s="132">
        <f t="shared" si="193"/>
        <v>0</v>
      </c>
      <c r="AW188" s="102">
        <f t="shared" si="194"/>
        <v>0</v>
      </c>
      <c r="AX188" s="100">
        <f t="shared" si="228"/>
        <v>627.26236310818422</v>
      </c>
      <c r="AY188" s="101">
        <f t="shared" si="229"/>
        <v>0.10156953422695225</v>
      </c>
      <c r="BA188" s="259">
        <f t="shared" si="195"/>
        <v>0.54018134616475488</v>
      </c>
      <c r="BB188" s="279"/>
    </row>
    <row r="189" spans="1:54" s="93" customFormat="1" ht="15" customHeight="1" x14ac:dyDescent="0.25">
      <c r="A189" s="95" t="s">
        <v>421</v>
      </c>
      <c r="B189" s="100">
        <v>3331.06</v>
      </c>
      <c r="C189" s="100">
        <f t="shared" si="208"/>
        <v>1665.53</v>
      </c>
      <c r="D189" s="100">
        <f t="shared" si="209"/>
        <v>999.31799999999998</v>
      </c>
      <c r="E189" s="100">
        <v>59.87</v>
      </c>
      <c r="F189" s="100">
        <f t="shared" si="210"/>
        <v>6055.7780000000002</v>
      </c>
      <c r="G189" s="223"/>
      <c r="H189" s="117">
        <f t="shared" si="211"/>
        <v>0</v>
      </c>
      <c r="I189" s="130">
        <f t="shared" si="212"/>
        <v>6055.7780000000002</v>
      </c>
      <c r="K189" s="141"/>
      <c r="L189" s="132">
        <f t="shared" si="175"/>
        <v>0</v>
      </c>
      <c r="M189" s="102">
        <f t="shared" si="176"/>
        <v>0</v>
      </c>
      <c r="N189" s="100">
        <f t="shared" si="177"/>
        <v>4136.3461155391942</v>
      </c>
      <c r="O189" s="122">
        <f t="shared" si="213"/>
        <v>827.26922310783891</v>
      </c>
      <c r="P189" s="122">
        <f t="shared" si="214"/>
        <v>1240.9038346617583</v>
      </c>
      <c r="Q189" s="100">
        <f t="shared" si="215"/>
        <v>6204.5191733087913</v>
      </c>
      <c r="R189" s="221">
        <f t="shared" si="178"/>
        <v>0</v>
      </c>
      <c r="S189" s="117">
        <f t="shared" si="216"/>
        <v>0</v>
      </c>
      <c r="T189" s="130">
        <f t="shared" si="217"/>
        <v>6204.5191733087913</v>
      </c>
      <c r="U189" s="101">
        <f t="shared" si="223"/>
        <v>2.4561860310729822E-2</v>
      </c>
      <c r="V189" s="245">
        <f t="shared" si="179"/>
        <v>0.2417507086450541</v>
      </c>
      <c r="W189" s="141">
        <f t="shared" si="180"/>
        <v>0</v>
      </c>
      <c r="X189" s="132">
        <f t="shared" si="181"/>
        <v>0</v>
      </c>
      <c r="Y189" s="102">
        <f t="shared" si="182"/>
        <v>0</v>
      </c>
      <c r="Z189" s="100">
        <f t="shared" si="183"/>
        <v>4887.0773266240485</v>
      </c>
      <c r="AA189" s="122">
        <f t="shared" si="218"/>
        <v>0</v>
      </c>
      <c r="AB189" s="122">
        <f t="shared" si="219"/>
        <v>1466.1231979872146</v>
      </c>
      <c r="AC189" s="100">
        <f t="shared" si="220"/>
        <v>6353.2005246112631</v>
      </c>
      <c r="AD189" s="221">
        <f t="shared" si="184"/>
        <v>0</v>
      </c>
      <c r="AE189" s="117">
        <f t="shared" si="198"/>
        <v>0</v>
      </c>
      <c r="AF189" s="130">
        <f t="shared" si="197"/>
        <v>6353.2005246112631</v>
      </c>
      <c r="AG189" s="101">
        <f t="shared" si="224"/>
        <v>2.3963396219659261E-2</v>
      </c>
      <c r="AH189" s="245">
        <f t="shared" si="185"/>
        <v>0.18149622640729923</v>
      </c>
      <c r="AI189" s="141">
        <f t="shared" si="186"/>
        <v>0</v>
      </c>
      <c r="AJ189" s="132">
        <f t="shared" si="187"/>
        <v>0</v>
      </c>
      <c r="AK189" s="102">
        <f t="shared" si="188"/>
        <v>0</v>
      </c>
      <c r="AL189" s="100">
        <f t="shared" si="189"/>
        <v>5131.4311929552505</v>
      </c>
      <c r="AM189" s="122">
        <f t="shared" si="225"/>
        <v>0</v>
      </c>
      <c r="AN189" s="122">
        <f t="shared" si="226"/>
        <v>1539.4293578865752</v>
      </c>
      <c r="AO189" s="100">
        <f t="shared" si="221"/>
        <v>6670.8605508418259</v>
      </c>
      <c r="AP189" s="221">
        <f t="shared" si="190"/>
        <v>0</v>
      </c>
      <c r="AQ189" s="117">
        <f t="shared" si="199"/>
        <v>0</v>
      </c>
      <c r="AR189" s="130">
        <f t="shared" si="222"/>
        <v>6670.8605508418259</v>
      </c>
      <c r="AS189" s="101">
        <f t="shared" si="227"/>
        <v>5.0000000000000044E-2</v>
      </c>
      <c r="AT189" s="245">
        <f t="shared" si="191"/>
        <v>4.9999999999999822E-2</v>
      </c>
      <c r="AU189" s="141">
        <f t="shared" si="192"/>
        <v>0</v>
      </c>
      <c r="AV189" s="132">
        <f t="shared" si="193"/>
        <v>0</v>
      </c>
      <c r="AW189" s="102">
        <f t="shared" si="194"/>
        <v>0</v>
      </c>
      <c r="AX189" s="100">
        <f t="shared" si="228"/>
        <v>615.08255084182565</v>
      </c>
      <c r="AY189" s="101">
        <f t="shared" si="229"/>
        <v>0.10156953422695247</v>
      </c>
      <c r="BA189" s="259">
        <f t="shared" si="195"/>
        <v>0.54047996522285713</v>
      </c>
      <c r="BB189" s="279"/>
    </row>
    <row r="190" spans="1:54" s="93" customFormat="1" ht="15" customHeight="1" x14ac:dyDescent="0.25">
      <c r="A190" s="95" t="s">
        <v>422</v>
      </c>
      <c r="B190" s="100">
        <v>3265.75</v>
      </c>
      <c r="C190" s="100">
        <f t="shared" si="208"/>
        <v>1632.875</v>
      </c>
      <c r="D190" s="100">
        <f t="shared" si="209"/>
        <v>979.72499999999991</v>
      </c>
      <c r="E190" s="100">
        <v>59.87</v>
      </c>
      <c r="F190" s="100">
        <f t="shared" si="210"/>
        <v>5938.22</v>
      </c>
      <c r="G190" s="223"/>
      <c r="H190" s="117">
        <f t="shared" si="211"/>
        <v>0</v>
      </c>
      <c r="I190" s="130">
        <f t="shared" si="212"/>
        <v>5938.22</v>
      </c>
      <c r="K190" s="141"/>
      <c r="L190" s="132">
        <f t="shared" si="175"/>
        <v>0</v>
      </c>
      <c r="M190" s="102">
        <f t="shared" si="176"/>
        <v>0</v>
      </c>
      <c r="N190" s="100">
        <f t="shared" si="177"/>
        <v>4056.0491534229218</v>
      </c>
      <c r="O190" s="122">
        <f t="shared" si="213"/>
        <v>811.2098306845844</v>
      </c>
      <c r="P190" s="122">
        <f t="shared" si="214"/>
        <v>1216.8147460268765</v>
      </c>
      <c r="Q190" s="100">
        <f t="shared" si="215"/>
        <v>6084.0737301343825</v>
      </c>
      <c r="R190" s="221">
        <f t="shared" si="178"/>
        <v>0</v>
      </c>
      <c r="S190" s="117">
        <f t="shared" si="216"/>
        <v>0</v>
      </c>
      <c r="T190" s="130">
        <f t="shared" si="217"/>
        <v>6084.0737301343825</v>
      </c>
      <c r="U190" s="101">
        <f t="shared" si="223"/>
        <v>2.4561860310729822E-2</v>
      </c>
      <c r="V190" s="245">
        <f t="shared" si="179"/>
        <v>0.24199621937469851</v>
      </c>
      <c r="W190" s="141">
        <f t="shared" si="180"/>
        <v>0</v>
      </c>
      <c r="X190" s="132">
        <f t="shared" si="181"/>
        <v>0</v>
      </c>
      <c r="Y190" s="102">
        <f t="shared" si="182"/>
        <v>0</v>
      </c>
      <c r="Z190" s="100">
        <f t="shared" si="183"/>
        <v>4792.2067688917023</v>
      </c>
      <c r="AA190" s="122">
        <f t="shared" si="218"/>
        <v>0</v>
      </c>
      <c r="AB190" s="122">
        <f t="shared" si="219"/>
        <v>1437.6620306675106</v>
      </c>
      <c r="AC190" s="100">
        <f t="shared" si="220"/>
        <v>6229.8687995592127</v>
      </c>
      <c r="AD190" s="221">
        <f t="shared" si="184"/>
        <v>0</v>
      </c>
      <c r="AE190" s="117">
        <f t="shared" si="198"/>
        <v>0</v>
      </c>
      <c r="AF190" s="130">
        <f t="shared" si="197"/>
        <v>6229.8687995592127</v>
      </c>
      <c r="AG190" s="101">
        <f t="shared" si="224"/>
        <v>2.3963396219659261E-2</v>
      </c>
      <c r="AH190" s="245">
        <f t="shared" si="185"/>
        <v>0.18149622640729901</v>
      </c>
      <c r="AI190" s="141">
        <f t="shared" si="186"/>
        <v>0</v>
      </c>
      <c r="AJ190" s="132">
        <f t="shared" si="187"/>
        <v>0</v>
      </c>
      <c r="AK190" s="102">
        <f t="shared" si="188"/>
        <v>0</v>
      </c>
      <c r="AL190" s="100">
        <f t="shared" si="189"/>
        <v>5031.8171073362873</v>
      </c>
      <c r="AM190" s="122">
        <f t="shared" si="225"/>
        <v>0</v>
      </c>
      <c r="AN190" s="122">
        <f t="shared" si="226"/>
        <v>1509.5451322008862</v>
      </c>
      <c r="AO190" s="100">
        <f t="shared" si="221"/>
        <v>6541.3622395371731</v>
      </c>
      <c r="AP190" s="221">
        <f t="shared" si="190"/>
        <v>0</v>
      </c>
      <c r="AQ190" s="117">
        <f t="shared" si="199"/>
        <v>0</v>
      </c>
      <c r="AR190" s="130">
        <f t="shared" si="222"/>
        <v>6541.3622395371731</v>
      </c>
      <c r="AS190" s="101">
        <f t="shared" si="227"/>
        <v>5.0000000000000044E-2</v>
      </c>
      <c r="AT190" s="245">
        <f t="shared" si="191"/>
        <v>5.0000000000000044E-2</v>
      </c>
      <c r="AU190" s="141">
        <f t="shared" si="192"/>
        <v>0</v>
      </c>
      <c r="AV190" s="132">
        <f t="shared" si="193"/>
        <v>0</v>
      </c>
      <c r="AW190" s="102">
        <f t="shared" si="194"/>
        <v>0</v>
      </c>
      <c r="AX190" s="100">
        <f t="shared" si="228"/>
        <v>603.14223953717283</v>
      </c>
      <c r="AY190" s="101">
        <f t="shared" si="229"/>
        <v>0.10156953422695225</v>
      </c>
      <c r="BA190" s="259">
        <f t="shared" si="195"/>
        <v>0.54078453872350529</v>
      </c>
      <c r="BB190" s="279"/>
    </row>
    <row r="191" spans="1:54" s="93" customFormat="1" ht="15" customHeight="1" x14ac:dyDescent="0.25">
      <c r="A191" s="95" t="s">
        <v>423</v>
      </c>
      <c r="B191" s="100">
        <v>3201.71</v>
      </c>
      <c r="C191" s="100">
        <f t="shared" si="208"/>
        <v>1600.855</v>
      </c>
      <c r="D191" s="100">
        <f t="shared" si="209"/>
        <v>960.51299999999992</v>
      </c>
      <c r="E191" s="100">
        <v>59.87</v>
      </c>
      <c r="F191" s="100">
        <f t="shared" si="210"/>
        <v>5822.9480000000003</v>
      </c>
      <c r="G191" s="223"/>
      <c r="H191" s="117">
        <f t="shared" si="211"/>
        <v>0</v>
      </c>
      <c r="I191" s="130">
        <f t="shared" si="212"/>
        <v>5822.9480000000003</v>
      </c>
      <c r="K191" s="141"/>
      <c r="L191" s="132">
        <f t="shared" si="175"/>
        <v>0</v>
      </c>
      <c r="M191" s="102">
        <f t="shared" si="176"/>
        <v>0</v>
      </c>
      <c r="N191" s="100">
        <f t="shared" si="177"/>
        <v>3977.3136235817628</v>
      </c>
      <c r="O191" s="122">
        <f t="shared" si="213"/>
        <v>795.46272471635257</v>
      </c>
      <c r="P191" s="122">
        <f t="shared" si="214"/>
        <v>1193.1940870745289</v>
      </c>
      <c r="Q191" s="100">
        <f t="shared" si="215"/>
        <v>5965.9704353726447</v>
      </c>
      <c r="R191" s="221">
        <f t="shared" si="178"/>
        <v>0</v>
      </c>
      <c r="S191" s="117">
        <f t="shared" si="216"/>
        <v>0</v>
      </c>
      <c r="T191" s="130">
        <f t="shared" si="217"/>
        <v>5965.9704353726447</v>
      </c>
      <c r="U191" s="101">
        <f t="shared" si="223"/>
        <v>2.4561860310730044E-2</v>
      </c>
      <c r="V191" s="245">
        <f t="shared" si="179"/>
        <v>0.24224668179871478</v>
      </c>
      <c r="W191" s="141">
        <f t="shared" si="180"/>
        <v>0</v>
      </c>
      <c r="X191" s="132">
        <f t="shared" si="181"/>
        <v>0</v>
      </c>
      <c r="Y191" s="102">
        <f t="shared" si="182"/>
        <v>0</v>
      </c>
      <c r="Z191" s="100">
        <f t="shared" si="183"/>
        <v>4699.1810375001942</v>
      </c>
      <c r="AA191" s="122">
        <f t="shared" si="218"/>
        <v>0</v>
      </c>
      <c r="AB191" s="122">
        <f t="shared" si="219"/>
        <v>1409.7543112500582</v>
      </c>
      <c r="AC191" s="100">
        <f t="shared" si="220"/>
        <v>6108.9353487502522</v>
      </c>
      <c r="AD191" s="221">
        <f t="shared" si="184"/>
        <v>0</v>
      </c>
      <c r="AE191" s="117">
        <f t="shared" si="198"/>
        <v>0</v>
      </c>
      <c r="AF191" s="130">
        <f t="shared" si="197"/>
        <v>6108.9353487502522</v>
      </c>
      <c r="AG191" s="101">
        <f t="shared" si="224"/>
        <v>2.3963396219659261E-2</v>
      </c>
      <c r="AH191" s="245">
        <f t="shared" si="185"/>
        <v>0.18149622640729923</v>
      </c>
      <c r="AI191" s="141">
        <f t="shared" si="186"/>
        <v>0</v>
      </c>
      <c r="AJ191" s="132">
        <f t="shared" si="187"/>
        <v>0</v>
      </c>
      <c r="AK191" s="102">
        <f t="shared" si="188"/>
        <v>0</v>
      </c>
      <c r="AL191" s="100">
        <f t="shared" si="189"/>
        <v>4934.1400893752034</v>
      </c>
      <c r="AM191" s="122">
        <f t="shared" si="225"/>
        <v>0</v>
      </c>
      <c r="AN191" s="122">
        <f t="shared" si="226"/>
        <v>1480.2420268125609</v>
      </c>
      <c r="AO191" s="100">
        <f t="shared" si="221"/>
        <v>6414.382116187764</v>
      </c>
      <c r="AP191" s="221">
        <f t="shared" si="190"/>
        <v>0</v>
      </c>
      <c r="AQ191" s="117">
        <f t="shared" si="199"/>
        <v>0</v>
      </c>
      <c r="AR191" s="130">
        <f t="shared" si="222"/>
        <v>6414.382116187764</v>
      </c>
      <c r="AS191" s="101">
        <f t="shared" si="227"/>
        <v>4.9999999999999822E-2</v>
      </c>
      <c r="AT191" s="245">
        <f t="shared" si="191"/>
        <v>4.9999999999999822E-2</v>
      </c>
      <c r="AU191" s="141">
        <f t="shared" si="192"/>
        <v>0</v>
      </c>
      <c r="AV191" s="132">
        <f t="shared" si="193"/>
        <v>0</v>
      </c>
      <c r="AW191" s="102">
        <f t="shared" si="194"/>
        <v>0</v>
      </c>
      <c r="AX191" s="100">
        <f t="shared" si="228"/>
        <v>591.43411618776372</v>
      </c>
      <c r="AY191" s="101">
        <f t="shared" si="229"/>
        <v>0.10156953422695225</v>
      </c>
      <c r="BA191" s="259">
        <f t="shared" si="195"/>
        <v>0.54109525515277879</v>
      </c>
      <c r="BB191" s="279"/>
    </row>
    <row r="192" spans="1:54" s="93" customFormat="1" ht="15" customHeight="1" x14ac:dyDescent="0.25">
      <c r="A192" s="95" t="s">
        <v>424</v>
      </c>
      <c r="B192" s="100">
        <v>3138.94</v>
      </c>
      <c r="C192" s="100">
        <f t="shared" si="208"/>
        <v>1569.47</v>
      </c>
      <c r="D192" s="100">
        <f t="shared" si="209"/>
        <v>941.68200000000002</v>
      </c>
      <c r="E192" s="100">
        <v>59.87</v>
      </c>
      <c r="F192" s="100">
        <f t="shared" si="210"/>
        <v>5709.9619999999995</v>
      </c>
      <c r="G192" s="223"/>
      <c r="H192" s="117">
        <f t="shared" si="211"/>
        <v>0</v>
      </c>
      <c r="I192" s="130">
        <f t="shared" si="212"/>
        <v>5709.9619999999995</v>
      </c>
      <c r="K192" s="141"/>
      <c r="L192" s="132">
        <f t="shared" si="175"/>
        <v>0</v>
      </c>
      <c r="M192" s="102">
        <f t="shared" si="176"/>
        <v>0</v>
      </c>
      <c r="N192" s="100">
        <f t="shared" si="177"/>
        <v>3900.1395260157169</v>
      </c>
      <c r="O192" s="122">
        <f t="shared" si="213"/>
        <v>780.0279052031434</v>
      </c>
      <c r="P192" s="122">
        <f t="shared" si="214"/>
        <v>1170.0418578047149</v>
      </c>
      <c r="Q192" s="100">
        <f t="shared" si="215"/>
        <v>5850.2092890235754</v>
      </c>
      <c r="R192" s="221">
        <f t="shared" si="178"/>
        <v>0</v>
      </c>
      <c r="S192" s="117">
        <f t="shared" si="216"/>
        <v>0</v>
      </c>
      <c r="T192" s="130">
        <f t="shared" si="217"/>
        <v>5850.2092890235754</v>
      </c>
      <c r="U192" s="101">
        <f t="shared" si="223"/>
        <v>2.4561860310729822E-2</v>
      </c>
      <c r="V192" s="245">
        <f t="shared" si="179"/>
        <v>0.24250209497974384</v>
      </c>
      <c r="W192" s="141">
        <f t="shared" si="180"/>
        <v>0</v>
      </c>
      <c r="X192" s="132">
        <f t="shared" si="181"/>
        <v>0</v>
      </c>
      <c r="Y192" s="102">
        <f t="shared" si="182"/>
        <v>0</v>
      </c>
      <c r="Z192" s="100">
        <f t="shared" si="183"/>
        <v>4608.0001324495224</v>
      </c>
      <c r="AA192" s="122">
        <f t="shared" si="218"/>
        <v>0</v>
      </c>
      <c r="AB192" s="122">
        <f t="shared" si="219"/>
        <v>1382.4000397348566</v>
      </c>
      <c r="AC192" s="100">
        <f t="shared" si="220"/>
        <v>5990.4001721843788</v>
      </c>
      <c r="AD192" s="221">
        <f t="shared" si="184"/>
        <v>0</v>
      </c>
      <c r="AE192" s="117">
        <f t="shared" si="198"/>
        <v>0</v>
      </c>
      <c r="AF192" s="130">
        <f t="shared" si="197"/>
        <v>5990.4001721843788</v>
      </c>
      <c r="AG192" s="101">
        <f t="shared" si="224"/>
        <v>2.3963396219659261E-2</v>
      </c>
      <c r="AH192" s="245">
        <f t="shared" si="185"/>
        <v>0.18149622640729923</v>
      </c>
      <c r="AI192" s="141">
        <f t="shared" si="186"/>
        <v>0</v>
      </c>
      <c r="AJ192" s="132">
        <f t="shared" si="187"/>
        <v>0</v>
      </c>
      <c r="AK192" s="102">
        <f t="shared" si="188"/>
        <v>0</v>
      </c>
      <c r="AL192" s="100">
        <f t="shared" si="189"/>
        <v>4838.4001390719977</v>
      </c>
      <c r="AM192" s="122">
        <f t="shared" si="225"/>
        <v>0</v>
      </c>
      <c r="AN192" s="122">
        <f t="shared" si="226"/>
        <v>1451.5200417215992</v>
      </c>
      <c r="AO192" s="100">
        <f t="shared" si="221"/>
        <v>6289.920180793597</v>
      </c>
      <c r="AP192" s="221">
        <f t="shared" si="190"/>
        <v>0</v>
      </c>
      <c r="AQ192" s="117">
        <f t="shared" si="199"/>
        <v>0</v>
      </c>
      <c r="AR192" s="130">
        <f t="shared" si="222"/>
        <v>6289.920180793597</v>
      </c>
      <c r="AS192" s="101">
        <f t="shared" si="227"/>
        <v>4.9999999999999822E-2</v>
      </c>
      <c r="AT192" s="245">
        <f t="shared" si="191"/>
        <v>4.9999999999999822E-2</v>
      </c>
      <c r="AU192" s="141">
        <f t="shared" si="192"/>
        <v>0</v>
      </c>
      <c r="AV192" s="132">
        <f t="shared" si="193"/>
        <v>0</v>
      </c>
      <c r="AW192" s="102">
        <f t="shared" si="194"/>
        <v>0</v>
      </c>
      <c r="AX192" s="100">
        <f t="shared" si="228"/>
        <v>579.95818079359742</v>
      </c>
      <c r="AY192" s="101">
        <f t="shared" si="229"/>
        <v>0.10156953422695247</v>
      </c>
      <c r="BA192" s="259">
        <f t="shared" si="195"/>
        <v>0.54141211334781736</v>
      </c>
      <c r="BB192" s="279"/>
    </row>
    <row r="193" spans="1:54" s="93" customFormat="1" ht="15" customHeight="1" x14ac:dyDescent="0.25">
      <c r="A193" s="95" t="s">
        <v>425</v>
      </c>
      <c r="B193" s="100">
        <v>3077.39</v>
      </c>
      <c r="C193" s="100">
        <f t="shared" si="208"/>
        <v>1538.6949999999999</v>
      </c>
      <c r="D193" s="100">
        <f t="shared" si="209"/>
        <v>923.21699999999987</v>
      </c>
      <c r="E193" s="100">
        <v>59.87</v>
      </c>
      <c r="F193" s="100">
        <f t="shared" si="210"/>
        <v>5599.1719999999996</v>
      </c>
      <c r="G193" s="223"/>
      <c r="H193" s="117">
        <f t="shared" si="211"/>
        <v>0</v>
      </c>
      <c r="I193" s="130">
        <f t="shared" si="212"/>
        <v>5599.1719999999996</v>
      </c>
      <c r="K193" s="141"/>
      <c r="L193" s="132">
        <f t="shared" si="175"/>
        <v>0</v>
      </c>
      <c r="M193" s="102">
        <f t="shared" si="176"/>
        <v>0</v>
      </c>
      <c r="N193" s="100">
        <f t="shared" si="177"/>
        <v>3824.4653870131665</v>
      </c>
      <c r="O193" s="122">
        <f t="shared" si="213"/>
        <v>764.89307740263337</v>
      </c>
      <c r="P193" s="122">
        <f t="shared" si="214"/>
        <v>1147.33961610395</v>
      </c>
      <c r="Q193" s="100">
        <f t="shared" si="215"/>
        <v>5736.69808051975</v>
      </c>
      <c r="R193" s="221">
        <f t="shared" si="178"/>
        <v>0</v>
      </c>
      <c r="S193" s="117">
        <f t="shared" si="216"/>
        <v>0</v>
      </c>
      <c r="T193" s="130">
        <f t="shared" si="217"/>
        <v>5736.69808051975</v>
      </c>
      <c r="U193" s="101">
        <f t="shared" si="223"/>
        <v>2.4561860310730044E-2</v>
      </c>
      <c r="V193" s="245">
        <f t="shared" si="179"/>
        <v>0.24276266154538972</v>
      </c>
      <c r="W193" s="141">
        <f t="shared" si="180"/>
        <v>0</v>
      </c>
      <c r="X193" s="132">
        <f t="shared" si="181"/>
        <v>0</v>
      </c>
      <c r="Y193" s="102">
        <f t="shared" si="182"/>
        <v>0</v>
      </c>
      <c r="Z193" s="100">
        <f t="shared" si="183"/>
        <v>4518.5914227813873</v>
      </c>
      <c r="AA193" s="122">
        <f t="shared" si="218"/>
        <v>0</v>
      </c>
      <c r="AB193" s="122">
        <f t="shared" si="219"/>
        <v>1355.5774268344162</v>
      </c>
      <c r="AC193" s="100">
        <f t="shared" si="220"/>
        <v>5874.168849615804</v>
      </c>
      <c r="AD193" s="221">
        <f t="shared" si="184"/>
        <v>0</v>
      </c>
      <c r="AE193" s="117">
        <f t="shared" si="198"/>
        <v>0</v>
      </c>
      <c r="AF193" s="130">
        <f t="shared" si="197"/>
        <v>5874.168849615804</v>
      </c>
      <c r="AG193" s="101">
        <f t="shared" si="224"/>
        <v>2.3963396219659261E-2</v>
      </c>
      <c r="AH193" s="245">
        <f t="shared" si="185"/>
        <v>0.18149622640729923</v>
      </c>
      <c r="AI193" s="141">
        <f t="shared" si="186"/>
        <v>0</v>
      </c>
      <c r="AJ193" s="132">
        <f t="shared" si="187"/>
        <v>0</v>
      </c>
      <c r="AK193" s="102">
        <f t="shared" si="188"/>
        <v>0</v>
      </c>
      <c r="AL193" s="100">
        <f t="shared" si="189"/>
        <v>4744.520993920456</v>
      </c>
      <c r="AM193" s="122">
        <f t="shared" si="225"/>
        <v>0</v>
      </c>
      <c r="AN193" s="122">
        <f t="shared" si="226"/>
        <v>1423.3562981761368</v>
      </c>
      <c r="AO193" s="100">
        <f t="shared" si="221"/>
        <v>6167.877292096593</v>
      </c>
      <c r="AP193" s="221">
        <f t="shared" si="190"/>
        <v>0</v>
      </c>
      <c r="AQ193" s="117">
        <f t="shared" si="199"/>
        <v>0</v>
      </c>
      <c r="AR193" s="130">
        <f t="shared" si="222"/>
        <v>6167.877292096593</v>
      </c>
      <c r="AS193" s="101">
        <f t="shared" si="227"/>
        <v>4.9999999999999822E-2</v>
      </c>
      <c r="AT193" s="245">
        <f t="shared" si="191"/>
        <v>4.9999999999999822E-2</v>
      </c>
      <c r="AU193" s="141">
        <f t="shared" si="192"/>
        <v>0</v>
      </c>
      <c r="AV193" s="132">
        <f t="shared" si="193"/>
        <v>0</v>
      </c>
      <c r="AW193" s="102">
        <f t="shared" si="194"/>
        <v>0</v>
      </c>
      <c r="AX193" s="100">
        <f t="shared" si="228"/>
        <v>568.70529209659344</v>
      </c>
      <c r="AY193" s="101">
        <f t="shared" si="229"/>
        <v>0.10156953422695247</v>
      </c>
      <c r="BA193" s="259">
        <f t="shared" si="195"/>
        <v>0.54173536468255779</v>
      </c>
      <c r="BB193" s="279"/>
    </row>
    <row r="194" spans="1:54" s="93" customFormat="1" ht="15" customHeight="1" x14ac:dyDescent="0.25">
      <c r="A194" s="95" t="s">
        <v>426</v>
      </c>
      <c r="B194" s="100">
        <v>3017.04</v>
      </c>
      <c r="C194" s="100">
        <f t="shared" si="208"/>
        <v>1508.52</v>
      </c>
      <c r="D194" s="100">
        <f t="shared" si="209"/>
        <v>905.11199999999997</v>
      </c>
      <c r="E194" s="100">
        <v>59.87</v>
      </c>
      <c r="F194" s="100">
        <f t="shared" si="210"/>
        <v>5490.5419999999995</v>
      </c>
      <c r="G194" s="223"/>
      <c r="H194" s="117">
        <f t="shared" si="211"/>
        <v>0</v>
      </c>
      <c r="I194" s="130">
        <f t="shared" si="212"/>
        <v>5490.5419999999995</v>
      </c>
      <c r="K194" s="141"/>
      <c r="L194" s="132">
        <f t="shared" si="175"/>
        <v>0</v>
      </c>
      <c r="M194" s="102">
        <f t="shared" si="176"/>
        <v>0</v>
      </c>
      <c r="N194" s="100">
        <f t="shared" si="177"/>
        <v>3750.2666170894636</v>
      </c>
      <c r="O194" s="122">
        <f t="shared" si="213"/>
        <v>750.05332341789278</v>
      </c>
      <c r="P194" s="122">
        <f t="shared" si="214"/>
        <v>1125.0799851268391</v>
      </c>
      <c r="Q194" s="100">
        <f t="shared" si="215"/>
        <v>5625.3999256341958</v>
      </c>
      <c r="R194" s="221">
        <f t="shared" si="178"/>
        <v>0</v>
      </c>
      <c r="S194" s="117">
        <f t="shared" si="216"/>
        <v>0</v>
      </c>
      <c r="T194" s="130">
        <f t="shared" si="217"/>
        <v>5625.3999256341958</v>
      </c>
      <c r="U194" s="101">
        <f t="shared" si="223"/>
        <v>2.4561860310730044E-2</v>
      </c>
      <c r="V194" s="245">
        <f t="shared" si="179"/>
        <v>0.24302847064986333</v>
      </c>
      <c r="W194" s="141">
        <f t="shared" si="180"/>
        <v>0</v>
      </c>
      <c r="X194" s="132">
        <f t="shared" si="181"/>
        <v>0</v>
      </c>
      <c r="Y194" s="102">
        <f t="shared" si="182"/>
        <v>0</v>
      </c>
      <c r="Z194" s="100">
        <f t="shared" si="183"/>
        <v>4430.9258561124689</v>
      </c>
      <c r="AA194" s="122">
        <f t="shared" si="218"/>
        <v>0</v>
      </c>
      <c r="AB194" s="122">
        <f t="shared" si="219"/>
        <v>1329.2777568337406</v>
      </c>
      <c r="AC194" s="100">
        <f t="shared" si="220"/>
        <v>5760.2036129462094</v>
      </c>
      <c r="AD194" s="221">
        <f t="shared" si="184"/>
        <v>0</v>
      </c>
      <c r="AE194" s="117">
        <f t="shared" si="198"/>
        <v>0</v>
      </c>
      <c r="AF194" s="130">
        <f t="shared" si="197"/>
        <v>5760.2036129462094</v>
      </c>
      <c r="AG194" s="101">
        <f t="shared" si="224"/>
        <v>2.3963396219659261E-2</v>
      </c>
      <c r="AH194" s="245">
        <f t="shared" si="185"/>
        <v>0.18149622640729923</v>
      </c>
      <c r="AI194" s="141">
        <f t="shared" si="186"/>
        <v>0</v>
      </c>
      <c r="AJ194" s="132">
        <f t="shared" si="187"/>
        <v>0</v>
      </c>
      <c r="AK194" s="102">
        <f t="shared" si="188"/>
        <v>0</v>
      </c>
      <c r="AL194" s="100">
        <f t="shared" si="189"/>
        <v>4652.4721489180911</v>
      </c>
      <c r="AM194" s="122">
        <f t="shared" si="225"/>
        <v>0</v>
      </c>
      <c r="AN194" s="122">
        <f t="shared" si="226"/>
        <v>1395.7416446754273</v>
      </c>
      <c r="AO194" s="100">
        <f t="shared" si="221"/>
        <v>6048.2137935935189</v>
      </c>
      <c r="AP194" s="221">
        <f t="shared" si="190"/>
        <v>0</v>
      </c>
      <c r="AQ194" s="117">
        <f t="shared" si="199"/>
        <v>0</v>
      </c>
      <c r="AR194" s="130">
        <f t="shared" si="222"/>
        <v>6048.2137935935189</v>
      </c>
      <c r="AS194" s="101">
        <f t="shared" si="227"/>
        <v>4.9999999999999822E-2</v>
      </c>
      <c r="AT194" s="245">
        <f t="shared" si="191"/>
        <v>4.9999999999999822E-2</v>
      </c>
      <c r="AU194" s="141">
        <f t="shared" si="192"/>
        <v>0</v>
      </c>
      <c r="AV194" s="132">
        <f t="shared" si="193"/>
        <v>0</v>
      </c>
      <c r="AW194" s="102">
        <f t="shared" si="194"/>
        <v>0</v>
      </c>
      <c r="AX194" s="100">
        <f t="shared" si="228"/>
        <v>557.6717935935194</v>
      </c>
      <c r="AY194" s="101">
        <f t="shared" si="229"/>
        <v>0.10156953422695225</v>
      </c>
      <c r="BA194" s="259">
        <f t="shared" si="195"/>
        <v>0.54206511975913174</v>
      </c>
      <c r="BB194" s="279"/>
    </row>
    <row r="195" spans="1:54" s="93" customFormat="1" ht="15" customHeight="1" x14ac:dyDescent="0.25">
      <c r="A195" s="95" t="s">
        <v>427</v>
      </c>
      <c r="B195" s="100">
        <v>2957.88</v>
      </c>
      <c r="C195" s="100">
        <f t="shared" si="208"/>
        <v>1478.94</v>
      </c>
      <c r="D195" s="100">
        <f t="shared" si="209"/>
        <v>887.36400000000003</v>
      </c>
      <c r="E195" s="100">
        <v>59.87</v>
      </c>
      <c r="F195" s="100">
        <f t="shared" si="210"/>
        <v>5384.0539999999992</v>
      </c>
      <c r="G195" s="223"/>
      <c r="H195" s="117">
        <f t="shared" si="211"/>
        <v>0</v>
      </c>
      <c r="I195" s="130">
        <f t="shared" si="212"/>
        <v>5384.0539999999992</v>
      </c>
      <c r="K195" s="141"/>
      <c r="L195" s="132">
        <f t="shared" si="175"/>
        <v>0</v>
      </c>
      <c r="M195" s="102">
        <f t="shared" si="176"/>
        <v>0</v>
      </c>
      <c r="N195" s="100">
        <f t="shared" si="177"/>
        <v>3677.5309215022839</v>
      </c>
      <c r="O195" s="122">
        <f t="shared" si="213"/>
        <v>735.50618430045688</v>
      </c>
      <c r="P195" s="122">
        <f t="shared" si="214"/>
        <v>1103.2592764506851</v>
      </c>
      <c r="Q195" s="100">
        <f t="shared" si="215"/>
        <v>5516.2963822534266</v>
      </c>
      <c r="R195" s="221">
        <f t="shared" si="178"/>
        <v>0</v>
      </c>
      <c r="S195" s="117">
        <f t="shared" si="216"/>
        <v>0</v>
      </c>
      <c r="T195" s="130">
        <f t="shared" si="217"/>
        <v>5516.2963822534266</v>
      </c>
      <c r="U195" s="101">
        <f t="shared" si="223"/>
        <v>2.4561860310730044E-2</v>
      </c>
      <c r="V195" s="245">
        <f t="shared" si="179"/>
        <v>0.24329956641320272</v>
      </c>
      <c r="W195" s="141">
        <f t="shared" si="180"/>
        <v>0</v>
      </c>
      <c r="X195" s="132">
        <f t="shared" si="181"/>
        <v>0</v>
      </c>
      <c r="Y195" s="102">
        <f t="shared" si="182"/>
        <v>0</v>
      </c>
      <c r="Z195" s="100">
        <f t="shared" si="183"/>
        <v>4344.9889062511056</v>
      </c>
      <c r="AA195" s="122">
        <f t="shared" si="218"/>
        <v>0</v>
      </c>
      <c r="AB195" s="122">
        <f t="shared" si="219"/>
        <v>1303.4966718753317</v>
      </c>
      <c r="AC195" s="100">
        <f t="shared" si="220"/>
        <v>5648.4855781264378</v>
      </c>
      <c r="AD195" s="221">
        <f t="shared" si="184"/>
        <v>0</v>
      </c>
      <c r="AE195" s="117">
        <f t="shared" si="198"/>
        <v>0</v>
      </c>
      <c r="AF195" s="130">
        <f t="shared" si="197"/>
        <v>5648.4855781264378</v>
      </c>
      <c r="AG195" s="101">
        <f t="shared" si="224"/>
        <v>2.3963396219659039E-2</v>
      </c>
      <c r="AH195" s="245">
        <f t="shared" si="185"/>
        <v>0.18149622640729901</v>
      </c>
      <c r="AI195" s="141">
        <f t="shared" si="186"/>
        <v>0</v>
      </c>
      <c r="AJ195" s="132">
        <f t="shared" si="187"/>
        <v>0</v>
      </c>
      <c r="AK195" s="102">
        <f t="shared" si="188"/>
        <v>0</v>
      </c>
      <c r="AL195" s="100">
        <f t="shared" si="189"/>
        <v>4562.2383515636602</v>
      </c>
      <c r="AM195" s="122">
        <f t="shared" si="225"/>
        <v>0</v>
      </c>
      <c r="AN195" s="122">
        <f t="shared" si="226"/>
        <v>1368.6715054690981</v>
      </c>
      <c r="AO195" s="100">
        <f t="shared" si="221"/>
        <v>5930.9098570327587</v>
      </c>
      <c r="AP195" s="221">
        <f t="shared" si="190"/>
        <v>0</v>
      </c>
      <c r="AQ195" s="117">
        <f t="shared" si="199"/>
        <v>0</v>
      </c>
      <c r="AR195" s="130">
        <f t="shared" si="222"/>
        <v>5930.9098570327587</v>
      </c>
      <c r="AS195" s="101">
        <f t="shared" si="227"/>
        <v>4.9999999999999822E-2</v>
      </c>
      <c r="AT195" s="245">
        <f t="shared" si="191"/>
        <v>4.9999999999999822E-2</v>
      </c>
      <c r="AU195" s="141">
        <f t="shared" si="192"/>
        <v>0</v>
      </c>
      <c r="AV195" s="132">
        <f t="shared" si="193"/>
        <v>0</v>
      </c>
      <c r="AW195" s="102">
        <f t="shared" si="194"/>
        <v>0</v>
      </c>
      <c r="AX195" s="100">
        <f t="shared" si="228"/>
        <v>546.85585703275956</v>
      </c>
      <c r="AY195" s="101">
        <f t="shared" si="229"/>
        <v>0.10156953422695225</v>
      </c>
      <c r="BA195" s="259">
        <f t="shared" si="195"/>
        <v>0.54240143331158119</v>
      </c>
      <c r="BB195" s="279"/>
    </row>
    <row r="196" spans="1:54" s="93" customFormat="1" ht="15" customHeight="1" x14ac:dyDescent="0.25">
      <c r="A196" s="95" t="s">
        <v>428</v>
      </c>
      <c r="B196" s="100">
        <v>2899.89</v>
      </c>
      <c r="C196" s="100">
        <f t="shared" si="208"/>
        <v>1449.9449999999999</v>
      </c>
      <c r="D196" s="100">
        <f t="shared" si="209"/>
        <v>869.96699999999998</v>
      </c>
      <c r="E196" s="100">
        <v>59.87</v>
      </c>
      <c r="F196" s="100">
        <f t="shared" si="210"/>
        <v>5279.6719999999996</v>
      </c>
      <c r="G196" s="223"/>
      <c r="H196" s="117">
        <f t="shared" si="211"/>
        <v>0</v>
      </c>
      <c r="I196" s="130">
        <f t="shared" si="212"/>
        <v>5279.6719999999996</v>
      </c>
      <c r="K196" s="141"/>
      <c r="L196" s="132">
        <f t="shared" si="175"/>
        <v>0</v>
      </c>
      <c r="M196" s="102">
        <f t="shared" si="176"/>
        <v>0</v>
      </c>
      <c r="N196" s="100">
        <f t="shared" si="177"/>
        <v>3606.2337107669809</v>
      </c>
      <c r="O196" s="122">
        <f t="shared" si="213"/>
        <v>721.24674215339621</v>
      </c>
      <c r="P196" s="122">
        <f t="shared" si="214"/>
        <v>1081.8701132300941</v>
      </c>
      <c r="Q196" s="100">
        <f t="shared" si="215"/>
        <v>5409.3505661504714</v>
      </c>
      <c r="R196" s="221">
        <f t="shared" si="178"/>
        <v>0</v>
      </c>
      <c r="S196" s="117">
        <f t="shared" si="216"/>
        <v>0</v>
      </c>
      <c r="T196" s="130">
        <f t="shared" si="217"/>
        <v>5409.3505661504714</v>
      </c>
      <c r="U196" s="101">
        <f t="shared" si="223"/>
        <v>2.4561860310729822E-2</v>
      </c>
      <c r="V196" s="245">
        <f t="shared" si="179"/>
        <v>0.24357603590721766</v>
      </c>
      <c r="W196" s="141">
        <f t="shared" si="180"/>
        <v>0</v>
      </c>
      <c r="X196" s="132">
        <f t="shared" si="181"/>
        <v>0</v>
      </c>
      <c r="Y196" s="102">
        <f t="shared" si="182"/>
        <v>0</v>
      </c>
      <c r="Z196" s="100">
        <f t="shared" si="183"/>
        <v>4260.7515208139794</v>
      </c>
      <c r="AA196" s="122">
        <f t="shared" si="218"/>
        <v>0</v>
      </c>
      <c r="AB196" s="122">
        <f t="shared" si="219"/>
        <v>1278.2254562441938</v>
      </c>
      <c r="AC196" s="100">
        <f t="shared" si="220"/>
        <v>5538.9769770581734</v>
      </c>
      <c r="AD196" s="221">
        <f t="shared" si="184"/>
        <v>0</v>
      </c>
      <c r="AE196" s="117">
        <f t="shared" si="198"/>
        <v>0</v>
      </c>
      <c r="AF196" s="130">
        <f t="shared" si="197"/>
        <v>5538.9769770581734</v>
      </c>
      <c r="AG196" s="101">
        <f t="shared" si="224"/>
        <v>2.3963396219659261E-2</v>
      </c>
      <c r="AH196" s="245">
        <f t="shared" si="185"/>
        <v>0.18149622640729901</v>
      </c>
      <c r="AI196" s="141">
        <f t="shared" si="186"/>
        <v>0</v>
      </c>
      <c r="AJ196" s="132">
        <f t="shared" si="187"/>
        <v>0</v>
      </c>
      <c r="AK196" s="102">
        <f t="shared" si="188"/>
        <v>0</v>
      </c>
      <c r="AL196" s="100">
        <f t="shared" si="189"/>
        <v>4473.7890968546781</v>
      </c>
      <c r="AM196" s="122">
        <f t="shared" si="225"/>
        <v>0</v>
      </c>
      <c r="AN196" s="122">
        <f t="shared" si="226"/>
        <v>1342.1367290564033</v>
      </c>
      <c r="AO196" s="100">
        <f t="shared" si="221"/>
        <v>5815.9258259110811</v>
      </c>
      <c r="AP196" s="221">
        <f t="shared" si="190"/>
        <v>0</v>
      </c>
      <c r="AQ196" s="117">
        <f t="shared" si="199"/>
        <v>0</v>
      </c>
      <c r="AR196" s="130">
        <f t="shared" si="222"/>
        <v>5815.9258259110811</v>
      </c>
      <c r="AS196" s="101">
        <f t="shared" si="227"/>
        <v>4.9999999999999822E-2</v>
      </c>
      <c r="AT196" s="245">
        <f t="shared" si="191"/>
        <v>5.0000000000000044E-2</v>
      </c>
      <c r="AU196" s="141">
        <f t="shared" si="192"/>
        <v>0</v>
      </c>
      <c r="AV196" s="132">
        <f t="shared" si="193"/>
        <v>0</v>
      </c>
      <c r="AW196" s="102">
        <f t="shared" si="194"/>
        <v>0</v>
      </c>
      <c r="AX196" s="100">
        <f t="shared" si="228"/>
        <v>536.25382591108155</v>
      </c>
      <c r="AY196" s="101">
        <f t="shared" si="229"/>
        <v>0.10156953422695225</v>
      </c>
      <c r="BA196" s="259">
        <f t="shared" si="195"/>
        <v>0.54274441335867163</v>
      </c>
      <c r="BB196" s="279"/>
    </row>
    <row r="197" spans="1:54" s="93" customFormat="1" ht="15" customHeight="1" x14ac:dyDescent="0.25">
      <c r="A197" s="95" t="s">
        <v>429</v>
      </c>
      <c r="B197" s="100">
        <v>2843.03</v>
      </c>
      <c r="C197" s="100">
        <f t="shared" si="208"/>
        <v>1421.5150000000001</v>
      </c>
      <c r="D197" s="100">
        <f t="shared" si="209"/>
        <v>852.90899999999999</v>
      </c>
      <c r="E197" s="100">
        <v>59.87</v>
      </c>
      <c r="F197" s="100">
        <f t="shared" si="210"/>
        <v>5177.3239999999996</v>
      </c>
      <c r="G197" s="223"/>
      <c r="H197" s="117">
        <f t="shared" si="211"/>
        <v>0</v>
      </c>
      <c r="I197" s="130">
        <f t="shared" si="212"/>
        <v>5177.3239999999996</v>
      </c>
      <c r="K197" s="141"/>
      <c r="L197" s="132">
        <f t="shared" si="175"/>
        <v>0</v>
      </c>
      <c r="M197" s="102">
        <f t="shared" si="176"/>
        <v>0</v>
      </c>
      <c r="N197" s="100">
        <f t="shared" si="177"/>
        <v>3536.3258059142595</v>
      </c>
      <c r="O197" s="122">
        <f t="shared" si="213"/>
        <v>707.2651611828519</v>
      </c>
      <c r="P197" s="122">
        <f t="shared" si="214"/>
        <v>1060.8977417742778</v>
      </c>
      <c r="Q197" s="100">
        <f t="shared" si="215"/>
        <v>5304.4887088713895</v>
      </c>
      <c r="R197" s="221">
        <f t="shared" si="178"/>
        <v>0</v>
      </c>
      <c r="S197" s="117">
        <f t="shared" si="216"/>
        <v>0</v>
      </c>
      <c r="T197" s="130">
        <f t="shared" si="217"/>
        <v>5304.4887088713895</v>
      </c>
      <c r="U197" s="101">
        <f t="shared" si="223"/>
        <v>2.4561860310730044E-2</v>
      </c>
      <c r="V197" s="245">
        <f t="shared" si="179"/>
        <v>0.24385806900182527</v>
      </c>
      <c r="W197" s="141">
        <f t="shared" si="180"/>
        <v>0</v>
      </c>
      <c r="X197" s="132">
        <f t="shared" si="181"/>
        <v>0</v>
      </c>
      <c r="Y197" s="102">
        <f t="shared" si="182"/>
        <v>0</v>
      </c>
      <c r="Z197" s="100">
        <f t="shared" si="183"/>
        <v>4178.1555950344482</v>
      </c>
      <c r="AA197" s="122">
        <f t="shared" si="218"/>
        <v>0</v>
      </c>
      <c r="AB197" s="122">
        <f t="shared" si="219"/>
        <v>1253.4466785103343</v>
      </c>
      <c r="AC197" s="100">
        <f t="shared" si="220"/>
        <v>5431.6022735447823</v>
      </c>
      <c r="AD197" s="221">
        <f t="shared" si="184"/>
        <v>0</v>
      </c>
      <c r="AE197" s="117">
        <f t="shared" si="198"/>
        <v>0</v>
      </c>
      <c r="AF197" s="130">
        <f t="shared" si="197"/>
        <v>5431.6022735447823</v>
      </c>
      <c r="AG197" s="101">
        <f t="shared" si="224"/>
        <v>2.3963396219659039E-2</v>
      </c>
      <c r="AH197" s="245">
        <f t="shared" si="185"/>
        <v>0.18149622640729901</v>
      </c>
      <c r="AI197" s="141">
        <f t="shared" si="186"/>
        <v>0</v>
      </c>
      <c r="AJ197" s="132">
        <f t="shared" si="187"/>
        <v>0</v>
      </c>
      <c r="AK197" s="102">
        <f t="shared" si="188"/>
        <v>0</v>
      </c>
      <c r="AL197" s="100">
        <f t="shared" si="189"/>
        <v>4387.0633747861702</v>
      </c>
      <c r="AM197" s="122">
        <f t="shared" si="225"/>
        <v>0</v>
      </c>
      <c r="AN197" s="122">
        <f t="shared" si="226"/>
        <v>1316.1190124358511</v>
      </c>
      <c r="AO197" s="100">
        <f t="shared" si="221"/>
        <v>5703.1823872220211</v>
      </c>
      <c r="AP197" s="221">
        <f t="shared" si="190"/>
        <v>0</v>
      </c>
      <c r="AQ197" s="117">
        <f t="shared" si="199"/>
        <v>0</v>
      </c>
      <c r="AR197" s="130">
        <f t="shared" si="222"/>
        <v>5703.1823872220211</v>
      </c>
      <c r="AS197" s="101">
        <f t="shared" si="227"/>
        <v>5.0000000000000044E-2</v>
      </c>
      <c r="AT197" s="245">
        <f t="shared" si="191"/>
        <v>4.9999999999999822E-2</v>
      </c>
      <c r="AU197" s="141">
        <f t="shared" si="192"/>
        <v>0</v>
      </c>
      <c r="AV197" s="132">
        <f t="shared" si="193"/>
        <v>0</v>
      </c>
      <c r="AW197" s="102">
        <f t="shared" si="194"/>
        <v>0</v>
      </c>
      <c r="AX197" s="100">
        <f t="shared" si="228"/>
        <v>525.85838722202152</v>
      </c>
      <c r="AY197" s="101">
        <f t="shared" si="229"/>
        <v>0.10156953422695225</v>
      </c>
      <c r="BA197" s="259">
        <f t="shared" si="195"/>
        <v>0.54309429544752241</v>
      </c>
      <c r="BB197" s="279"/>
    </row>
    <row r="198" spans="1:54" s="93" customFormat="1" ht="15" customHeight="1" x14ac:dyDescent="0.25">
      <c r="A198" s="95" t="s">
        <v>430</v>
      </c>
      <c r="B198" s="100">
        <v>2787.28</v>
      </c>
      <c r="C198" s="100">
        <f t="shared" si="208"/>
        <v>1393.64</v>
      </c>
      <c r="D198" s="100">
        <f t="shared" si="209"/>
        <v>836.18400000000008</v>
      </c>
      <c r="E198" s="100">
        <v>59.87</v>
      </c>
      <c r="F198" s="100">
        <f t="shared" si="210"/>
        <v>5076.9740000000002</v>
      </c>
      <c r="G198" s="223"/>
      <c r="H198" s="117">
        <f t="shared" si="211"/>
        <v>0</v>
      </c>
      <c r="I198" s="130">
        <f t="shared" si="212"/>
        <v>5076.9740000000002</v>
      </c>
      <c r="K198" s="141"/>
      <c r="L198" s="132">
        <f t="shared" ref="L198:L229" si="230">I198*K198</f>
        <v>0</v>
      </c>
      <c r="M198" s="102">
        <f t="shared" ref="M198:M229" si="231">B198*K198</f>
        <v>0</v>
      </c>
      <c r="N198" s="100">
        <f t="shared" ref="N198:N229" si="232">F198*N$1</f>
        <v>3467.782617459472</v>
      </c>
      <c r="O198" s="122">
        <f t="shared" si="213"/>
        <v>693.5565234918945</v>
      </c>
      <c r="P198" s="122">
        <f t="shared" si="214"/>
        <v>1040.3347852378415</v>
      </c>
      <c r="Q198" s="100">
        <f t="shared" si="215"/>
        <v>5201.6739261892071</v>
      </c>
      <c r="R198" s="221">
        <f t="shared" ref="R198:R229" si="233">G198</f>
        <v>0</v>
      </c>
      <c r="S198" s="117">
        <f t="shared" si="216"/>
        <v>0</v>
      </c>
      <c r="T198" s="130">
        <f t="shared" si="217"/>
        <v>5201.6739261892071</v>
      </c>
      <c r="U198" s="101">
        <f t="shared" si="223"/>
        <v>2.4561860310729822E-2</v>
      </c>
      <c r="V198" s="245">
        <f t="shared" ref="V198:V229" si="234">N198/B198-1</f>
        <v>0.24414576844072777</v>
      </c>
      <c r="W198" s="141">
        <f t="shared" ref="W198:W229" si="235">K198</f>
        <v>0</v>
      </c>
      <c r="X198" s="132">
        <f t="shared" ref="X198:X229" si="236">T198*W198</f>
        <v>0</v>
      </c>
      <c r="Y198" s="102">
        <f t="shared" ref="Y198:Y229" si="237">N198*W198</f>
        <v>0</v>
      </c>
      <c r="Z198" s="100">
        <f t="shared" ref="Z198:Z229" si="238">F198*Z$1</f>
        <v>4097.172076529193</v>
      </c>
      <c r="AA198" s="122">
        <f t="shared" si="218"/>
        <v>0</v>
      </c>
      <c r="AB198" s="122">
        <f t="shared" si="219"/>
        <v>1229.1516229587578</v>
      </c>
      <c r="AC198" s="100">
        <f t="shared" si="220"/>
        <v>5326.3236994879508</v>
      </c>
      <c r="AD198" s="221">
        <f t="shared" ref="AD198:AD229" si="239">G198</f>
        <v>0</v>
      </c>
      <c r="AE198" s="117">
        <f t="shared" si="198"/>
        <v>0</v>
      </c>
      <c r="AF198" s="130">
        <f t="shared" si="197"/>
        <v>5326.3236994879508</v>
      </c>
      <c r="AG198" s="101">
        <f t="shared" si="224"/>
        <v>2.3963396219659483E-2</v>
      </c>
      <c r="AH198" s="245">
        <f t="shared" ref="AH198:AH229" si="240">Z198/N198-1</f>
        <v>0.18149622640729923</v>
      </c>
      <c r="AI198" s="141">
        <f t="shared" ref="AI198:AI230" si="241">W198</f>
        <v>0</v>
      </c>
      <c r="AJ198" s="132">
        <f t="shared" ref="AJ198:AJ229" si="242">AF198*AI198</f>
        <v>0</v>
      </c>
      <c r="AK198" s="102">
        <f t="shared" ref="AK198:AK229" si="243">Z198*AI198</f>
        <v>0</v>
      </c>
      <c r="AL198" s="100">
        <f t="shared" ref="AL198:AL229" si="244">F198*AL$1</f>
        <v>4302.0306803556514</v>
      </c>
      <c r="AM198" s="122">
        <f t="shared" si="225"/>
        <v>0</v>
      </c>
      <c r="AN198" s="122">
        <f t="shared" si="226"/>
        <v>1290.6092041066954</v>
      </c>
      <c r="AO198" s="100">
        <f t="shared" si="221"/>
        <v>5592.6398844623473</v>
      </c>
      <c r="AP198" s="221">
        <f t="shared" ref="AP198:AP229" si="245">G198</f>
        <v>0</v>
      </c>
      <c r="AQ198" s="117">
        <f t="shared" si="199"/>
        <v>0</v>
      </c>
      <c r="AR198" s="130">
        <f t="shared" si="222"/>
        <v>5592.6398844623473</v>
      </c>
      <c r="AS198" s="101">
        <f t="shared" si="227"/>
        <v>4.9999999999999822E-2</v>
      </c>
      <c r="AT198" s="245">
        <f t="shared" ref="AT198:AT229" si="246">AL198/Z198-1</f>
        <v>4.99999999999996E-2</v>
      </c>
      <c r="AU198" s="141">
        <f t="shared" ref="AU198:AU230" si="247">AI198</f>
        <v>0</v>
      </c>
      <c r="AV198" s="132">
        <f t="shared" ref="AV198:AV229" si="248">AR198*AU198</f>
        <v>0</v>
      </c>
      <c r="AW198" s="102">
        <f t="shared" ref="AW198:AW229" si="249">AL198*AU198</f>
        <v>0</v>
      </c>
      <c r="AX198" s="100">
        <f t="shared" si="228"/>
        <v>515.66588446234709</v>
      </c>
      <c r="AY198" s="101">
        <f t="shared" si="229"/>
        <v>0.10156953422695225</v>
      </c>
      <c r="BA198" s="259">
        <f t="shared" ref="BA198:BA229" si="250">AL198/B198-1</f>
        <v>0.54345120703899541</v>
      </c>
      <c r="BB198" s="279"/>
    </row>
    <row r="199" spans="1:54" s="93" customFormat="1" ht="15" customHeight="1" x14ac:dyDescent="0.25">
      <c r="A199" s="95" t="s">
        <v>431</v>
      </c>
      <c r="B199" s="100">
        <v>2732.63</v>
      </c>
      <c r="C199" s="100">
        <f t="shared" si="208"/>
        <v>1366.3150000000001</v>
      </c>
      <c r="D199" s="100">
        <f t="shared" si="209"/>
        <v>819.78899999999999</v>
      </c>
      <c r="E199" s="100">
        <v>59.87</v>
      </c>
      <c r="F199" s="100">
        <f t="shared" si="210"/>
        <v>4978.6039999999994</v>
      </c>
      <c r="G199" s="223"/>
      <c r="H199" s="117">
        <f t="shared" si="211"/>
        <v>0</v>
      </c>
      <c r="I199" s="130">
        <f t="shared" si="212"/>
        <v>4978.6039999999994</v>
      </c>
      <c r="K199" s="141"/>
      <c r="L199" s="132">
        <f t="shared" si="230"/>
        <v>0</v>
      </c>
      <c r="M199" s="102">
        <f t="shared" si="231"/>
        <v>0</v>
      </c>
      <c r="N199" s="100">
        <f t="shared" si="232"/>
        <v>3400.5918506602939</v>
      </c>
      <c r="O199" s="122">
        <f t="shared" si="213"/>
        <v>680.11837013205877</v>
      </c>
      <c r="P199" s="122">
        <f t="shared" si="214"/>
        <v>1020.1775551980882</v>
      </c>
      <c r="Q199" s="100">
        <f t="shared" si="215"/>
        <v>5100.8877759904408</v>
      </c>
      <c r="R199" s="221">
        <f t="shared" si="233"/>
        <v>0</v>
      </c>
      <c r="S199" s="117">
        <f t="shared" si="216"/>
        <v>0</v>
      </c>
      <c r="T199" s="130">
        <f t="shared" si="217"/>
        <v>5100.8877759904408</v>
      </c>
      <c r="U199" s="101">
        <f t="shared" si="223"/>
        <v>2.4561860310730044E-2</v>
      </c>
      <c r="V199" s="245">
        <f t="shared" si="234"/>
        <v>0.2444391852026413</v>
      </c>
      <c r="W199" s="141">
        <f t="shared" si="235"/>
        <v>0</v>
      </c>
      <c r="X199" s="132">
        <f t="shared" si="236"/>
        <v>0</v>
      </c>
      <c r="Y199" s="102">
        <f t="shared" si="237"/>
        <v>0</v>
      </c>
      <c r="Z199" s="100">
        <f t="shared" si="238"/>
        <v>4017.7864391065509</v>
      </c>
      <c r="AA199" s="122">
        <f t="shared" si="218"/>
        <v>0</v>
      </c>
      <c r="AB199" s="122">
        <f t="shared" si="219"/>
        <v>1205.3359317319653</v>
      </c>
      <c r="AC199" s="100">
        <f t="shared" si="220"/>
        <v>5223.122370838516</v>
      </c>
      <c r="AD199" s="221">
        <f t="shared" si="239"/>
        <v>0</v>
      </c>
      <c r="AE199" s="117">
        <f t="shared" si="198"/>
        <v>0</v>
      </c>
      <c r="AF199" s="130">
        <f t="shared" si="197"/>
        <v>5223.122370838516</v>
      </c>
      <c r="AG199" s="101">
        <f t="shared" si="224"/>
        <v>2.3963396219659261E-2</v>
      </c>
      <c r="AH199" s="245">
        <f t="shared" si="240"/>
        <v>0.18149622640729923</v>
      </c>
      <c r="AI199" s="141">
        <f t="shared" si="241"/>
        <v>0</v>
      </c>
      <c r="AJ199" s="132">
        <f t="shared" si="242"/>
        <v>0</v>
      </c>
      <c r="AK199" s="102">
        <f t="shared" si="243"/>
        <v>0</v>
      </c>
      <c r="AL199" s="100">
        <f t="shared" si="244"/>
        <v>4218.6757610618779</v>
      </c>
      <c r="AM199" s="122">
        <f t="shared" si="225"/>
        <v>0</v>
      </c>
      <c r="AN199" s="122">
        <f t="shared" si="226"/>
        <v>1265.6027283185633</v>
      </c>
      <c r="AO199" s="100">
        <f t="shared" si="221"/>
        <v>5484.278489380441</v>
      </c>
      <c r="AP199" s="221">
        <f t="shared" si="245"/>
        <v>0</v>
      </c>
      <c r="AQ199" s="117">
        <f t="shared" si="199"/>
        <v>0</v>
      </c>
      <c r="AR199" s="130">
        <f t="shared" si="222"/>
        <v>5484.278489380441</v>
      </c>
      <c r="AS199" s="101">
        <f t="shared" si="227"/>
        <v>4.9999999999999822E-2</v>
      </c>
      <c r="AT199" s="245">
        <f t="shared" si="246"/>
        <v>4.9999999999999822E-2</v>
      </c>
      <c r="AU199" s="141">
        <f t="shared" si="247"/>
        <v>0</v>
      </c>
      <c r="AV199" s="132">
        <f t="shared" si="248"/>
        <v>0</v>
      </c>
      <c r="AW199" s="102">
        <f t="shared" si="249"/>
        <v>0</v>
      </c>
      <c r="AX199" s="100">
        <f t="shared" si="228"/>
        <v>505.67448938044163</v>
      </c>
      <c r="AY199" s="101">
        <f t="shared" si="229"/>
        <v>0.10156953422695225</v>
      </c>
      <c r="BA199" s="259">
        <f t="shared" si="250"/>
        <v>0.54381521137580924</v>
      </c>
      <c r="BB199" s="279"/>
    </row>
    <row r="200" spans="1:54" s="93" customFormat="1" ht="15" customHeight="1" x14ac:dyDescent="0.25">
      <c r="A200" s="95" t="s">
        <v>432</v>
      </c>
      <c r="B200" s="100">
        <v>2679.04</v>
      </c>
      <c r="C200" s="100">
        <f t="shared" si="208"/>
        <v>1339.52</v>
      </c>
      <c r="D200" s="100">
        <f t="shared" si="209"/>
        <v>803.71199999999999</v>
      </c>
      <c r="E200" s="100">
        <v>59.87</v>
      </c>
      <c r="F200" s="100">
        <f t="shared" si="210"/>
        <v>4882.1419999999998</v>
      </c>
      <c r="G200" s="223"/>
      <c r="H200" s="117">
        <f t="shared" si="211"/>
        <v>0</v>
      </c>
      <c r="I200" s="130">
        <f t="shared" si="212"/>
        <v>4882.1419999999998</v>
      </c>
      <c r="K200" s="141"/>
      <c r="L200" s="132">
        <f t="shared" si="230"/>
        <v>0</v>
      </c>
      <c r="M200" s="102">
        <f t="shared" si="231"/>
        <v>0</v>
      </c>
      <c r="N200" s="100">
        <f t="shared" si="232"/>
        <v>3334.7043265474317</v>
      </c>
      <c r="O200" s="122">
        <f t="shared" si="213"/>
        <v>666.94086530948641</v>
      </c>
      <c r="P200" s="122">
        <f t="shared" si="214"/>
        <v>1000.4112979642294</v>
      </c>
      <c r="Q200" s="100">
        <f t="shared" si="215"/>
        <v>5002.0564898211478</v>
      </c>
      <c r="R200" s="221">
        <f t="shared" si="233"/>
        <v>0</v>
      </c>
      <c r="S200" s="117">
        <f t="shared" si="216"/>
        <v>0</v>
      </c>
      <c r="T200" s="130">
        <f t="shared" si="217"/>
        <v>5002.0564898211478</v>
      </c>
      <c r="U200" s="101">
        <f t="shared" si="223"/>
        <v>2.4561860310730044E-2</v>
      </c>
      <c r="V200" s="245">
        <f t="shared" si="234"/>
        <v>0.24473853564987147</v>
      </c>
      <c r="W200" s="141">
        <f t="shared" si="235"/>
        <v>0</v>
      </c>
      <c r="X200" s="132">
        <f t="shared" si="236"/>
        <v>0</v>
      </c>
      <c r="Y200" s="102">
        <f t="shared" si="237"/>
        <v>0</v>
      </c>
      <c r="Z200" s="100">
        <f t="shared" si="238"/>
        <v>3939.9405779998842</v>
      </c>
      <c r="AA200" s="122">
        <f t="shared" si="218"/>
        <v>0</v>
      </c>
      <c r="AB200" s="122">
        <f t="shared" si="219"/>
        <v>1181.9821733999652</v>
      </c>
      <c r="AC200" s="100">
        <f t="shared" si="220"/>
        <v>5121.9227513998494</v>
      </c>
      <c r="AD200" s="221">
        <f t="shared" si="239"/>
        <v>0</v>
      </c>
      <c r="AE200" s="117">
        <f t="shared" si="198"/>
        <v>0</v>
      </c>
      <c r="AF200" s="130">
        <f t="shared" si="197"/>
        <v>5121.9227513998494</v>
      </c>
      <c r="AG200" s="101">
        <f t="shared" si="224"/>
        <v>2.3963396219659039E-2</v>
      </c>
      <c r="AH200" s="245">
        <f t="shared" si="240"/>
        <v>0.18149622640729901</v>
      </c>
      <c r="AI200" s="141">
        <f t="shared" si="241"/>
        <v>0</v>
      </c>
      <c r="AJ200" s="132">
        <f t="shared" si="242"/>
        <v>0</v>
      </c>
      <c r="AK200" s="102">
        <f t="shared" si="243"/>
        <v>0</v>
      </c>
      <c r="AL200" s="100">
        <f t="shared" si="244"/>
        <v>4136.9376068998781</v>
      </c>
      <c r="AM200" s="122">
        <f t="shared" si="225"/>
        <v>0</v>
      </c>
      <c r="AN200" s="122">
        <f t="shared" si="226"/>
        <v>1241.0812820699634</v>
      </c>
      <c r="AO200" s="100">
        <f t="shared" si="221"/>
        <v>5378.018888969842</v>
      </c>
      <c r="AP200" s="221">
        <f t="shared" si="245"/>
        <v>0</v>
      </c>
      <c r="AQ200" s="117">
        <f t="shared" si="199"/>
        <v>0</v>
      </c>
      <c r="AR200" s="130">
        <f t="shared" si="222"/>
        <v>5378.018888969842</v>
      </c>
      <c r="AS200" s="101">
        <f t="shared" si="227"/>
        <v>5.0000000000000044E-2</v>
      </c>
      <c r="AT200" s="245">
        <f t="shared" si="246"/>
        <v>4.9999999999999822E-2</v>
      </c>
      <c r="AU200" s="141">
        <f t="shared" si="247"/>
        <v>0</v>
      </c>
      <c r="AV200" s="132">
        <f t="shared" si="248"/>
        <v>0</v>
      </c>
      <c r="AW200" s="102">
        <f t="shared" si="249"/>
        <v>0</v>
      </c>
      <c r="AX200" s="100">
        <f t="shared" si="228"/>
        <v>495.87688896984218</v>
      </c>
      <c r="AY200" s="101">
        <f t="shared" si="229"/>
        <v>0.10156953422695247</v>
      </c>
      <c r="BA200" s="259">
        <f t="shared" si="250"/>
        <v>0.54418657687077387</v>
      </c>
      <c r="BB200" s="279"/>
    </row>
    <row r="201" spans="1:54" s="93" customFormat="1" ht="15" customHeight="1" x14ac:dyDescent="0.25">
      <c r="A201" s="95" t="s">
        <v>433</v>
      </c>
      <c r="B201" s="100">
        <v>2626.52</v>
      </c>
      <c r="C201" s="100">
        <f t="shared" si="208"/>
        <v>1313.26</v>
      </c>
      <c r="D201" s="100">
        <f t="shared" si="209"/>
        <v>787.95600000000002</v>
      </c>
      <c r="E201" s="100">
        <v>59.87</v>
      </c>
      <c r="F201" s="100">
        <f t="shared" si="210"/>
        <v>4787.6059999999998</v>
      </c>
      <c r="G201" s="223"/>
      <c r="H201" s="117">
        <f t="shared" si="211"/>
        <v>0</v>
      </c>
      <c r="I201" s="130">
        <f t="shared" si="212"/>
        <v>4787.6059999999998</v>
      </c>
      <c r="K201" s="141"/>
      <c r="L201" s="132">
        <f t="shared" si="230"/>
        <v>0</v>
      </c>
      <c r="M201" s="102">
        <f t="shared" si="231"/>
        <v>0</v>
      </c>
      <c r="N201" s="100">
        <f t="shared" si="232"/>
        <v>3270.132339863208</v>
      </c>
      <c r="O201" s="122">
        <f t="shared" si="213"/>
        <v>654.02646797264163</v>
      </c>
      <c r="P201" s="122">
        <f t="shared" si="214"/>
        <v>981.03970195896238</v>
      </c>
      <c r="Q201" s="100">
        <f t="shared" si="215"/>
        <v>4905.1985097948118</v>
      </c>
      <c r="R201" s="221">
        <f t="shared" si="233"/>
        <v>0</v>
      </c>
      <c r="S201" s="117">
        <f t="shared" si="216"/>
        <v>0</v>
      </c>
      <c r="T201" s="130">
        <f t="shared" si="217"/>
        <v>4905.1985097948118</v>
      </c>
      <c r="U201" s="101">
        <f t="shared" si="223"/>
        <v>2.4561860310729822E-2</v>
      </c>
      <c r="V201" s="245">
        <f t="shared" si="234"/>
        <v>0.24504376127469363</v>
      </c>
      <c r="W201" s="141">
        <f t="shared" si="235"/>
        <v>0</v>
      </c>
      <c r="X201" s="132">
        <f t="shared" si="236"/>
        <v>0</v>
      </c>
      <c r="Y201" s="102">
        <f t="shared" si="237"/>
        <v>0</v>
      </c>
      <c r="Z201" s="100">
        <f t="shared" si="238"/>
        <v>3863.649019400852</v>
      </c>
      <c r="AA201" s="122">
        <f t="shared" si="218"/>
        <v>0</v>
      </c>
      <c r="AB201" s="122">
        <f t="shared" si="219"/>
        <v>1159.0947058202555</v>
      </c>
      <c r="AC201" s="100">
        <f t="shared" si="220"/>
        <v>5022.7437252211075</v>
      </c>
      <c r="AD201" s="221">
        <f t="shared" si="239"/>
        <v>0</v>
      </c>
      <c r="AE201" s="117">
        <f t="shared" si="198"/>
        <v>0</v>
      </c>
      <c r="AF201" s="130">
        <f t="shared" si="197"/>
        <v>5022.7437252211075</v>
      </c>
      <c r="AG201" s="101">
        <f t="shared" si="224"/>
        <v>2.3963396219659261E-2</v>
      </c>
      <c r="AH201" s="245">
        <f t="shared" si="240"/>
        <v>0.18149622640729923</v>
      </c>
      <c r="AI201" s="141">
        <f t="shared" si="241"/>
        <v>0</v>
      </c>
      <c r="AJ201" s="132">
        <f t="shared" si="242"/>
        <v>0</v>
      </c>
      <c r="AK201" s="102">
        <f t="shared" si="243"/>
        <v>0</v>
      </c>
      <c r="AL201" s="100">
        <f t="shared" si="244"/>
        <v>4056.8314703708938</v>
      </c>
      <c r="AM201" s="122">
        <f t="shared" si="225"/>
        <v>0</v>
      </c>
      <c r="AN201" s="122">
        <f t="shared" si="226"/>
        <v>1217.0494411112682</v>
      </c>
      <c r="AO201" s="100">
        <f t="shared" si="221"/>
        <v>5273.8809114821615</v>
      </c>
      <c r="AP201" s="221">
        <f t="shared" si="245"/>
        <v>0</v>
      </c>
      <c r="AQ201" s="117">
        <f t="shared" si="199"/>
        <v>0</v>
      </c>
      <c r="AR201" s="130">
        <f t="shared" si="222"/>
        <v>5273.8809114821615</v>
      </c>
      <c r="AS201" s="101">
        <f t="shared" si="227"/>
        <v>4.9999999999999822E-2</v>
      </c>
      <c r="AT201" s="245">
        <f t="shared" si="246"/>
        <v>4.9999999999999822E-2</v>
      </c>
      <c r="AU201" s="141">
        <f t="shared" si="247"/>
        <v>0</v>
      </c>
      <c r="AV201" s="132">
        <f t="shared" si="248"/>
        <v>0</v>
      </c>
      <c r="AW201" s="102">
        <f t="shared" si="249"/>
        <v>0</v>
      </c>
      <c r="AX201" s="100">
        <f t="shared" si="228"/>
        <v>486.27491148216177</v>
      </c>
      <c r="AY201" s="101">
        <f t="shared" si="229"/>
        <v>0.10156953422695225</v>
      </c>
      <c r="BA201" s="259">
        <f t="shared" si="250"/>
        <v>0.54456523094090037</v>
      </c>
      <c r="BB201" s="279"/>
    </row>
    <row r="202" spans="1:54" s="93" customFormat="1" ht="15" customHeight="1" x14ac:dyDescent="0.25">
      <c r="A202" s="123" t="s">
        <v>434</v>
      </c>
      <c r="B202" s="124"/>
      <c r="C202" s="124"/>
      <c r="D202" s="124"/>
      <c r="E202" s="124"/>
      <c r="F202" s="124"/>
      <c r="G202" s="223"/>
      <c r="H202" s="125"/>
      <c r="I202" s="130"/>
      <c r="J202" s="126"/>
      <c r="K202" s="143"/>
      <c r="L202" s="134">
        <f t="shared" si="230"/>
        <v>0</v>
      </c>
      <c r="M202" s="102">
        <f t="shared" si="231"/>
        <v>0</v>
      </c>
      <c r="N202" s="124">
        <f t="shared" si="232"/>
        <v>0</v>
      </c>
      <c r="O202" s="127"/>
      <c r="P202" s="127"/>
      <c r="Q202" s="124"/>
      <c r="R202" s="221">
        <f t="shared" si="233"/>
        <v>0</v>
      </c>
      <c r="S202" s="125"/>
      <c r="T202" s="130"/>
      <c r="U202" s="128"/>
      <c r="V202" s="245" t="e">
        <f t="shared" si="234"/>
        <v>#DIV/0!</v>
      </c>
      <c r="W202" s="141">
        <f t="shared" si="235"/>
        <v>0</v>
      </c>
      <c r="X202" s="133">
        <f t="shared" si="236"/>
        <v>0</v>
      </c>
      <c r="Y202" s="102">
        <f t="shared" si="237"/>
        <v>0</v>
      </c>
      <c r="Z202" s="124">
        <f t="shared" si="238"/>
        <v>0</v>
      </c>
      <c r="AA202" s="127"/>
      <c r="AB202" s="127"/>
      <c r="AC202" s="124"/>
      <c r="AD202" s="221">
        <f t="shared" si="239"/>
        <v>0</v>
      </c>
      <c r="AE202" s="125"/>
      <c r="AF202" s="130"/>
      <c r="AG202" s="128"/>
      <c r="AH202" s="245" t="e">
        <f t="shared" si="240"/>
        <v>#DIV/0!</v>
      </c>
      <c r="AI202" s="142">
        <f t="shared" si="241"/>
        <v>0</v>
      </c>
      <c r="AJ202" s="133">
        <f t="shared" si="242"/>
        <v>0</v>
      </c>
      <c r="AK202" s="102">
        <f t="shared" si="243"/>
        <v>0</v>
      </c>
      <c r="AL202" s="124">
        <f t="shared" si="244"/>
        <v>0</v>
      </c>
      <c r="AM202" s="127"/>
      <c r="AN202" s="127"/>
      <c r="AO202" s="124"/>
      <c r="AP202" s="221">
        <f t="shared" si="245"/>
        <v>0</v>
      </c>
      <c r="AQ202" s="125"/>
      <c r="AR202" s="130"/>
      <c r="AS202" s="128"/>
      <c r="AT202" s="245"/>
      <c r="AU202" s="142">
        <f t="shared" si="247"/>
        <v>0</v>
      </c>
      <c r="AV202" s="133">
        <f t="shared" si="248"/>
        <v>0</v>
      </c>
      <c r="AW202" s="102">
        <f t="shared" si="249"/>
        <v>0</v>
      </c>
      <c r="AX202" s="124"/>
      <c r="AY202" s="128"/>
      <c r="BA202" s="259"/>
      <c r="BB202" s="279"/>
    </row>
    <row r="203" spans="1:54" s="93" customFormat="1" ht="15" customHeight="1" x14ac:dyDescent="0.25">
      <c r="A203" s="123" t="s">
        <v>435</v>
      </c>
      <c r="B203" s="124"/>
      <c r="C203" s="124"/>
      <c r="D203" s="124"/>
      <c r="E203" s="124"/>
      <c r="F203" s="124"/>
      <c r="G203" s="223"/>
      <c r="H203" s="125"/>
      <c r="I203" s="130"/>
      <c r="J203" s="126"/>
      <c r="K203" s="143"/>
      <c r="L203" s="134">
        <f t="shared" si="230"/>
        <v>0</v>
      </c>
      <c r="M203" s="102">
        <f t="shared" si="231"/>
        <v>0</v>
      </c>
      <c r="N203" s="124">
        <f t="shared" si="232"/>
        <v>0</v>
      </c>
      <c r="O203" s="127"/>
      <c r="P203" s="127"/>
      <c r="Q203" s="124"/>
      <c r="R203" s="221">
        <f t="shared" si="233"/>
        <v>0</v>
      </c>
      <c r="S203" s="125"/>
      <c r="T203" s="130"/>
      <c r="U203" s="128"/>
      <c r="V203" s="245" t="e">
        <f t="shared" si="234"/>
        <v>#DIV/0!</v>
      </c>
      <c r="W203" s="141">
        <f t="shared" si="235"/>
        <v>0</v>
      </c>
      <c r="X203" s="133">
        <f t="shared" si="236"/>
        <v>0</v>
      </c>
      <c r="Y203" s="102">
        <f t="shared" si="237"/>
        <v>0</v>
      </c>
      <c r="Z203" s="124">
        <f t="shared" si="238"/>
        <v>0</v>
      </c>
      <c r="AA203" s="127"/>
      <c r="AB203" s="127"/>
      <c r="AC203" s="124"/>
      <c r="AD203" s="221">
        <f t="shared" si="239"/>
        <v>0</v>
      </c>
      <c r="AE203" s="125"/>
      <c r="AF203" s="130"/>
      <c r="AG203" s="128"/>
      <c r="AH203" s="245" t="e">
        <f t="shared" si="240"/>
        <v>#DIV/0!</v>
      </c>
      <c r="AI203" s="142">
        <f t="shared" si="241"/>
        <v>0</v>
      </c>
      <c r="AJ203" s="133">
        <f t="shared" si="242"/>
        <v>0</v>
      </c>
      <c r="AK203" s="102">
        <f t="shared" si="243"/>
        <v>0</v>
      </c>
      <c r="AL203" s="124">
        <f t="shared" si="244"/>
        <v>0</v>
      </c>
      <c r="AM203" s="127"/>
      <c r="AN203" s="127"/>
      <c r="AO203" s="124"/>
      <c r="AP203" s="221">
        <f t="shared" si="245"/>
        <v>0</v>
      </c>
      <c r="AQ203" s="125"/>
      <c r="AR203" s="130"/>
      <c r="AS203" s="128"/>
      <c r="AT203" s="245"/>
      <c r="AU203" s="142">
        <f t="shared" si="247"/>
        <v>0</v>
      </c>
      <c r="AV203" s="133">
        <f t="shared" si="248"/>
        <v>0</v>
      </c>
      <c r="AW203" s="102">
        <f t="shared" si="249"/>
        <v>0</v>
      </c>
      <c r="AX203" s="124"/>
      <c r="AY203" s="128"/>
      <c r="BA203" s="259"/>
      <c r="BB203" s="279"/>
    </row>
    <row r="204" spans="1:54" s="93" customFormat="1" ht="15" customHeight="1" x14ac:dyDescent="0.25">
      <c r="A204" s="123" t="s">
        <v>436</v>
      </c>
      <c r="B204" s="124"/>
      <c r="C204" s="124"/>
      <c r="D204" s="124"/>
      <c r="E204" s="124"/>
      <c r="F204" s="124"/>
      <c r="G204" s="223"/>
      <c r="H204" s="125"/>
      <c r="I204" s="130"/>
      <c r="J204" s="126"/>
      <c r="K204" s="143"/>
      <c r="L204" s="134">
        <f t="shared" si="230"/>
        <v>0</v>
      </c>
      <c r="M204" s="102">
        <f t="shared" si="231"/>
        <v>0</v>
      </c>
      <c r="N204" s="124">
        <f t="shared" si="232"/>
        <v>0</v>
      </c>
      <c r="O204" s="127"/>
      <c r="P204" s="127"/>
      <c r="Q204" s="124"/>
      <c r="R204" s="221">
        <f t="shared" si="233"/>
        <v>0</v>
      </c>
      <c r="S204" s="125"/>
      <c r="T204" s="130"/>
      <c r="U204" s="128"/>
      <c r="V204" s="245" t="e">
        <f t="shared" si="234"/>
        <v>#DIV/0!</v>
      </c>
      <c r="W204" s="141">
        <f t="shared" si="235"/>
        <v>0</v>
      </c>
      <c r="X204" s="133">
        <f t="shared" si="236"/>
        <v>0</v>
      </c>
      <c r="Y204" s="102">
        <f t="shared" si="237"/>
        <v>0</v>
      </c>
      <c r="Z204" s="124">
        <f t="shared" si="238"/>
        <v>0</v>
      </c>
      <c r="AA204" s="127"/>
      <c r="AB204" s="127"/>
      <c r="AC204" s="124"/>
      <c r="AD204" s="221">
        <f t="shared" si="239"/>
        <v>0</v>
      </c>
      <c r="AE204" s="125"/>
      <c r="AF204" s="130"/>
      <c r="AG204" s="128"/>
      <c r="AH204" s="245" t="e">
        <f t="shared" si="240"/>
        <v>#DIV/0!</v>
      </c>
      <c r="AI204" s="142">
        <f t="shared" si="241"/>
        <v>0</v>
      </c>
      <c r="AJ204" s="133">
        <f t="shared" si="242"/>
        <v>0</v>
      </c>
      <c r="AK204" s="102">
        <f t="shared" si="243"/>
        <v>0</v>
      </c>
      <c r="AL204" s="124">
        <f t="shared" si="244"/>
        <v>0</v>
      </c>
      <c r="AM204" s="127"/>
      <c r="AN204" s="127"/>
      <c r="AO204" s="124"/>
      <c r="AP204" s="221">
        <f t="shared" si="245"/>
        <v>0</v>
      </c>
      <c r="AQ204" s="125"/>
      <c r="AR204" s="130"/>
      <c r="AS204" s="128"/>
      <c r="AT204" s="245"/>
      <c r="AU204" s="142">
        <f t="shared" si="247"/>
        <v>0</v>
      </c>
      <c r="AV204" s="133">
        <f t="shared" si="248"/>
        <v>0</v>
      </c>
      <c r="AW204" s="102">
        <f t="shared" si="249"/>
        <v>0</v>
      </c>
      <c r="AX204" s="124"/>
      <c r="AY204" s="128"/>
      <c r="BA204" s="259"/>
      <c r="BB204" s="279"/>
    </row>
    <row r="205" spans="1:54" s="93" customFormat="1" ht="15" customHeight="1" x14ac:dyDescent="0.25">
      <c r="A205" s="95" t="s">
        <v>537</v>
      </c>
      <c r="B205" s="100">
        <v>2928.38</v>
      </c>
      <c r="C205" s="100">
        <f t="shared" ref="C205:C229" si="251">B205*C$4</f>
        <v>1464.19</v>
      </c>
      <c r="D205" s="100">
        <f t="shared" ref="D205:D229" si="252">B205*D$4</f>
        <v>878.51400000000001</v>
      </c>
      <c r="E205" s="100">
        <v>59.87</v>
      </c>
      <c r="F205" s="100">
        <f t="shared" ref="F205:F229" si="253">SUM(B205:E205)</f>
        <v>5330.9539999999997</v>
      </c>
      <c r="G205" s="223">
        <v>32.799999999999997</v>
      </c>
      <c r="H205" s="117">
        <f t="shared" ref="H205:H229" si="254">B205*G205%</f>
        <v>960.5086399999999</v>
      </c>
      <c r="I205" s="130">
        <f t="shared" ref="I205:I229" si="255">F205+H205</f>
        <v>6291.4626399999997</v>
      </c>
      <c r="K205" s="141">
        <v>508</v>
      </c>
      <c r="L205" s="132">
        <f t="shared" si="230"/>
        <v>3196063.0211199997</v>
      </c>
      <c r="M205" s="102">
        <f t="shared" si="231"/>
        <v>1487617.04</v>
      </c>
      <c r="N205" s="100">
        <f t="shared" si="232"/>
        <v>3641.2614316472846</v>
      </c>
      <c r="O205" s="122">
        <f t="shared" ref="O205:O229" si="256">N205*O$4</f>
        <v>728.25228632945698</v>
      </c>
      <c r="P205" s="122">
        <f t="shared" ref="P205:P229" si="257">N205*P$4</f>
        <v>1092.3784294941854</v>
      </c>
      <c r="Q205" s="100">
        <f t="shared" ref="Q205:Q229" si="258">SUM(N205:P205)</f>
        <v>5461.8921474709268</v>
      </c>
      <c r="R205" s="221">
        <f t="shared" si="233"/>
        <v>32.799999999999997</v>
      </c>
      <c r="S205" s="117">
        <f t="shared" ref="S205:S229" si="259">N205*R205%</f>
        <v>1194.3337495803091</v>
      </c>
      <c r="T205" s="130">
        <f t="shared" ref="T205:T229" si="260">Q205+S205</f>
        <v>6656.2258970512357</v>
      </c>
      <c r="U205" s="101">
        <f t="shared" ref="U205:U229" si="261">T205/I205-1</f>
        <v>5.7977497113649967E-2</v>
      </c>
      <c r="V205" s="245">
        <f t="shared" si="234"/>
        <v>0.24343884046718123</v>
      </c>
      <c r="W205" s="141">
        <f t="shared" si="235"/>
        <v>508</v>
      </c>
      <c r="X205" s="132">
        <f t="shared" si="236"/>
        <v>3381362.7557020276</v>
      </c>
      <c r="Y205" s="102">
        <f t="shared" si="237"/>
        <v>1849760.8072768205</v>
      </c>
      <c r="Z205" s="100">
        <f t="shared" si="238"/>
        <v>4302.136640853706</v>
      </c>
      <c r="AA205" s="122">
        <f t="shared" ref="AA205:AA229" si="262">Z205*AA$4</f>
        <v>0</v>
      </c>
      <c r="AB205" s="122">
        <f t="shared" ref="AB205:AB229" si="263">Z205*AB$4</f>
        <v>1290.6409922561118</v>
      </c>
      <c r="AC205" s="100">
        <f t="shared" ref="AC205:AC229" si="264">SUM(Z205:AB205)</f>
        <v>5592.7776331098175</v>
      </c>
      <c r="AD205" s="221">
        <f t="shared" si="239"/>
        <v>32.799999999999997</v>
      </c>
      <c r="AE205" s="117">
        <f t="shared" ref="AE205:AE229" si="265">Z205*AD205%</f>
        <v>1411.1008182000153</v>
      </c>
      <c r="AF205" s="130">
        <f t="shared" ref="AF205:AF229" si="266">AC205+AE205</f>
        <v>7003.8784513098326</v>
      </c>
      <c r="AG205" s="101">
        <f t="shared" ref="AG205:AG229" si="267">AF205/T205-1</f>
        <v>5.2229680848513649E-2</v>
      </c>
      <c r="AH205" s="245">
        <f t="shared" si="240"/>
        <v>0.18149622640729901</v>
      </c>
      <c r="AI205" s="141">
        <f t="shared" si="241"/>
        <v>508</v>
      </c>
      <c r="AJ205" s="132">
        <f t="shared" si="242"/>
        <v>3557970.2532653948</v>
      </c>
      <c r="AK205" s="102">
        <f t="shared" si="243"/>
        <v>2185485.4135536826</v>
      </c>
      <c r="AL205" s="100">
        <f t="shared" si="244"/>
        <v>4517.2434728963908</v>
      </c>
      <c r="AM205" s="122">
        <f t="shared" ref="AM205:AM229" si="268">AL205*AM$4</f>
        <v>0</v>
      </c>
      <c r="AN205" s="122">
        <f t="shared" ref="AN205:AN229" si="269">AL205*AN$4</f>
        <v>1355.1730418689172</v>
      </c>
      <c r="AO205" s="100">
        <f t="shared" ref="AO205:AO229" si="270">SUM(AL205:AN205)</f>
        <v>5872.4165147653075</v>
      </c>
      <c r="AP205" s="221">
        <f t="shared" si="245"/>
        <v>32.799999999999997</v>
      </c>
      <c r="AQ205" s="117">
        <f t="shared" ref="AQ205:AQ229" si="271">AL205*AP205%</f>
        <v>1481.6558591100161</v>
      </c>
      <c r="AR205" s="130">
        <f t="shared" ref="AR205:AR229" si="272">AO205+AQ205</f>
        <v>7354.072373875324</v>
      </c>
      <c r="AS205" s="101">
        <f t="shared" ref="AS205:AS229" si="273">AR205/AF205-1</f>
        <v>5.0000000000000044E-2</v>
      </c>
      <c r="AT205" s="245">
        <f t="shared" si="246"/>
        <v>4.9999999999999822E-2</v>
      </c>
      <c r="AU205" s="141">
        <f t="shared" si="247"/>
        <v>508</v>
      </c>
      <c r="AV205" s="132">
        <f t="shared" si="248"/>
        <v>3735868.7659286647</v>
      </c>
      <c r="AW205" s="102">
        <f t="shared" si="249"/>
        <v>2294759.6842313665</v>
      </c>
      <c r="AX205" s="100">
        <f t="shared" ref="AX205:AX229" si="274">AR205-I205</f>
        <v>1062.6097338753243</v>
      </c>
      <c r="AY205" s="101">
        <f t="shared" ref="AY205:AY229" si="275">AR205/I205-1</f>
        <v>0.16889709033944511</v>
      </c>
      <c r="BA205" s="259">
        <f t="shared" si="250"/>
        <v>0.54257421266925432</v>
      </c>
      <c r="BB205" s="279"/>
    </row>
    <row r="206" spans="1:54" s="93" customFormat="1" ht="15" customHeight="1" x14ac:dyDescent="0.25">
      <c r="A206" s="95" t="s">
        <v>538</v>
      </c>
      <c r="B206" s="100">
        <v>2870.96</v>
      </c>
      <c r="C206" s="100">
        <f t="shared" si="251"/>
        <v>1435.48</v>
      </c>
      <c r="D206" s="100">
        <f t="shared" si="252"/>
        <v>861.28800000000001</v>
      </c>
      <c r="E206" s="100">
        <v>59.87</v>
      </c>
      <c r="F206" s="100">
        <f t="shared" si="253"/>
        <v>5227.5980000000009</v>
      </c>
      <c r="G206" s="223">
        <v>29.2</v>
      </c>
      <c r="H206" s="117">
        <f t="shared" si="254"/>
        <v>838.32031999999992</v>
      </c>
      <c r="I206" s="130">
        <f t="shared" si="255"/>
        <v>6065.9183200000007</v>
      </c>
      <c r="K206" s="141">
        <v>39</v>
      </c>
      <c r="L206" s="132">
        <f t="shared" si="230"/>
        <v>236570.81448000003</v>
      </c>
      <c r="M206" s="102">
        <f t="shared" si="231"/>
        <v>111967.44</v>
      </c>
      <c r="N206" s="100">
        <f t="shared" si="232"/>
        <v>3570.6650212244349</v>
      </c>
      <c r="O206" s="122">
        <f t="shared" si="256"/>
        <v>714.13300424488705</v>
      </c>
      <c r="P206" s="122">
        <f t="shared" si="257"/>
        <v>1071.1995063673305</v>
      </c>
      <c r="Q206" s="100">
        <f t="shared" si="258"/>
        <v>5355.9975318366523</v>
      </c>
      <c r="R206" s="221">
        <f t="shared" si="233"/>
        <v>29.2</v>
      </c>
      <c r="S206" s="117">
        <f t="shared" si="259"/>
        <v>1042.634186197535</v>
      </c>
      <c r="T206" s="130">
        <f t="shared" si="260"/>
        <v>6398.6317180341875</v>
      </c>
      <c r="U206" s="101">
        <f t="shared" si="261"/>
        <v>5.4849633721112623E-2</v>
      </c>
      <c r="V206" s="245">
        <f t="shared" si="234"/>
        <v>0.2437181365203398</v>
      </c>
      <c r="W206" s="141">
        <f t="shared" si="235"/>
        <v>39</v>
      </c>
      <c r="X206" s="132">
        <f t="shared" si="236"/>
        <v>249546.63700333331</v>
      </c>
      <c r="Y206" s="102">
        <f t="shared" si="237"/>
        <v>139255.93582775295</v>
      </c>
      <c r="Z206" s="100">
        <f t="shared" si="238"/>
        <v>4218.727248341208</v>
      </c>
      <c r="AA206" s="122">
        <f t="shared" si="262"/>
        <v>0</v>
      </c>
      <c r="AB206" s="122">
        <f t="shared" si="263"/>
        <v>1265.6181745023623</v>
      </c>
      <c r="AC206" s="100">
        <f t="shared" si="264"/>
        <v>5484.3454228435703</v>
      </c>
      <c r="AD206" s="221">
        <f t="shared" si="239"/>
        <v>29.2</v>
      </c>
      <c r="AE206" s="117">
        <f t="shared" si="265"/>
        <v>1231.8683565156327</v>
      </c>
      <c r="AF206" s="130">
        <f t="shared" si="266"/>
        <v>6716.2137793592028</v>
      </c>
      <c r="AG206" s="101">
        <f t="shared" si="267"/>
        <v>4.9632808281484309E-2</v>
      </c>
      <c r="AH206" s="245">
        <f t="shared" si="240"/>
        <v>0.18149622640729901</v>
      </c>
      <c r="AI206" s="141">
        <f t="shared" si="241"/>
        <v>39</v>
      </c>
      <c r="AJ206" s="132">
        <f t="shared" si="242"/>
        <v>261932.33739500892</v>
      </c>
      <c r="AK206" s="102">
        <f t="shared" si="243"/>
        <v>164530.3626853071</v>
      </c>
      <c r="AL206" s="100">
        <f t="shared" si="244"/>
        <v>4429.6636107582681</v>
      </c>
      <c r="AM206" s="122">
        <f t="shared" si="268"/>
        <v>0</v>
      </c>
      <c r="AN206" s="122">
        <f t="shared" si="269"/>
        <v>1328.8990832274803</v>
      </c>
      <c r="AO206" s="100">
        <f t="shared" si="270"/>
        <v>5758.5626939857484</v>
      </c>
      <c r="AP206" s="221">
        <f t="shared" si="245"/>
        <v>29.2</v>
      </c>
      <c r="AQ206" s="117">
        <f t="shared" si="271"/>
        <v>1293.4617743414142</v>
      </c>
      <c r="AR206" s="130">
        <f t="shared" si="272"/>
        <v>7052.024468327163</v>
      </c>
      <c r="AS206" s="101">
        <f t="shared" si="273"/>
        <v>5.0000000000000044E-2</v>
      </c>
      <c r="AT206" s="245">
        <f t="shared" si="246"/>
        <v>4.9999999999999822E-2</v>
      </c>
      <c r="AU206" s="141">
        <f t="shared" si="247"/>
        <v>39</v>
      </c>
      <c r="AV206" s="132">
        <f t="shared" si="248"/>
        <v>275028.95426475938</v>
      </c>
      <c r="AW206" s="102">
        <f t="shared" si="249"/>
        <v>172756.88081957246</v>
      </c>
      <c r="AX206" s="100">
        <f t="shared" si="274"/>
        <v>986.10614832716237</v>
      </c>
      <c r="AY206" s="101">
        <f t="shared" si="275"/>
        <v>0.16256502252525595</v>
      </c>
      <c r="BA206" s="259">
        <f t="shared" si="250"/>
        <v>0.5429206992637543</v>
      </c>
      <c r="BB206" s="279"/>
    </row>
    <row r="207" spans="1:54" s="93" customFormat="1" ht="15" customHeight="1" x14ac:dyDescent="0.25">
      <c r="A207" s="95" t="s">
        <v>539</v>
      </c>
      <c r="B207" s="100">
        <v>2814.67</v>
      </c>
      <c r="C207" s="100">
        <f t="shared" si="251"/>
        <v>1407.335</v>
      </c>
      <c r="D207" s="100">
        <f t="shared" si="252"/>
        <v>844.40099999999995</v>
      </c>
      <c r="E207" s="100">
        <v>59.87</v>
      </c>
      <c r="F207" s="100">
        <f t="shared" si="253"/>
        <v>5126.2759999999998</v>
      </c>
      <c r="G207" s="223">
        <v>30.4</v>
      </c>
      <c r="H207" s="117">
        <f t="shared" si="254"/>
        <v>855.65967999999998</v>
      </c>
      <c r="I207" s="130">
        <f t="shared" si="255"/>
        <v>5981.9356799999996</v>
      </c>
      <c r="K207" s="141">
        <v>25</v>
      </c>
      <c r="L207" s="132">
        <f t="shared" si="230"/>
        <v>149548.39199999999</v>
      </c>
      <c r="M207" s="102">
        <f t="shared" si="231"/>
        <v>70366.75</v>
      </c>
      <c r="N207" s="100">
        <f t="shared" si="232"/>
        <v>3501.457916684165</v>
      </c>
      <c r="O207" s="122">
        <f t="shared" si="256"/>
        <v>700.29158333683301</v>
      </c>
      <c r="P207" s="122">
        <f t="shared" si="257"/>
        <v>1050.4373750052494</v>
      </c>
      <c r="Q207" s="100">
        <f t="shared" si="258"/>
        <v>5252.1868750262474</v>
      </c>
      <c r="R207" s="221">
        <f t="shared" si="233"/>
        <v>30.4</v>
      </c>
      <c r="S207" s="117">
        <f t="shared" si="259"/>
        <v>1064.4432066719862</v>
      </c>
      <c r="T207" s="130">
        <f t="shared" si="260"/>
        <v>6316.6300816982339</v>
      </c>
      <c r="U207" s="101">
        <f t="shared" si="261"/>
        <v>5.5950852634081505E-2</v>
      </c>
      <c r="V207" s="245">
        <f t="shared" si="234"/>
        <v>0.24400299739726683</v>
      </c>
      <c r="W207" s="141">
        <f t="shared" si="235"/>
        <v>25</v>
      </c>
      <c r="X207" s="132">
        <f t="shared" si="236"/>
        <v>157915.75204245586</v>
      </c>
      <c r="Y207" s="102">
        <f t="shared" si="237"/>
        <v>87536.447917104117</v>
      </c>
      <c r="Z207" s="100">
        <f t="shared" si="238"/>
        <v>4136.9593154863041</v>
      </c>
      <c r="AA207" s="122">
        <f t="shared" si="262"/>
        <v>0</v>
      </c>
      <c r="AB207" s="122">
        <f t="shared" si="263"/>
        <v>1241.0877946458911</v>
      </c>
      <c r="AC207" s="100">
        <f t="shared" si="264"/>
        <v>5378.0471101321955</v>
      </c>
      <c r="AD207" s="221">
        <f t="shared" si="239"/>
        <v>30.4</v>
      </c>
      <c r="AE207" s="117">
        <f t="shared" si="265"/>
        <v>1257.6356319078363</v>
      </c>
      <c r="AF207" s="130">
        <f t="shared" si="266"/>
        <v>6635.6827420400314</v>
      </c>
      <c r="AG207" s="101">
        <f t="shared" si="267"/>
        <v>5.050994853509283E-2</v>
      </c>
      <c r="AH207" s="245">
        <f t="shared" si="240"/>
        <v>0.18149622640729923</v>
      </c>
      <c r="AI207" s="141">
        <f t="shared" si="241"/>
        <v>25</v>
      </c>
      <c r="AJ207" s="132">
        <f t="shared" si="242"/>
        <v>165892.06855100079</v>
      </c>
      <c r="AK207" s="102">
        <f t="shared" si="243"/>
        <v>103423.9828871576</v>
      </c>
      <c r="AL207" s="100">
        <f t="shared" si="244"/>
        <v>4343.8072812606188</v>
      </c>
      <c r="AM207" s="122">
        <f t="shared" si="268"/>
        <v>0</v>
      </c>
      <c r="AN207" s="122">
        <f t="shared" si="269"/>
        <v>1303.1421843781857</v>
      </c>
      <c r="AO207" s="100">
        <f t="shared" si="270"/>
        <v>5646.9494656388042</v>
      </c>
      <c r="AP207" s="221">
        <f t="shared" si="245"/>
        <v>30.4</v>
      </c>
      <c r="AQ207" s="117">
        <f t="shared" si="271"/>
        <v>1320.517413503228</v>
      </c>
      <c r="AR207" s="130">
        <f t="shared" si="272"/>
        <v>6967.4668791420318</v>
      </c>
      <c r="AS207" s="101">
        <f t="shared" si="273"/>
        <v>4.9999999999999822E-2</v>
      </c>
      <c r="AT207" s="245">
        <f t="shared" si="246"/>
        <v>4.9999999999999822E-2</v>
      </c>
      <c r="AU207" s="141">
        <f t="shared" si="247"/>
        <v>25</v>
      </c>
      <c r="AV207" s="132">
        <f t="shared" si="248"/>
        <v>174186.67197855079</v>
      </c>
      <c r="AW207" s="102">
        <f t="shared" si="249"/>
        <v>108595.18203151546</v>
      </c>
      <c r="AX207" s="100">
        <f t="shared" si="274"/>
        <v>985.53119914203216</v>
      </c>
      <c r="AY207" s="101">
        <f t="shared" si="275"/>
        <v>0.16475121964902706</v>
      </c>
      <c r="BA207" s="259">
        <f t="shared" si="250"/>
        <v>0.5432740894174517</v>
      </c>
      <c r="BB207" s="279"/>
    </row>
    <row r="208" spans="1:54" s="93" customFormat="1" ht="15" customHeight="1" x14ac:dyDescent="0.25">
      <c r="A208" s="95" t="s">
        <v>540</v>
      </c>
      <c r="B208" s="100">
        <v>2759.48</v>
      </c>
      <c r="C208" s="100">
        <f t="shared" si="251"/>
        <v>1379.74</v>
      </c>
      <c r="D208" s="100">
        <f t="shared" si="252"/>
        <v>827.84399999999994</v>
      </c>
      <c r="E208" s="100">
        <v>59.87</v>
      </c>
      <c r="F208" s="100">
        <f t="shared" si="253"/>
        <v>5026.9340000000002</v>
      </c>
      <c r="G208" s="223">
        <v>27.5</v>
      </c>
      <c r="H208" s="117">
        <f t="shared" si="254"/>
        <v>758.85700000000008</v>
      </c>
      <c r="I208" s="130">
        <f t="shared" si="255"/>
        <v>5785.7910000000002</v>
      </c>
      <c r="K208" s="141">
        <v>12</v>
      </c>
      <c r="L208" s="132">
        <f t="shared" si="230"/>
        <v>69429.491999999998</v>
      </c>
      <c r="M208" s="102">
        <f t="shared" si="231"/>
        <v>33113.760000000002</v>
      </c>
      <c r="N208" s="100">
        <f t="shared" si="232"/>
        <v>3433.6032337995061</v>
      </c>
      <c r="O208" s="122">
        <f t="shared" si="256"/>
        <v>686.72064675990123</v>
      </c>
      <c r="P208" s="122">
        <f t="shared" si="257"/>
        <v>1030.0809701398518</v>
      </c>
      <c r="Q208" s="100">
        <f t="shared" si="258"/>
        <v>5150.4048506992594</v>
      </c>
      <c r="R208" s="221">
        <f t="shared" si="233"/>
        <v>27.5</v>
      </c>
      <c r="S208" s="117">
        <f t="shared" si="259"/>
        <v>944.24088929486425</v>
      </c>
      <c r="T208" s="130">
        <f t="shared" si="260"/>
        <v>6094.6457399941237</v>
      </c>
      <c r="U208" s="101">
        <f t="shared" si="261"/>
        <v>5.3381592939344635E-2</v>
      </c>
      <c r="V208" s="245">
        <f t="shared" si="234"/>
        <v>0.24429357480376956</v>
      </c>
      <c r="W208" s="141">
        <f t="shared" si="235"/>
        <v>12</v>
      </c>
      <c r="X208" s="132">
        <f t="shared" si="236"/>
        <v>73135.748879929481</v>
      </c>
      <c r="Y208" s="102">
        <f t="shared" si="237"/>
        <v>41203.238805594076</v>
      </c>
      <c r="Z208" s="100">
        <f t="shared" si="238"/>
        <v>4056.7892637140158</v>
      </c>
      <c r="AA208" s="122">
        <f t="shared" si="262"/>
        <v>0</v>
      </c>
      <c r="AB208" s="122">
        <f t="shared" si="263"/>
        <v>1217.0367791142046</v>
      </c>
      <c r="AC208" s="100">
        <f t="shared" si="264"/>
        <v>5273.8260428282201</v>
      </c>
      <c r="AD208" s="221">
        <f t="shared" si="239"/>
        <v>27.5</v>
      </c>
      <c r="AE208" s="117">
        <f t="shared" si="265"/>
        <v>1115.6170475213544</v>
      </c>
      <c r="AF208" s="130">
        <f t="shared" si="266"/>
        <v>6389.443090349574</v>
      </c>
      <c r="AG208" s="101">
        <f t="shared" si="267"/>
        <v>4.8369891037462365E-2</v>
      </c>
      <c r="AH208" s="245">
        <f t="shared" si="240"/>
        <v>0.18149622640729923</v>
      </c>
      <c r="AI208" s="141">
        <f t="shared" si="241"/>
        <v>12</v>
      </c>
      <c r="AJ208" s="132">
        <f t="shared" si="242"/>
        <v>76673.317084194889</v>
      </c>
      <c r="AK208" s="102">
        <f t="shared" si="243"/>
        <v>48681.471164568189</v>
      </c>
      <c r="AL208" s="100">
        <f t="shared" si="244"/>
        <v>4259.6287268997157</v>
      </c>
      <c r="AM208" s="122">
        <f t="shared" si="268"/>
        <v>0</v>
      </c>
      <c r="AN208" s="122">
        <f t="shared" si="269"/>
        <v>1277.8886180699146</v>
      </c>
      <c r="AO208" s="100">
        <f t="shared" si="270"/>
        <v>5537.5173449696304</v>
      </c>
      <c r="AP208" s="221">
        <f t="shared" si="245"/>
        <v>27.5</v>
      </c>
      <c r="AQ208" s="117">
        <f t="shared" si="271"/>
        <v>1171.3978998974219</v>
      </c>
      <c r="AR208" s="130">
        <f t="shared" si="272"/>
        <v>6708.915244867052</v>
      </c>
      <c r="AS208" s="101">
        <f t="shared" si="273"/>
        <v>4.9999999999999822E-2</v>
      </c>
      <c r="AT208" s="245">
        <f t="shared" si="246"/>
        <v>4.9999999999999822E-2</v>
      </c>
      <c r="AU208" s="141">
        <f t="shared" si="247"/>
        <v>12</v>
      </c>
      <c r="AV208" s="132">
        <f t="shared" si="248"/>
        <v>80506.982938404632</v>
      </c>
      <c r="AW208" s="102">
        <f t="shared" si="249"/>
        <v>51115.544722796592</v>
      </c>
      <c r="AX208" s="100">
        <f t="shared" si="274"/>
        <v>923.12424486705186</v>
      </c>
      <c r="AY208" s="101">
        <f t="shared" si="275"/>
        <v>0.15955022310122358</v>
      </c>
      <c r="BA208" s="259">
        <f t="shared" si="250"/>
        <v>0.54363457133217707</v>
      </c>
      <c r="BB208" s="279"/>
    </row>
    <row r="209" spans="1:54" s="93" customFormat="1" ht="15" customHeight="1" x14ac:dyDescent="0.25">
      <c r="A209" s="95" t="s">
        <v>541</v>
      </c>
      <c r="B209" s="100">
        <v>2705.37</v>
      </c>
      <c r="C209" s="100">
        <f t="shared" si="251"/>
        <v>1352.6849999999999</v>
      </c>
      <c r="D209" s="100">
        <f t="shared" si="252"/>
        <v>811.61099999999999</v>
      </c>
      <c r="E209" s="100">
        <v>59.87</v>
      </c>
      <c r="F209" s="100">
        <f t="shared" si="253"/>
        <v>4929.5360000000001</v>
      </c>
      <c r="G209" s="223">
        <v>26.4</v>
      </c>
      <c r="H209" s="117">
        <f t="shared" si="254"/>
        <v>714.21767999999997</v>
      </c>
      <c r="I209" s="130">
        <f t="shared" si="255"/>
        <v>5643.7536799999998</v>
      </c>
      <c r="K209" s="141">
        <v>17</v>
      </c>
      <c r="L209" s="132">
        <f t="shared" si="230"/>
        <v>95943.812559999991</v>
      </c>
      <c r="M209" s="102">
        <f t="shared" si="231"/>
        <v>45991.29</v>
      </c>
      <c r="N209" s="100">
        <f t="shared" si="232"/>
        <v>3367.0763830858095</v>
      </c>
      <c r="O209" s="122">
        <f t="shared" si="256"/>
        <v>673.41527661716191</v>
      </c>
      <c r="P209" s="122">
        <f t="shared" si="257"/>
        <v>1010.1229149257429</v>
      </c>
      <c r="Q209" s="100">
        <f t="shared" si="258"/>
        <v>5050.6145746287148</v>
      </c>
      <c r="R209" s="221">
        <f t="shared" si="233"/>
        <v>26.4</v>
      </c>
      <c r="S209" s="117">
        <f t="shared" si="259"/>
        <v>888.90816513465381</v>
      </c>
      <c r="T209" s="130">
        <f t="shared" si="260"/>
        <v>5939.5227397633689</v>
      </c>
      <c r="U209" s="101">
        <f t="shared" si="261"/>
        <v>5.2406443748864939E-2</v>
      </c>
      <c r="V209" s="245">
        <f t="shared" si="234"/>
        <v>0.24458997589453935</v>
      </c>
      <c r="W209" s="141">
        <f t="shared" si="235"/>
        <v>17</v>
      </c>
      <c r="X209" s="132">
        <f t="shared" si="236"/>
        <v>100971.88657597727</v>
      </c>
      <c r="Y209" s="102">
        <f t="shared" si="237"/>
        <v>57240.298512458765</v>
      </c>
      <c r="Z209" s="100">
        <f t="shared" si="238"/>
        <v>3978.1880406410214</v>
      </c>
      <c r="AA209" s="122">
        <f t="shared" si="262"/>
        <v>0</v>
      </c>
      <c r="AB209" s="122">
        <f t="shared" si="263"/>
        <v>1193.4564121923063</v>
      </c>
      <c r="AC209" s="100">
        <f t="shared" si="264"/>
        <v>5171.6444528333277</v>
      </c>
      <c r="AD209" s="221">
        <f t="shared" si="239"/>
        <v>26.4</v>
      </c>
      <c r="AE209" s="117">
        <f t="shared" si="265"/>
        <v>1050.2416427292296</v>
      </c>
      <c r="AF209" s="130">
        <f t="shared" si="266"/>
        <v>6221.8860955625569</v>
      </c>
      <c r="AG209" s="101">
        <f t="shared" si="267"/>
        <v>4.7539738152503119E-2</v>
      </c>
      <c r="AH209" s="245">
        <f t="shared" si="240"/>
        <v>0.18149622640729901</v>
      </c>
      <c r="AI209" s="141">
        <f t="shared" si="241"/>
        <v>17</v>
      </c>
      <c r="AJ209" s="132">
        <f t="shared" si="242"/>
        <v>105772.06362456347</v>
      </c>
      <c r="AK209" s="102">
        <f t="shared" si="243"/>
        <v>67629.19669089737</v>
      </c>
      <c r="AL209" s="100">
        <f t="shared" si="244"/>
        <v>4177.0974426730718</v>
      </c>
      <c r="AM209" s="122">
        <f t="shared" si="268"/>
        <v>0</v>
      </c>
      <c r="AN209" s="122">
        <f t="shared" si="269"/>
        <v>1253.1292328019215</v>
      </c>
      <c r="AO209" s="100">
        <f t="shared" si="270"/>
        <v>5430.2266754749935</v>
      </c>
      <c r="AP209" s="221">
        <f t="shared" si="245"/>
        <v>26.4</v>
      </c>
      <c r="AQ209" s="117">
        <f t="shared" si="271"/>
        <v>1102.7537248656911</v>
      </c>
      <c r="AR209" s="130">
        <f t="shared" si="272"/>
        <v>6532.9804003406844</v>
      </c>
      <c r="AS209" s="101">
        <f t="shared" si="273"/>
        <v>5.0000000000000044E-2</v>
      </c>
      <c r="AT209" s="245">
        <f t="shared" si="246"/>
        <v>4.9999999999999822E-2</v>
      </c>
      <c r="AU209" s="141">
        <f t="shared" si="247"/>
        <v>17</v>
      </c>
      <c r="AV209" s="132">
        <f t="shared" si="248"/>
        <v>111060.66680579164</v>
      </c>
      <c r="AW209" s="102">
        <f t="shared" si="249"/>
        <v>71010.656525442217</v>
      </c>
      <c r="AX209" s="100">
        <f t="shared" si="274"/>
        <v>889.22672034068455</v>
      </c>
      <c r="AY209" s="101">
        <f t="shared" si="275"/>
        <v>0.15755944904042729</v>
      </c>
      <c r="BA209" s="259">
        <f t="shared" si="250"/>
        <v>0.54400227794093681</v>
      </c>
      <c r="BB209" s="279"/>
    </row>
    <row r="210" spans="1:54" s="93" customFormat="1" ht="15" customHeight="1" x14ac:dyDescent="0.25">
      <c r="A210" s="95" t="s">
        <v>542</v>
      </c>
      <c r="B210" s="100">
        <v>2652.34</v>
      </c>
      <c r="C210" s="100">
        <f t="shared" si="251"/>
        <v>1326.17</v>
      </c>
      <c r="D210" s="100">
        <f t="shared" si="252"/>
        <v>795.702</v>
      </c>
      <c r="E210" s="100">
        <v>59.87</v>
      </c>
      <c r="F210" s="100">
        <f t="shared" si="253"/>
        <v>4834.0820000000003</v>
      </c>
      <c r="G210" s="223">
        <v>16.399999999999999</v>
      </c>
      <c r="H210" s="117">
        <f t="shared" si="254"/>
        <v>434.98375999999996</v>
      </c>
      <c r="I210" s="130">
        <f t="shared" si="255"/>
        <v>5269.0657600000004</v>
      </c>
      <c r="K210" s="141">
        <v>20</v>
      </c>
      <c r="L210" s="132">
        <f t="shared" si="230"/>
        <v>105381.31520000001</v>
      </c>
      <c r="M210" s="102">
        <f t="shared" si="231"/>
        <v>53046.8</v>
      </c>
      <c r="N210" s="100">
        <f t="shared" si="232"/>
        <v>3301.8773645430761</v>
      </c>
      <c r="O210" s="122">
        <f t="shared" si="256"/>
        <v>660.37547290861528</v>
      </c>
      <c r="P210" s="122">
        <f t="shared" si="257"/>
        <v>990.56320936292275</v>
      </c>
      <c r="Q210" s="100">
        <f t="shared" si="258"/>
        <v>4952.8160468146143</v>
      </c>
      <c r="R210" s="221">
        <f t="shared" si="233"/>
        <v>16.399999999999999</v>
      </c>
      <c r="S210" s="117">
        <f t="shared" si="259"/>
        <v>541.50788778506444</v>
      </c>
      <c r="T210" s="130">
        <f t="shared" si="260"/>
        <v>5494.323934599679</v>
      </c>
      <c r="U210" s="101">
        <f t="shared" si="261"/>
        <v>4.275106534249784E-2</v>
      </c>
      <c r="V210" s="245">
        <f t="shared" si="234"/>
        <v>0.24489219502140602</v>
      </c>
      <c r="W210" s="141">
        <f t="shared" si="235"/>
        <v>20</v>
      </c>
      <c r="X210" s="132">
        <f t="shared" si="236"/>
        <v>109886.47869199357</v>
      </c>
      <c r="Y210" s="102">
        <f t="shared" si="237"/>
        <v>66037.547290861519</v>
      </c>
      <c r="Z210" s="100">
        <f t="shared" si="238"/>
        <v>3901.1556462673225</v>
      </c>
      <c r="AA210" s="122">
        <f t="shared" si="262"/>
        <v>0</v>
      </c>
      <c r="AB210" s="122">
        <f t="shared" si="263"/>
        <v>1170.3466938801967</v>
      </c>
      <c r="AC210" s="100">
        <f t="shared" si="264"/>
        <v>5071.5023401475191</v>
      </c>
      <c r="AD210" s="221">
        <f t="shared" si="239"/>
        <v>16.399999999999999</v>
      </c>
      <c r="AE210" s="117">
        <f t="shared" si="265"/>
        <v>639.78952598784076</v>
      </c>
      <c r="AF210" s="130">
        <f t="shared" si="266"/>
        <v>5711.2918661353597</v>
      </c>
      <c r="AG210" s="101">
        <f t="shared" si="267"/>
        <v>3.9489468425652374E-2</v>
      </c>
      <c r="AH210" s="245">
        <f t="shared" si="240"/>
        <v>0.18149622640729923</v>
      </c>
      <c r="AI210" s="141">
        <f t="shared" si="241"/>
        <v>20</v>
      </c>
      <c r="AJ210" s="132">
        <f t="shared" si="242"/>
        <v>114225.8373227072</v>
      </c>
      <c r="AK210" s="102">
        <f t="shared" si="243"/>
        <v>78023.112925346446</v>
      </c>
      <c r="AL210" s="100">
        <f t="shared" si="244"/>
        <v>4096.2134285806878</v>
      </c>
      <c r="AM210" s="122">
        <f t="shared" si="268"/>
        <v>0</v>
      </c>
      <c r="AN210" s="122">
        <f t="shared" si="269"/>
        <v>1228.8640285742063</v>
      </c>
      <c r="AO210" s="100">
        <f t="shared" si="270"/>
        <v>5325.0774571548936</v>
      </c>
      <c r="AP210" s="221">
        <f t="shared" si="245"/>
        <v>16.399999999999999</v>
      </c>
      <c r="AQ210" s="117">
        <f t="shared" si="271"/>
        <v>671.77900228723274</v>
      </c>
      <c r="AR210" s="130">
        <f t="shared" si="272"/>
        <v>5996.8564594421259</v>
      </c>
      <c r="AS210" s="101">
        <f t="shared" si="273"/>
        <v>4.99999999999996E-2</v>
      </c>
      <c r="AT210" s="245">
        <f t="shared" si="246"/>
        <v>4.9999999999999822E-2</v>
      </c>
      <c r="AU210" s="141">
        <f t="shared" si="247"/>
        <v>20</v>
      </c>
      <c r="AV210" s="132">
        <f t="shared" si="248"/>
        <v>119937.12918884252</v>
      </c>
      <c r="AW210" s="102">
        <f t="shared" si="249"/>
        <v>81924.268571613764</v>
      </c>
      <c r="AX210" s="100">
        <f t="shared" si="274"/>
        <v>727.79069944212551</v>
      </c>
      <c r="AY210" s="101">
        <f t="shared" si="275"/>
        <v>0.13812518814381347</v>
      </c>
      <c r="BA210" s="259">
        <f t="shared" si="250"/>
        <v>0.54437720223677499</v>
      </c>
      <c r="BB210" s="279"/>
    </row>
    <row r="211" spans="1:54" s="93" customFormat="1" ht="15" customHeight="1" x14ac:dyDescent="0.25">
      <c r="A211" s="95" t="s">
        <v>543</v>
      </c>
      <c r="B211" s="100">
        <v>2600.3200000000002</v>
      </c>
      <c r="C211" s="100">
        <f t="shared" si="251"/>
        <v>1300.1600000000001</v>
      </c>
      <c r="D211" s="100">
        <f t="shared" si="252"/>
        <v>780.096</v>
      </c>
      <c r="E211" s="100">
        <v>59.87</v>
      </c>
      <c r="F211" s="100">
        <f t="shared" si="253"/>
        <v>4740.4460000000008</v>
      </c>
      <c r="G211" s="223">
        <v>22</v>
      </c>
      <c r="H211" s="117">
        <f t="shared" si="254"/>
        <v>572.07040000000006</v>
      </c>
      <c r="I211" s="130">
        <f t="shared" si="255"/>
        <v>5312.5164000000004</v>
      </c>
      <c r="K211" s="141">
        <v>25</v>
      </c>
      <c r="L211" s="132">
        <f t="shared" si="230"/>
        <v>132812.91</v>
      </c>
      <c r="M211" s="102">
        <f t="shared" si="231"/>
        <v>65008.000000000007</v>
      </c>
      <c r="N211" s="100">
        <f t="shared" si="232"/>
        <v>3237.9201149750397</v>
      </c>
      <c r="O211" s="122">
        <f t="shared" si="256"/>
        <v>647.58402299500801</v>
      </c>
      <c r="P211" s="122">
        <f t="shared" si="257"/>
        <v>971.37603449251185</v>
      </c>
      <c r="Q211" s="100">
        <f t="shared" si="258"/>
        <v>4856.88017246256</v>
      </c>
      <c r="R211" s="221">
        <f t="shared" si="233"/>
        <v>22</v>
      </c>
      <c r="S211" s="117">
        <f t="shared" si="259"/>
        <v>712.34242529450876</v>
      </c>
      <c r="T211" s="130">
        <f t="shared" si="260"/>
        <v>5569.2225977570688</v>
      </c>
      <c r="U211" s="101">
        <f t="shared" si="261"/>
        <v>4.8321017466801397E-2</v>
      </c>
      <c r="V211" s="245">
        <f t="shared" si="234"/>
        <v>0.24520063491225685</v>
      </c>
      <c r="W211" s="141">
        <f t="shared" si="235"/>
        <v>25</v>
      </c>
      <c r="X211" s="132">
        <f t="shared" si="236"/>
        <v>139230.56494392673</v>
      </c>
      <c r="Y211" s="102">
        <f t="shared" si="237"/>
        <v>80948.00287437599</v>
      </c>
      <c r="Z211" s="100">
        <f t="shared" si="238"/>
        <v>3825.5903972512974</v>
      </c>
      <c r="AA211" s="122">
        <f t="shared" si="262"/>
        <v>0</v>
      </c>
      <c r="AB211" s="122">
        <f t="shared" si="263"/>
        <v>1147.6771191753892</v>
      </c>
      <c r="AC211" s="100">
        <f t="shared" si="264"/>
        <v>4973.2675164266866</v>
      </c>
      <c r="AD211" s="221">
        <f t="shared" si="239"/>
        <v>22</v>
      </c>
      <c r="AE211" s="117">
        <f t="shared" si="265"/>
        <v>841.62988739528544</v>
      </c>
      <c r="AF211" s="130">
        <f t="shared" si="266"/>
        <v>5814.8974038219721</v>
      </c>
      <c r="AG211" s="101">
        <f t="shared" si="267"/>
        <v>4.4112944266915477E-2</v>
      </c>
      <c r="AH211" s="245">
        <f t="shared" si="240"/>
        <v>0.18149622640729901</v>
      </c>
      <c r="AI211" s="141">
        <f t="shared" si="241"/>
        <v>25</v>
      </c>
      <c r="AJ211" s="132">
        <f t="shared" si="242"/>
        <v>145372.4350955493</v>
      </c>
      <c r="AK211" s="102">
        <f t="shared" si="243"/>
        <v>95639.759931282431</v>
      </c>
      <c r="AL211" s="100">
        <f t="shared" si="244"/>
        <v>4016.8699171138619</v>
      </c>
      <c r="AM211" s="122">
        <f t="shared" si="268"/>
        <v>0</v>
      </c>
      <c r="AN211" s="122">
        <f t="shared" si="269"/>
        <v>1205.0609751341585</v>
      </c>
      <c r="AO211" s="100">
        <f t="shared" si="270"/>
        <v>5221.9308922480204</v>
      </c>
      <c r="AP211" s="221">
        <f t="shared" si="245"/>
        <v>22</v>
      </c>
      <c r="AQ211" s="117">
        <f t="shared" si="271"/>
        <v>883.71138176504962</v>
      </c>
      <c r="AR211" s="130">
        <f t="shared" si="272"/>
        <v>6105.6422740130702</v>
      </c>
      <c r="AS211" s="101">
        <f t="shared" si="273"/>
        <v>4.9999999999999822E-2</v>
      </c>
      <c r="AT211" s="245">
        <f t="shared" si="246"/>
        <v>4.9999999999999822E-2</v>
      </c>
      <c r="AU211" s="141">
        <f t="shared" si="247"/>
        <v>25</v>
      </c>
      <c r="AV211" s="132">
        <f t="shared" si="248"/>
        <v>152641.05685032674</v>
      </c>
      <c r="AW211" s="102">
        <f t="shared" si="249"/>
        <v>100421.74792784655</v>
      </c>
      <c r="AX211" s="100">
        <f t="shared" si="274"/>
        <v>793.12587401306973</v>
      </c>
      <c r="AY211" s="101">
        <f t="shared" si="275"/>
        <v>0.14929382128835766</v>
      </c>
      <c r="BA211" s="259">
        <f t="shared" si="250"/>
        <v>0.54475984383224429</v>
      </c>
      <c r="BB211" s="279"/>
    </row>
    <row r="212" spans="1:54" s="93" customFormat="1" ht="15" customHeight="1" x14ac:dyDescent="0.25">
      <c r="A212" s="95" t="s">
        <v>544</v>
      </c>
      <c r="B212" s="100">
        <v>2549.34</v>
      </c>
      <c r="C212" s="100">
        <f t="shared" si="251"/>
        <v>1274.67</v>
      </c>
      <c r="D212" s="100">
        <f t="shared" si="252"/>
        <v>764.80200000000002</v>
      </c>
      <c r="E212" s="100">
        <v>59.87</v>
      </c>
      <c r="F212" s="100">
        <f t="shared" si="253"/>
        <v>4648.6819999999998</v>
      </c>
      <c r="G212" s="223">
        <v>23.4</v>
      </c>
      <c r="H212" s="117">
        <f t="shared" si="254"/>
        <v>596.54556000000002</v>
      </c>
      <c r="I212" s="130">
        <f t="shared" si="255"/>
        <v>5245.2275599999994</v>
      </c>
      <c r="K212" s="141">
        <v>43</v>
      </c>
      <c r="L212" s="132">
        <f t="shared" si="230"/>
        <v>225544.78507999997</v>
      </c>
      <c r="M212" s="102">
        <f t="shared" si="231"/>
        <v>109621.62000000001</v>
      </c>
      <c r="N212" s="100">
        <f t="shared" si="232"/>
        <v>3175.2415186086696</v>
      </c>
      <c r="O212" s="122">
        <f t="shared" si="256"/>
        <v>635.04830372173399</v>
      </c>
      <c r="P212" s="122">
        <f t="shared" si="257"/>
        <v>952.57245558260081</v>
      </c>
      <c r="Q212" s="100">
        <f t="shared" si="258"/>
        <v>4762.8622779130046</v>
      </c>
      <c r="R212" s="221">
        <f t="shared" si="233"/>
        <v>23.4</v>
      </c>
      <c r="S212" s="117">
        <f t="shared" si="259"/>
        <v>743.00651535442864</v>
      </c>
      <c r="T212" s="130">
        <f t="shared" si="260"/>
        <v>5505.8687932674329</v>
      </c>
      <c r="U212" s="101">
        <f t="shared" si="261"/>
        <v>4.9691120220422436E-2</v>
      </c>
      <c r="V212" s="245">
        <f t="shared" si="234"/>
        <v>0.24551512101511341</v>
      </c>
      <c r="W212" s="141">
        <f t="shared" si="235"/>
        <v>43</v>
      </c>
      <c r="X212" s="132">
        <f t="shared" si="236"/>
        <v>236752.35811049963</v>
      </c>
      <c r="Y212" s="102">
        <f t="shared" si="237"/>
        <v>136535.38530017278</v>
      </c>
      <c r="Z212" s="100">
        <f t="shared" si="238"/>
        <v>3751.5358721679249</v>
      </c>
      <c r="AA212" s="122">
        <f t="shared" si="262"/>
        <v>0</v>
      </c>
      <c r="AB212" s="122">
        <f t="shared" si="263"/>
        <v>1125.4607616503774</v>
      </c>
      <c r="AC212" s="100">
        <f t="shared" si="264"/>
        <v>4876.9966338183021</v>
      </c>
      <c r="AD212" s="221">
        <f t="shared" si="239"/>
        <v>23.4</v>
      </c>
      <c r="AE212" s="117">
        <f t="shared" si="265"/>
        <v>877.85939408729439</v>
      </c>
      <c r="AF212" s="130">
        <f t="shared" si="266"/>
        <v>5754.8560279055964</v>
      </c>
      <c r="AG212" s="101">
        <f t="shared" si="267"/>
        <v>4.5222151850517145E-2</v>
      </c>
      <c r="AH212" s="245">
        <f t="shared" si="240"/>
        <v>0.18149622640729901</v>
      </c>
      <c r="AI212" s="141">
        <f t="shared" si="241"/>
        <v>43</v>
      </c>
      <c r="AJ212" s="132">
        <f t="shared" si="242"/>
        <v>247458.80919994065</v>
      </c>
      <c r="AK212" s="102">
        <f t="shared" si="243"/>
        <v>161316.04250322079</v>
      </c>
      <c r="AL212" s="100">
        <f t="shared" si="244"/>
        <v>3939.1126657763207</v>
      </c>
      <c r="AM212" s="122">
        <f t="shared" si="268"/>
        <v>0</v>
      </c>
      <c r="AN212" s="122">
        <f t="shared" si="269"/>
        <v>1181.7337997328962</v>
      </c>
      <c r="AO212" s="100">
        <f t="shared" si="270"/>
        <v>5120.8464655092166</v>
      </c>
      <c r="AP212" s="221">
        <f t="shared" si="245"/>
        <v>23.4</v>
      </c>
      <c r="AQ212" s="117">
        <f t="shared" si="271"/>
        <v>921.75236379165904</v>
      </c>
      <c r="AR212" s="130">
        <f t="shared" si="272"/>
        <v>6042.5988293008759</v>
      </c>
      <c r="AS212" s="101">
        <f t="shared" si="273"/>
        <v>5.0000000000000044E-2</v>
      </c>
      <c r="AT212" s="245">
        <f t="shared" si="246"/>
        <v>4.9999999999999822E-2</v>
      </c>
      <c r="AU212" s="141">
        <f t="shared" si="247"/>
        <v>43</v>
      </c>
      <c r="AV212" s="132">
        <f t="shared" si="248"/>
        <v>259831.74965993766</v>
      </c>
      <c r="AW212" s="102">
        <f t="shared" si="249"/>
        <v>169381.84462838178</v>
      </c>
      <c r="AX212" s="100">
        <f t="shared" si="274"/>
        <v>797.37126930087652</v>
      </c>
      <c r="AY212" s="101">
        <f t="shared" si="275"/>
        <v>0.15201843202792831</v>
      </c>
      <c r="BA212" s="259">
        <f t="shared" si="250"/>
        <v>0.54514998618321631</v>
      </c>
      <c r="BB212" s="279"/>
    </row>
    <row r="213" spans="1:54" s="93" customFormat="1" ht="15" customHeight="1" x14ac:dyDescent="0.25">
      <c r="A213" s="95" t="s">
        <v>545</v>
      </c>
      <c r="B213" s="100">
        <v>2499.35</v>
      </c>
      <c r="C213" s="100">
        <f t="shared" si="251"/>
        <v>1249.675</v>
      </c>
      <c r="D213" s="100">
        <f t="shared" si="252"/>
        <v>749.80499999999995</v>
      </c>
      <c r="E213" s="100">
        <v>59.87</v>
      </c>
      <c r="F213" s="100">
        <f t="shared" si="253"/>
        <v>4558.7</v>
      </c>
      <c r="G213" s="223">
        <v>20.8</v>
      </c>
      <c r="H213" s="117">
        <f t="shared" si="254"/>
        <v>519.86480000000006</v>
      </c>
      <c r="I213" s="130">
        <f t="shared" si="255"/>
        <v>5078.5648000000001</v>
      </c>
      <c r="K213" s="141">
        <v>23</v>
      </c>
      <c r="L213" s="132">
        <f t="shared" si="230"/>
        <v>116806.99040000001</v>
      </c>
      <c r="M213" s="102">
        <f t="shared" si="231"/>
        <v>57485.049999999996</v>
      </c>
      <c r="N213" s="100">
        <f t="shared" si="232"/>
        <v>3113.7801017323495</v>
      </c>
      <c r="O213" s="122">
        <f t="shared" si="256"/>
        <v>622.75602034647</v>
      </c>
      <c r="P213" s="122">
        <f t="shared" si="257"/>
        <v>934.13403051970477</v>
      </c>
      <c r="Q213" s="100">
        <f t="shared" si="258"/>
        <v>4670.6701525985245</v>
      </c>
      <c r="R213" s="221">
        <f t="shared" si="233"/>
        <v>20.8</v>
      </c>
      <c r="S213" s="117">
        <f t="shared" si="259"/>
        <v>647.66626116032876</v>
      </c>
      <c r="T213" s="130">
        <f t="shared" si="260"/>
        <v>5318.3364137588533</v>
      </c>
      <c r="U213" s="101">
        <f t="shared" si="261"/>
        <v>4.7212475020276035E-2</v>
      </c>
      <c r="V213" s="245">
        <f t="shared" si="234"/>
        <v>0.24583595804203084</v>
      </c>
      <c r="W213" s="141">
        <f t="shared" si="235"/>
        <v>23</v>
      </c>
      <c r="X213" s="132">
        <f t="shared" si="236"/>
        <v>122321.73751645362</v>
      </c>
      <c r="Y213" s="102">
        <f t="shared" si="237"/>
        <v>71616.942339844041</v>
      </c>
      <c r="Z213" s="100">
        <f t="shared" si="238"/>
        <v>3678.9194400589072</v>
      </c>
      <c r="AA213" s="122">
        <f t="shared" si="262"/>
        <v>0</v>
      </c>
      <c r="AB213" s="122">
        <f t="shared" si="263"/>
        <v>1103.6758320176721</v>
      </c>
      <c r="AC213" s="100">
        <f t="shared" si="264"/>
        <v>4782.595272076579</v>
      </c>
      <c r="AD213" s="221">
        <f t="shared" si="239"/>
        <v>20.8</v>
      </c>
      <c r="AE213" s="117">
        <f t="shared" si="265"/>
        <v>765.21524353225277</v>
      </c>
      <c r="AF213" s="130">
        <f t="shared" si="266"/>
        <v>5547.8105156088313</v>
      </c>
      <c r="AG213" s="101">
        <f t="shared" si="267"/>
        <v>4.3147722144149192E-2</v>
      </c>
      <c r="AH213" s="245">
        <f t="shared" si="240"/>
        <v>0.18149622640729923</v>
      </c>
      <c r="AI213" s="141">
        <f t="shared" si="241"/>
        <v>23</v>
      </c>
      <c r="AJ213" s="132">
        <f t="shared" si="242"/>
        <v>127599.64185900312</v>
      </c>
      <c r="AK213" s="102">
        <f t="shared" si="243"/>
        <v>84615.147121354865</v>
      </c>
      <c r="AL213" s="100">
        <f t="shared" si="244"/>
        <v>3862.8654120618521</v>
      </c>
      <c r="AM213" s="122">
        <f t="shared" si="268"/>
        <v>0</v>
      </c>
      <c r="AN213" s="122">
        <f t="shared" si="269"/>
        <v>1158.8596236185556</v>
      </c>
      <c r="AO213" s="100">
        <f t="shared" si="270"/>
        <v>5021.7250356804079</v>
      </c>
      <c r="AP213" s="221">
        <f t="shared" si="245"/>
        <v>20.8</v>
      </c>
      <c r="AQ213" s="117">
        <f t="shared" si="271"/>
        <v>803.47600570886527</v>
      </c>
      <c r="AR213" s="130">
        <f t="shared" si="272"/>
        <v>5825.2010413892731</v>
      </c>
      <c r="AS213" s="101">
        <f t="shared" si="273"/>
        <v>5.0000000000000044E-2</v>
      </c>
      <c r="AT213" s="245">
        <f t="shared" si="246"/>
        <v>4.9999999999999822E-2</v>
      </c>
      <c r="AU213" s="141">
        <f t="shared" si="247"/>
        <v>23</v>
      </c>
      <c r="AV213" s="132">
        <f t="shared" si="248"/>
        <v>133979.62395195328</v>
      </c>
      <c r="AW213" s="102">
        <f t="shared" si="249"/>
        <v>88845.904477422591</v>
      </c>
      <c r="AX213" s="100">
        <f t="shared" si="274"/>
        <v>746.63624138927298</v>
      </c>
      <c r="AY213" s="101">
        <f t="shared" si="275"/>
        <v>0.14701717331425468</v>
      </c>
      <c r="BA213" s="259">
        <f t="shared" si="250"/>
        <v>0.54554800730664055</v>
      </c>
      <c r="BB213" s="279"/>
    </row>
    <row r="214" spans="1:54" s="93" customFormat="1" ht="15" customHeight="1" x14ac:dyDescent="0.25">
      <c r="A214" s="95" t="s">
        <v>546</v>
      </c>
      <c r="B214" s="100">
        <v>2450.34</v>
      </c>
      <c r="C214" s="100">
        <f t="shared" si="251"/>
        <v>1225.17</v>
      </c>
      <c r="D214" s="100">
        <f t="shared" si="252"/>
        <v>735.10199999999998</v>
      </c>
      <c r="E214" s="100">
        <v>59.87</v>
      </c>
      <c r="F214" s="100">
        <f t="shared" si="253"/>
        <v>4470.482</v>
      </c>
      <c r="G214" s="223">
        <v>16.899999999999999</v>
      </c>
      <c r="H214" s="117">
        <f t="shared" si="254"/>
        <v>414.10746</v>
      </c>
      <c r="I214" s="130">
        <f t="shared" si="255"/>
        <v>4884.5894600000001</v>
      </c>
      <c r="K214" s="141">
        <v>33</v>
      </c>
      <c r="L214" s="132">
        <f t="shared" si="230"/>
        <v>161191.45217999999</v>
      </c>
      <c r="M214" s="102">
        <f t="shared" si="231"/>
        <v>80861.22</v>
      </c>
      <c r="N214" s="100">
        <f t="shared" si="232"/>
        <v>3053.5235696037548</v>
      </c>
      <c r="O214" s="122">
        <f t="shared" si="256"/>
        <v>610.70471392075103</v>
      </c>
      <c r="P214" s="122">
        <f t="shared" si="257"/>
        <v>916.05707088112638</v>
      </c>
      <c r="Q214" s="100">
        <f t="shared" si="258"/>
        <v>4580.2853544056325</v>
      </c>
      <c r="R214" s="221">
        <f t="shared" si="233"/>
        <v>16.899999999999999</v>
      </c>
      <c r="S214" s="117">
        <f t="shared" si="259"/>
        <v>516.0454832630345</v>
      </c>
      <c r="T214" s="130">
        <f t="shared" si="260"/>
        <v>5096.3308376686673</v>
      </c>
      <c r="U214" s="101">
        <f t="shared" si="261"/>
        <v>4.3348858568897475E-2</v>
      </c>
      <c r="V214" s="245">
        <f t="shared" si="234"/>
        <v>0.24616321392286555</v>
      </c>
      <c r="W214" s="141">
        <f t="shared" si="235"/>
        <v>33</v>
      </c>
      <c r="X214" s="132">
        <f t="shared" si="236"/>
        <v>168178.91764306603</v>
      </c>
      <c r="Y214" s="102">
        <f t="shared" si="237"/>
        <v>100766.27779692391</v>
      </c>
      <c r="Z214" s="100">
        <f t="shared" si="238"/>
        <v>3607.7265747325823</v>
      </c>
      <c r="AA214" s="122">
        <f t="shared" si="262"/>
        <v>0</v>
      </c>
      <c r="AB214" s="122">
        <f t="shared" si="263"/>
        <v>1082.3179724197746</v>
      </c>
      <c r="AC214" s="100">
        <f t="shared" si="264"/>
        <v>4690.0445471523572</v>
      </c>
      <c r="AD214" s="221">
        <f t="shared" si="239"/>
        <v>16.899999999999999</v>
      </c>
      <c r="AE214" s="117">
        <f t="shared" si="265"/>
        <v>609.70579112980636</v>
      </c>
      <c r="AF214" s="130">
        <f t="shared" si="266"/>
        <v>5299.7503382821633</v>
      </c>
      <c r="AG214" s="101">
        <f t="shared" si="267"/>
        <v>3.9914893105046367E-2</v>
      </c>
      <c r="AH214" s="245">
        <f t="shared" si="240"/>
        <v>0.18149622640729923</v>
      </c>
      <c r="AI214" s="141">
        <f t="shared" si="241"/>
        <v>33</v>
      </c>
      <c r="AJ214" s="132">
        <f t="shared" si="242"/>
        <v>174891.7611633114</v>
      </c>
      <c r="AK214" s="102">
        <f t="shared" si="243"/>
        <v>119054.97696617522</v>
      </c>
      <c r="AL214" s="100">
        <f t="shared" si="244"/>
        <v>3788.1129034692112</v>
      </c>
      <c r="AM214" s="122">
        <f t="shared" si="268"/>
        <v>0</v>
      </c>
      <c r="AN214" s="122">
        <f t="shared" si="269"/>
        <v>1136.4338710407633</v>
      </c>
      <c r="AO214" s="100">
        <f t="shared" si="270"/>
        <v>4924.5467745099741</v>
      </c>
      <c r="AP214" s="221">
        <f t="shared" si="245"/>
        <v>16.899999999999999</v>
      </c>
      <c r="AQ214" s="117">
        <f t="shared" si="271"/>
        <v>640.19108068629669</v>
      </c>
      <c r="AR214" s="130">
        <f t="shared" si="272"/>
        <v>5564.7378551962711</v>
      </c>
      <c r="AS214" s="101">
        <f t="shared" si="273"/>
        <v>4.9999999999999822E-2</v>
      </c>
      <c r="AT214" s="245">
        <f t="shared" si="246"/>
        <v>5.0000000000000044E-2</v>
      </c>
      <c r="AU214" s="141">
        <f t="shared" si="247"/>
        <v>33</v>
      </c>
      <c r="AV214" s="132">
        <f t="shared" si="248"/>
        <v>183636.34922147694</v>
      </c>
      <c r="AW214" s="102">
        <f t="shared" si="249"/>
        <v>125007.72581448397</v>
      </c>
      <c r="AX214" s="100">
        <f t="shared" si="274"/>
        <v>680.14839519627094</v>
      </c>
      <c r="AY214" s="101">
        <f t="shared" si="275"/>
        <v>0.13924371756644427</v>
      </c>
      <c r="BA214" s="259">
        <f t="shared" si="250"/>
        <v>0.54595399147433055</v>
      </c>
      <c r="BB214" s="279"/>
    </row>
    <row r="215" spans="1:54" s="93" customFormat="1" ht="15" customHeight="1" x14ac:dyDescent="0.25">
      <c r="A215" s="95" t="s">
        <v>547</v>
      </c>
      <c r="B215" s="100">
        <v>2402.3000000000002</v>
      </c>
      <c r="C215" s="100">
        <f t="shared" si="251"/>
        <v>1201.1500000000001</v>
      </c>
      <c r="D215" s="100">
        <f t="shared" si="252"/>
        <v>720.69</v>
      </c>
      <c r="E215" s="100">
        <v>59.87</v>
      </c>
      <c r="F215" s="100">
        <f t="shared" si="253"/>
        <v>4384.01</v>
      </c>
      <c r="G215" s="223">
        <v>14.5</v>
      </c>
      <c r="H215" s="117">
        <f t="shared" si="254"/>
        <v>348.33350000000002</v>
      </c>
      <c r="I215" s="130">
        <f t="shared" si="255"/>
        <v>4732.3434999999999</v>
      </c>
      <c r="K215" s="141">
        <v>53</v>
      </c>
      <c r="L215" s="132">
        <f t="shared" si="230"/>
        <v>250814.20550000001</v>
      </c>
      <c r="M215" s="102">
        <f t="shared" si="231"/>
        <v>127321.90000000001</v>
      </c>
      <c r="N215" s="100">
        <f t="shared" si="232"/>
        <v>2994.4596274805622</v>
      </c>
      <c r="O215" s="122">
        <f t="shared" si="256"/>
        <v>598.89192549611244</v>
      </c>
      <c r="P215" s="122">
        <f t="shared" si="257"/>
        <v>898.33788824416865</v>
      </c>
      <c r="Q215" s="100">
        <f t="shared" si="258"/>
        <v>4491.689441220843</v>
      </c>
      <c r="R215" s="221">
        <f t="shared" si="233"/>
        <v>14.5</v>
      </c>
      <c r="S215" s="117">
        <f t="shared" si="259"/>
        <v>434.19664598468148</v>
      </c>
      <c r="T215" s="130">
        <f t="shared" si="260"/>
        <v>4925.8860872055247</v>
      </c>
      <c r="U215" s="101">
        <f t="shared" si="261"/>
        <v>4.0897831530091855E-2</v>
      </c>
      <c r="V215" s="245">
        <f t="shared" si="234"/>
        <v>0.24649695187135734</v>
      </c>
      <c r="W215" s="141">
        <f t="shared" si="235"/>
        <v>53</v>
      </c>
      <c r="X215" s="132">
        <f t="shared" si="236"/>
        <v>261071.9626218928</v>
      </c>
      <c r="Y215" s="102">
        <f t="shared" si="237"/>
        <v>158706.36025646981</v>
      </c>
      <c r="Z215" s="100">
        <f t="shared" si="238"/>
        <v>3537.9427499972908</v>
      </c>
      <c r="AA215" s="122">
        <f t="shared" si="262"/>
        <v>0</v>
      </c>
      <c r="AB215" s="122">
        <f t="shared" si="263"/>
        <v>1061.3828249991873</v>
      </c>
      <c r="AC215" s="100">
        <f t="shared" si="264"/>
        <v>4599.3255749964783</v>
      </c>
      <c r="AD215" s="221">
        <f t="shared" si="239"/>
        <v>14.5</v>
      </c>
      <c r="AE215" s="117">
        <f t="shared" si="265"/>
        <v>513.00169874960716</v>
      </c>
      <c r="AF215" s="130">
        <f t="shared" si="266"/>
        <v>5112.3272737460857</v>
      </c>
      <c r="AG215" s="101">
        <f t="shared" si="267"/>
        <v>3.7849268789390544E-2</v>
      </c>
      <c r="AH215" s="245">
        <f t="shared" si="240"/>
        <v>0.18149622640729901</v>
      </c>
      <c r="AI215" s="141">
        <f t="shared" si="241"/>
        <v>53</v>
      </c>
      <c r="AJ215" s="132">
        <f t="shared" si="242"/>
        <v>270953.34550854255</v>
      </c>
      <c r="AK215" s="102">
        <f t="shared" si="243"/>
        <v>187510.9657498564</v>
      </c>
      <c r="AL215" s="100">
        <f t="shared" si="244"/>
        <v>3714.8398874971549</v>
      </c>
      <c r="AM215" s="122">
        <f t="shared" si="268"/>
        <v>0</v>
      </c>
      <c r="AN215" s="122">
        <f t="shared" si="269"/>
        <v>1114.4519662491464</v>
      </c>
      <c r="AO215" s="100">
        <f t="shared" si="270"/>
        <v>4829.2918537463011</v>
      </c>
      <c r="AP215" s="221">
        <f t="shared" si="245"/>
        <v>14.5</v>
      </c>
      <c r="AQ215" s="117">
        <f t="shared" si="271"/>
        <v>538.65178368708746</v>
      </c>
      <c r="AR215" s="130">
        <f t="shared" si="272"/>
        <v>5367.9436374333882</v>
      </c>
      <c r="AS215" s="101">
        <f t="shared" si="273"/>
        <v>4.99999999999996E-2</v>
      </c>
      <c r="AT215" s="245">
        <f t="shared" si="246"/>
        <v>4.9999999999999822E-2</v>
      </c>
      <c r="AU215" s="141">
        <f t="shared" si="247"/>
        <v>53</v>
      </c>
      <c r="AV215" s="132">
        <f t="shared" si="248"/>
        <v>284501.01278396958</v>
      </c>
      <c r="AW215" s="102">
        <f t="shared" si="249"/>
        <v>196886.5140373492</v>
      </c>
      <c r="AX215" s="100">
        <f t="shared" si="274"/>
        <v>635.60013743338823</v>
      </c>
      <c r="AY215" s="101">
        <f t="shared" si="275"/>
        <v>0.13430980600486597</v>
      </c>
      <c r="BA215" s="259">
        <f t="shared" si="250"/>
        <v>0.54636801710741989</v>
      </c>
      <c r="BB215" s="279"/>
    </row>
    <row r="216" spans="1:54" s="93" customFormat="1" ht="15" customHeight="1" x14ac:dyDescent="0.25">
      <c r="A216" s="95" t="s">
        <v>548</v>
      </c>
      <c r="B216" s="100">
        <v>2355.19</v>
      </c>
      <c r="C216" s="100">
        <f t="shared" si="251"/>
        <v>1177.595</v>
      </c>
      <c r="D216" s="100">
        <f t="shared" si="252"/>
        <v>706.55700000000002</v>
      </c>
      <c r="E216" s="100">
        <v>59.87</v>
      </c>
      <c r="F216" s="100">
        <f t="shared" si="253"/>
        <v>4299.2119999999995</v>
      </c>
      <c r="G216" s="223">
        <v>12.1</v>
      </c>
      <c r="H216" s="117">
        <f t="shared" si="254"/>
        <v>284.97798999999998</v>
      </c>
      <c r="I216" s="130">
        <f t="shared" si="255"/>
        <v>4584.1899899999999</v>
      </c>
      <c r="K216" s="141">
        <v>32</v>
      </c>
      <c r="L216" s="132">
        <f t="shared" si="230"/>
        <v>146694.07968</v>
      </c>
      <c r="M216" s="102">
        <f t="shared" si="231"/>
        <v>75366.080000000002</v>
      </c>
      <c r="N216" s="100">
        <f t="shared" si="232"/>
        <v>2936.5390963934756</v>
      </c>
      <c r="O216" s="122">
        <f t="shared" si="256"/>
        <v>587.30781927869509</v>
      </c>
      <c r="P216" s="122">
        <f t="shared" si="257"/>
        <v>880.9617289180427</v>
      </c>
      <c r="Q216" s="100">
        <f t="shared" si="258"/>
        <v>4404.8086445902136</v>
      </c>
      <c r="R216" s="221">
        <f t="shared" si="233"/>
        <v>12.1</v>
      </c>
      <c r="S216" s="117">
        <f t="shared" si="259"/>
        <v>355.32123066361055</v>
      </c>
      <c r="T216" s="130">
        <f t="shared" si="260"/>
        <v>4760.1298752538241</v>
      </c>
      <c r="U216" s="101">
        <f t="shared" si="261"/>
        <v>3.8379710622295615E-2</v>
      </c>
      <c r="V216" s="245">
        <f t="shared" si="234"/>
        <v>0.24683745107336375</v>
      </c>
      <c r="W216" s="141">
        <f t="shared" si="235"/>
        <v>32</v>
      </c>
      <c r="X216" s="132">
        <f t="shared" si="236"/>
        <v>152324.15600812237</v>
      </c>
      <c r="Y216" s="102">
        <f t="shared" si="237"/>
        <v>93969.251084591218</v>
      </c>
      <c r="Z216" s="100">
        <f t="shared" si="238"/>
        <v>3469.5098610863915</v>
      </c>
      <c r="AA216" s="122">
        <f t="shared" si="262"/>
        <v>0</v>
      </c>
      <c r="AB216" s="122">
        <f t="shared" si="263"/>
        <v>1040.8529583259174</v>
      </c>
      <c r="AC216" s="100">
        <f t="shared" si="264"/>
        <v>4510.3628194123085</v>
      </c>
      <c r="AD216" s="221">
        <f t="shared" si="239"/>
        <v>12.1</v>
      </c>
      <c r="AE216" s="117">
        <f t="shared" si="265"/>
        <v>419.81069319145337</v>
      </c>
      <c r="AF216" s="130">
        <f t="shared" si="266"/>
        <v>4930.173512603762</v>
      </c>
      <c r="AG216" s="101">
        <f t="shared" si="267"/>
        <v>3.5722478547052461E-2</v>
      </c>
      <c r="AH216" s="245">
        <f t="shared" si="240"/>
        <v>0.18149622640729923</v>
      </c>
      <c r="AI216" s="141">
        <f t="shared" si="241"/>
        <v>32</v>
      </c>
      <c r="AJ216" s="132">
        <f t="shared" si="242"/>
        <v>157765.55240332038</v>
      </c>
      <c r="AK216" s="102">
        <f t="shared" si="243"/>
        <v>111024.31555476453</v>
      </c>
      <c r="AL216" s="100">
        <f t="shared" si="244"/>
        <v>3642.9853541407106</v>
      </c>
      <c r="AM216" s="122">
        <f t="shared" si="268"/>
        <v>0</v>
      </c>
      <c r="AN216" s="122">
        <f t="shared" si="269"/>
        <v>1092.895606242213</v>
      </c>
      <c r="AO216" s="100">
        <f t="shared" si="270"/>
        <v>4735.8809603829231</v>
      </c>
      <c r="AP216" s="221">
        <f t="shared" si="245"/>
        <v>12.1</v>
      </c>
      <c r="AQ216" s="117">
        <f t="shared" si="271"/>
        <v>440.80122785102594</v>
      </c>
      <c r="AR216" s="130">
        <f t="shared" si="272"/>
        <v>5176.6821882339491</v>
      </c>
      <c r="AS216" s="101">
        <f t="shared" si="273"/>
        <v>4.9999999999999822E-2</v>
      </c>
      <c r="AT216" s="245">
        <f t="shared" si="246"/>
        <v>4.9999999999999822E-2</v>
      </c>
      <c r="AU216" s="141">
        <f t="shared" si="247"/>
        <v>32</v>
      </c>
      <c r="AV216" s="132">
        <f t="shared" si="248"/>
        <v>165653.83002348637</v>
      </c>
      <c r="AW216" s="102">
        <f t="shared" si="249"/>
        <v>116575.53133250274</v>
      </c>
      <c r="AX216" s="100">
        <f t="shared" si="274"/>
        <v>592.49219823394924</v>
      </c>
      <c r="AY216" s="101">
        <f t="shared" si="275"/>
        <v>0.12924686793662965</v>
      </c>
      <c r="BA216" s="259">
        <f t="shared" si="250"/>
        <v>0.54679043055579823</v>
      </c>
      <c r="BB216" s="279"/>
    </row>
    <row r="217" spans="1:54" s="93" customFormat="1" ht="15" customHeight="1" x14ac:dyDescent="0.25">
      <c r="A217" s="95" t="s">
        <v>549</v>
      </c>
      <c r="B217" s="100">
        <v>2309.02</v>
      </c>
      <c r="C217" s="100">
        <f t="shared" si="251"/>
        <v>1154.51</v>
      </c>
      <c r="D217" s="100">
        <f t="shared" si="252"/>
        <v>692.70600000000002</v>
      </c>
      <c r="E217" s="100">
        <v>59.87</v>
      </c>
      <c r="F217" s="100">
        <f t="shared" si="253"/>
        <v>4216.1059999999998</v>
      </c>
      <c r="G217" s="223">
        <v>13.8</v>
      </c>
      <c r="H217" s="117">
        <f t="shared" si="254"/>
        <v>318.64476000000002</v>
      </c>
      <c r="I217" s="130">
        <f t="shared" si="255"/>
        <v>4534.7507599999999</v>
      </c>
      <c r="K217" s="141">
        <v>35</v>
      </c>
      <c r="L217" s="132">
        <f t="shared" si="230"/>
        <v>158716.27659999998</v>
      </c>
      <c r="M217" s="102">
        <f t="shared" si="231"/>
        <v>80815.7</v>
      </c>
      <c r="N217" s="100">
        <f t="shared" si="232"/>
        <v>2879.7742710848202</v>
      </c>
      <c r="O217" s="122">
        <f t="shared" si="256"/>
        <v>575.95485421696401</v>
      </c>
      <c r="P217" s="122">
        <f t="shared" si="257"/>
        <v>863.93228132544607</v>
      </c>
      <c r="Q217" s="100">
        <f t="shared" si="258"/>
        <v>4319.6614066272305</v>
      </c>
      <c r="R217" s="221">
        <f t="shared" si="233"/>
        <v>13.8</v>
      </c>
      <c r="S217" s="117">
        <f t="shared" si="259"/>
        <v>397.40884940970523</v>
      </c>
      <c r="T217" s="130">
        <f t="shared" si="260"/>
        <v>4717.0702560369355</v>
      </c>
      <c r="U217" s="101">
        <f t="shared" si="261"/>
        <v>4.0204965098663115E-2</v>
      </c>
      <c r="V217" s="245">
        <f t="shared" si="234"/>
        <v>0.24718463724212869</v>
      </c>
      <c r="W217" s="141">
        <f t="shared" si="235"/>
        <v>35</v>
      </c>
      <c r="X217" s="132">
        <f t="shared" si="236"/>
        <v>165097.45896129275</v>
      </c>
      <c r="Y217" s="102">
        <f t="shared" si="237"/>
        <v>100792.09948796871</v>
      </c>
      <c r="Z217" s="100">
        <f t="shared" si="238"/>
        <v>3402.4424341915455</v>
      </c>
      <c r="AA217" s="122">
        <f t="shared" si="262"/>
        <v>0</v>
      </c>
      <c r="AB217" s="122">
        <f t="shared" si="263"/>
        <v>1020.7327302574636</v>
      </c>
      <c r="AC217" s="100">
        <f t="shared" si="264"/>
        <v>4423.1751644490087</v>
      </c>
      <c r="AD217" s="221">
        <f t="shared" si="239"/>
        <v>13.8</v>
      </c>
      <c r="AE217" s="117">
        <f t="shared" si="265"/>
        <v>469.53705591843334</v>
      </c>
      <c r="AF217" s="130">
        <f t="shared" si="266"/>
        <v>4892.7122203674417</v>
      </c>
      <c r="AG217" s="101">
        <f t="shared" si="267"/>
        <v>3.723539290213429E-2</v>
      </c>
      <c r="AH217" s="245">
        <f t="shared" si="240"/>
        <v>0.18149622640729923</v>
      </c>
      <c r="AI217" s="141">
        <f t="shared" si="241"/>
        <v>35</v>
      </c>
      <c r="AJ217" s="132">
        <f t="shared" si="242"/>
        <v>171244.92771286046</v>
      </c>
      <c r="AK217" s="102">
        <f t="shared" si="243"/>
        <v>119085.48519670409</v>
      </c>
      <c r="AL217" s="100">
        <f t="shared" si="244"/>
        <v>3572.5645559011223</v>
      </c>
      <c r="AM217" s="122">
        <f t="shared" si="268"/>
        <v>0</v>
      </c>
      <c r="AN217" s="122">
        <f t="shared" si="269"/>
        <v>1071.7693667703365</v>
      </c>
      <c r="AO217" s="100">
        <f t="shared" si="270"/>
        <v>4644.3339226714588</v>
      </c>
      <c r="AP217" s="221">
        <f t="shared" si="245"/>
        <v>13.8</v>
      </c>
      <c r="AQ217" s="117">
        <f t="shared" si="271"/>
        <v>493.0139087143549</v>
      </c>
      <c r="AR217" s="130">
        <f t="shared" si="272"/>
        <v>5137.3478313858141</v>
      </c>
      <c r="AS217" s="101">
        <f t="shared" si="273"/>
        <v>5.0000000000000044E-2</v>
      </c>
      <c r="AT217" s="245">
        <f t="shared" si="246"/>
        <v>4.9999999999999822E-2</v>
      </c>
      <c r="AU217" s="141">
        <f t="shared" si="247"/>
        <v>35</v>
      </c>
      <c r="AV217" s="132">
        <f t="shared" si="248"/>
        <v>179807.17409850348</v>
      </c>
      <c r="AW217" s="102">
        <f t="shared" si="249"/>
        <v>125039.75945653928</v>
      </c>
      <c r="AX217" s="100">
        <f t="shared" si="274"/>
        <v>602.59707138581416</v>
      </c>
      <c r="AY217" s="101">
        <f t="shared" si="275"/>
        <v>0.13288427595650565</v>
      </c>
      <c r="BA217" s="259">
        <f t="shared" si="250"/>
        <v>0.54722113966146768</v>
      </c>
      <c r="BB217" s="279"/>
    </row>
    <row r="218" spans="1:54" s="93" customFormat="1" ht="15" customHeight="1" x14ac:dyDescent="0.25">
      <c r="A218" s="95" t="s">
        <v>550</v>
      </c>
      <c r="B218" s="100">
        <v>2263.75</v>
      </c>
      <c r="C218" s="100">
        <f t="shared" si="251"/>
        <v>1131.875</v>
      </c>
      <c r="D218" s="100">
        <f t="shared" si="252"/>
        <v>679.125</v>
      </c>
      <c r="E218" s="100">
        <v>59.87</v>
      </c>
      <c r="F218" s="100">
        <f t="shared" si="253"/>
        <v>4134.62</v>
      </c>
      <c r="G218" s="223">
        <v>13.6</v>
      </c>
      <c r="H218" s="117">
        <f t="shared" si="254"/>
        <v>307.87</v>
      </c>
      <c r="I218" s="130">
        <f t="shared" si="255"/>
        <v>4442.49</v>
      </c>
      <c r="K218" s="141">
        <v>37</v>
      </c>
      <c r="L218" s="132">
        <f t="shared" si="230"/>
        <v>164372.13</v>
      </c>
      <c r="M218" s="102">
        <f t="shared" si="231"/>
        <v>83758.75</v>
      </c>
      <c r="N218" s="100">
        <f t="shared" si="232"/>
        <v>2824.1159725852999</v>
      </c>
      <c r="O218" s="122">
        <f t="shared" si="256"/>
        <v>564.82319451705996</v>
      </c>
      <c r="P218" s="122">
        <f t="shared" si="257"/>
        <v>847.23479177559</v>
      </c>
      <c r="Q218" s="100">
        <f t="shared" si="258"/>
        <v>4236.1739588779501</v>
      </c>
      <c r="R218" s="221">
        <f t="shared" si="233"/>
        <v>13.6</v>
      </c>
      <c r="S218" s="117">
        <f t="shared" si="259"/>
        <v>384.0797722716008</v>
      </c>
      <c r="T218" s="130">
        <f t="shared" si="260"/>
        <v>4620.2537311495507</v>
      </c>
      <c r="U218" s="101">
        <f t="shared" si="261"/>
        <v>4.0014435856817077E-2</v>
      </c>
      <c r="V218" s="245">
        <f t="shared" si="234"/>
        <v>0.24753880622210933</v>
      </c>
      <c r="W218" s="141">
        <f t="shared" si="235"/>
        <v>37</v>
      </c>
      <c r="X218" s="132">
        <f t="shared" si="236"/>
        <v>170949.38805253338</v>
      </c>
      <c r="Y218" s="102">
        <f t="shared" si="237"/>
        <v>104492.2909856561</v>
      </c>
      <c r="Z218" s="100">
        <f t="shared" si="238"/>
        <v>3336.6823645461113</v>
      </c>
      <c r="AA218" s="122">
        <f t="shared" si="262"/>
        <v>0</v>
      </c>
      <c r="AB218" s="122">
        <f t="shared" si="263"/>
        <v>1001.0047093638334</v>
      </c>
      <c r="AC218" s="100">
        <f t="shared" si="264"/>
        <v>4337.687073909945</v>
      </c>
      <c r="AD218" s="221">
        <f t="shared" si="239"/>
        <v>13.6</v>
      </c>
      <c r="AE218" s="117">
        <f t="shared" si="265"/>
        <v>453.78880157827115</v>
      </c>
      <c r="AF218" s="130">
        <f t="shared" si="266"/>
        <v>4791.4758754882159</v>
      </c>
      <c r="AG218" s="101">
        <f t="shared" si="267"/>
        <v>3.7059034914964206E-2</v>
      </c>
      <c r="AH218" s="245">
        <f t="shared" si="240"/>
        <v>0.18149622640729923</v>
      </c>
      <c r="AI218" s="141">
        <f t="shared" si="241"/>
        <v>37</v>
      </c>
      <c r="AJ218" s="132">
        <f t="shared" si="242"/>
        <v>177284.60739306398</v>
      </c>
      <c r="AK218" s="102">
        <f t="shared" si="243"/>
        <v>123457.24748820612</v>
      </c>
      <c r="AL218" s="100">
        <f t="shared" si="244"/>
        <v>3503.5164827734166</v>
      </c>
      <c r="AM218" s="122">
        <f t="shared" si="268"/>
        <v>0</v>
      </c>
      <c r="AN218" s="122">
        <f t="shared" si="269"/>
        <v>1051.0549448320248</v>
      </c>
      <c r="AO218" s="100">
        <f t="shared" si="270"/>
        <v>4554.5714276054414</v>
      </c>
      <c r="AP218" s="221">
        <f t="shared" si="245"/>
        <v>13.6</v>
      </c>
      <c r="AQ218" s="117">
        <f t="shared" si="271"/>
        <v>476.4782416571847</v>
      </c>
      <c r="AR218" s="130">
        <f t="shared" si="272"/>
        <v>5031.0496692626257</v>
      </c>
      <c r="AS218" s="101">
        <f t="shared" si="273"/>
        <v>4.9999999999999822E-2</v>
      </c>
      <c r="AT218" s="245">
        <f t="shared" si="246"/>
        <v>4.9999999999999822E-2</v>
      </c>
      <c r="AU218" s="141">
        <f t="shared" si="247"/>
        <v>37</v>
      </c>
      <c r="AV218" s="132">
        <f t="shared" si="248"/>
        <v>186148.83776271716</v>
      </c>
      <c r="AW218" s="102">
        <f t="shared" si="249"/>
        <v>129630.10986261642</v>
      </c>
      <c r="AX218" s="100">
        <f t="shared" si="274"/>
        <v>588.5596692626259</v>
      </c>
      <c r="AY218" s="101">
        <f t="shared" si="275"/>
        <v>0.13248418550466656</v>
      </c>
      <c r="BA218" s="259">
        <f t="shared" si="250"/>
        <v>0.54766051144049332</v>
      </c>
      <c r="BB218" s="279"/>
    </row>
    <row r="219" spans="1:54" s="93" customFormat="1" ht="15" customHeight="1" x14ac:dyDescent="0.25">
      <c r="A219" s="95" t="s">
        <v>551</v>
      </c>
      <c r="B219" s="100">
        <v>2219.36</v>
      </c>
      <c r="C219" s="100">
        <f t="shared" si="251"/>
        <v>1109.68</v>
      </c>
      <c r="D219" s="100">
        <f t="shared" si="252"/>
        <v>665.80799999999999</v>
      </c>
      <c r="E219" s="100">
        <v>59.87</v>
      </c>
      <c r="F219" s="100">
        <f t="shared" si="253"/>
        <v>4054.7179999999998</v>
      </c>
      <c r="G219" s="223">
        <v>11.2</v>
      </c>
      <c r="H219" s="117">
        <f t="shared" si="254"/>
        <v>248.56832</v>
      </c>
      <c r="I219" s="130">
        <f t="shared" si="255"/>
        <v>4303.2863200000002</v>
      </c>
      <c r="K219" s="141">
        <v>33</v>
      </c>
      <c r="L219" s="132">
        <f t="shared" si="230"/>
        <v>142008.44856000002</v>
      </c>
      <c r="M219" s="102">
        <f t="shared" si="231"/>
        <v>73238.880000000005</v>
      </c>
      <c r="N219" s="100">
        <f t="shared" si="232"/>
        <v>2769.5396114102682</v>
      </c>
      <c r="O219" s="122">
        <f t="shared" si="256"/>
        <v>553.90792228205362</v>
      </c>
      <c r="P219" s="122">
        <f t="shared" si="257"/>
        <v>830.86188342308049</v>
      </c>
      <c r="Q219" s="100">
        <f t="shared" si="258"/>
        <v>4154.3094171154025</v>
      </c>
      <c r="R219" s="221">
        <f t="shared" si="233"/>
        <v>11.2</v>
      </c>
      <c r="S219" s="117">
        <f t="shared" si="259"/>
        <v>310.18843647795001</v>
      </c>
      <c r="T219" s="130">
        <f t="shared" si="260"/>
        <v>4464.4978535933524</v>
      </c>
      <c r="U219" s="101">
        <f t="shared" si="261"/>
        <v>3.7462423274998935E-2</v>
      </c>
      <c r="V219" s="245">
        <f t="shared" si="234"/>
        <v>0.24790012048981147</v>
      </c>
      <c r="W219" s="141">
        <f t="shared" si="235"/>
        <v>33</v>
      </c>
      <c r="X219" s="132">
        <f t="shared" si="236"/>
        <v>147328.42916858062</v>
      </c>
      <c r="Y219" s="102">
        <f t="shared" si="237"/>
        <v>91394.807176538845</v>
      </c>
      <c r="Z219" s="100">
        <f t="shared" si="238"/>
        <v>3272.2005997667693</v>
      </c>
      <c r="AA219" s="122">
        <f t="shared" si="262"/>
        <v>0</v>
      </c>
      <c r="AB219" s="122">
        <f t="shared" si="263"/>
        <v>981.66017993003072</v>
      </c>
      <c r="AC219" s="100">
        <f t="shared" si="264"/>
        <v>4253.8607796967999</v>
      </c>
      <c r="AD219" s="221">
        <f t="shared" si="239"/>
        <v>11.2</v>
      </c>
      <c r="AE219" s="117">
        <f t="shared" si="265"/>
        <v>366.48646717387811</v>
      </c>
      <c r="AF219" s="130">
        <f t="shared" si="266"/>
        <v>4620.3472468706777</v>
      </c>
      <c r="AG219" s="101">
        <f t="shared" si="267"/>
        <v>3.4908605264954096E-2</v>
      </c>
      <c r="AH219" s="245">
        <f t="shared" si="240"/>
        <v>0.18149622640729901</v>
      </c>
      <c r="AI219" s="141">
        <f t="shared" si="241"/>
        <v>33</v>
      </c>
      <c r="AJ219" s="132">
        <f t="shared" si="242"/>
        <v>152471.45914673238</v>
      </c>
      <c r="AK219" s="102">
        <f t="shared" si="243"/>
        <v>107982.61979230339</v>
      </c>
      <c r="AL219" s="100">
        <f t="shared" si="244"/>
        <v>3435.8106297551076</v>
      </c>
      <c r="AM219" s="122">
        <f t="shared" si="268"/>
        <v>0</v>
      </c>
      <c r="AN219" s="122">
        <f t="shared" si="269"/>
        <v>1030.7431889265322</v>
      </c>
      <c r="AO219" s="100">
        <f t="shared" si="270"/>
        <v>4466.5538186816393</v>
      </c>
      <c r="AP219" s="221">
        <f t="shared" si="245"/>
        <v>11.2</v>
      </c>
      <c r="AQ219" s="117">
        <f t="shared" si="271"/>
        <v>384.81079053257201</v>
      </c>
      <c r="AR219" s="130">
        <f t="shared" si="272"/>
        <v>4851.3646092142117</v>
      </c>
      <c r="AS219" s="101">
        <f t="shared" si="273"/>
        <v>5.0000000000000044E-2</v>
      </c>
      <c r="AT219" s="245">
        <f t="shared" si="246"/>
        <v>5.0000000000000044E-2</v>
      </c>
      <c r="AU219" s="141">
        <f t="shared" si="247"/>
        <v>33</v>
      </c>
      <c r="AV219" s="132">
        <f t="shared" si="248"/>
        <v>160095.03210406899</v>
      </c>
      <c r="AW219" s="102">
        <f t="shared" si="249"/>
        <v>113381.75078191856</v>
      </c>
      <c r="AX219" s="100">
        <f t="shared" si="274"/>
        <v>548.07828921421151</v>
      </c>
      <c r="AY219" s="101">
        <f t="shared" si="275"/>
        <v>0.12736272896064493</v>
      </c>
      <c r="BA219" s="259">
        <f t="shared" si="250"/>
        <v>0.54810874745652227</v>
      </c>
      <c r="BB219" s="279"/>
    </row>
    <row r="220" spans="1:54" s="93" customFormat="1" ht="15" customHeight="1" x14ac:dyDescent="0.25">
      <c r="A220" s="95" t="s">
        <v>552</v>
      </c>
      <c r="B220" s="100">
        <v>2175.83</v>
      </c>
      <c r="C220" s="100">
        <f t="shared" si="251"/>
        <v>1087.915</v>
      </c>
      <c r="D220" s="100">
        <f t="shared" si="252"/>
        <v>652.74899999999991</v>
      </c>
      <c r="E220" s="100">
        <v>59.87</v>
      </c>
      <c r="F220" s="100">
        <f t="shared" si="253"/>
        <v>3976.3639999999996</v>
      </c>
      <c r="G220" s="223">
        <v>10.199999999999999</v>
      </c>
      <c r="H220" s="117">
        <f t="shared" si="254"/>
        <v>221.93465999999998</v>
      </c>
      <c r="I220" s="130">
        <f t="shared" si="255"/>
        <v>4198.2986599999995</v>
      </c>
      <c r="K220" s="141">
        <v>22</v>
      </c>
      <c r="L220" s="132">
        <f t="shared" si="230"/>
        <v>92362.570519999994</v>
      </c>
      <c r="M220" s="102">
        <f t="shared" si="231"/>
        <v>47868.259999999995</v>
      </c>
      <c r="N220" s="100">
        <f t="shared" si="232"/>
        <v>2716.0205980750766</v>
      </c>
      <c r="O220" s="122">
        <f t="shared" si="256"/>
        <v>543.20411961501532</v>
      </c>
      <c r="P220" s="122">
        <f t="shared" si="257"/>
        <v>814.80617942252297</v>
      </c>
      <c r="Q220" s="100">
        <f t="shared" si="258"/>
        <v>4074.0308971126151</v>
      </c>
      <c r="R220" s="221">
        <f t="shared" si="233"/>
        <v>10.199999999999999</v>
      </c>
      <c r="S220" s="117">
        <f t="shared" si="259"/>
        <v>277.03410100365778</v>
      </c>
      <c r="T220" s="130">
        <f t="shared" si="260"/>
        <v>4351.0649981162733</v>
      </c>
      <c r="U220" s="101">
        <f t="shared" si="261"/>
        <v>3.6387677601829704E-2</v>
      </c>
      <c r="V220" s="245">
        <f t="shared" si="234"/>
        <v>0.24826875172926033</v>
      </c>
      <c r="W220" s="141">
        <f t="shared" si="235"/>
        <v>22</v>
      </c>
      <c r="X220" s="132">
        <f t="shared" si="236"/>
        <v>95723.429958558016</v>
      </c>
      <c r="Y220" s="102">
        <f t="shared" si="237"/>
        <v>59752.453157651682</v>
      </c>
      <c r="Z220" s="100">
        <f t="shared" si="238"/>
        <v>3208.9680874701985</v>
      </c>
      <c r="AA220" s="122">
        <f t="shared" si="262"/>
        <v>0</v>
      </c>
      <c r="AB220" s="122">
        <f t="shared" si="263"/>
        <v>962.69042624105953</v>
      </c>
      <c r="AC220" s="100">
        <f t="shared" si="264"/>
        <v>4171.6585137112579</v>
      </c>
      <c r="AD220" s="221">
        <f t="shared" si="239"/>
        <v>10.199999999999999</v>
      </c>
      <c r="AE220" s="117">
        <f t="shared" si="265"/>
        <v>327.3147449219602</v>
      </c>
      <c r="AF220" s="130">
        <f t="shared" si="266"/>
        <v>4498.9732586332184</v>
      </c>
      <c r="AG220" s="101">
        <f t="shared" si="267"/>
        <v>3.3993576418872129E-2</v>
      </c>
      <c r="AH220" s="245">
        <f t="shared" si="240"/>
        <v>0.18149622640729901</v>
      </c>
      <c r="AI220" s="141">
        <f t="shared" si="241"/>
        <v>22</v>
      </c>
      <c r="AJ220" s="132">
        <f t="shared" si="242"/>
        <v>98977.411689930799</v>
      </c>
      <c r="AK220" s="102">
        <f t="shared" si="243"/>
        <v>70597.29792434437</v>
      </c>
      <c r="AL220" s="100">
        <f t="shared" si="244"/>
        <v>3369.4164918437082</v>
      </c>
      <c r="AM220" s="122">
        <f t="shared" si="268"/>
        <v>0</v>
      </c>
      <c r="AN220" s="122">
        <f t="shared" si="269"/>
        <v>1010.8249475531125</v>
      </c>
      <c r="AO220" s="100">
        <f t="shared" si="270"/>
        <v>4380.2414393968211</v>
      </c>
      <c r="AP220" s="221">
        <f t="shared" si="245"/>
        <v>10.199999999999999</v>
      </c>
      <c r="AQ220" s="117">
        <f t="shared" si="271"/>
        <v>343.68048216805823</v>
      </c>
      <c r="AR220" s="130">
        <f t="shared" si="272"/>
        <v>4723.9219215648791</v>
      </c>
      <c r="AS220" s="101">
        <f t="shared" si="273"/>
        <v>5.0000000000000044E-2</v>
      </c>
      <c r="AT220" s="245">
        <f t="shared" si="246"/>
        <v>4.9999999999999822E-2</v>
      </c>
      <c r="AU220" s="141">
        <f t="shared" si="247"/>
        <v>22</v>
      </c>
      <c r="AV220" s="132">
        <f t="shared" si="248"/>
        <v>103926.28227442734</v>
      </c>
      <c r="AW220" s="102">
        <f t="shared" si="249"/>
        <v>74127.162820561585</v>
      </c>
      <c r="AX220" s="100">
        <f t="shared" si="274"/>
        <v>525.62326156487961</v>
      </c>
      <c r="AY220" s="101">
        <f t="shared" si="275"/>
        <v>0.12519911138596318</v>
      </c>
      <c r="BA220" s="259">
        <f t="shared" si="250"/>
        <v>0.54856606069578429</v>
      </c>
      <c r="BB220" s="279"/>
    </row>
    <row r="221" spans="1:54" s="93" customFormat="1" ht="15" customHeight="1" x14ac:dyDescent="0.25">
      <c r="A221" s="95" t="s">
        <v>553</v>
      </c>
      <c r="B221" s="100">
        <v>2133.17</v>
      </c>
      <c r="C221" s="100">
        <f t="shared" si="251"/>
        <v>1066.585</v>
      </c>
      <c r="D221" s="100">
        <f t="shared" si="252"/>
        <v>639.95100000000002</v>
      </c>
      <c r="E221" s="100">
        <v>59.87</v>
      </c>
      <c r="F221" s="100">
        <f t="shared" si="253"/>
        <v>3899.576</v>
      </c>
      <c r="G221" s="223">
        <v>8.6999999999999993</v>
      </c>
      <c r="H221" s="117">
        <f t="shared" si="254"/>
        <v>185.58579</v>
      </c>
      <c r="I221" s="130">
        <f t="shared" si="255"/>
        <v>4085.1617900000001</v>
      </c>
      <c r="K221" s="141">
        <v>20</v>
      </c>
      <c r="L221" s="132">
        <f t="shared" si="230"/>
        <v>81703.235799999995</v>
      </c>
      <c r="M221" s="102">
        <f t="shared" si="231"/>
        <v>42663.4</v>
      </c>
      <c r="N221" s="100">
        <f t="shared" si="232"/>
        <v>2663.5712273220502</v>
      </c>
      <c r="O221" s="122">
        <f t="shared" si="256"/>
        <v>532.71424546441006</v>
      </c>
      <c r="P221" s="122">
        <f t="shared" si="257"/>
        <v>799.07136819661503</v>
      </c>
      <c r="Q221" s="100">
        <f t="shared" si="258"/>
        <v>3995.356840983075</v>
      </c>
      <c r="R221" s="221">
        <f t="shared" si="233"/>
        <v>8.6999999999999993</v>
      </c>
      <c r="S221" s="117">
        <f t="shared" si="259"/>
        <v>231.73069677701835</v>
      </c>
      <c r="T221" s="130">
        <f t="shared" si="260"/>
        <v>4227.0875377600933</v>
      </c>
      <c r="U221" s="101">
        <f t="shared" si="261"/>
        <v>3.4741769128339151E-2</v>
      </c>
      <c r="V221" s="245">
        <f t="shared" si="234"/>
        <v>0.2486446121603294</v>
      </c>
      <c r="W221" s="141">
        <f t="shared" si="235"/>
        <v>20</v>
      </c>
      <c r="X221" s="132">
        <f t="shared" si="236"/>
        <v>84541.750755201865</v>
      </c>
      <c r="Y221" s="102">
        <f t="shared" si="237"/>
        <v>53271.424546441005</v>
      </c>
      <c r="Z221" s="100">
        <f t="shared" si="238"/>
        <v>3146.9993538480603</v>
      </c>
      <c r="AA221" s="122">
        <f t="shared" si="262"/>
        <v>0</v>
      </c>
      <c r="AB221" s="122">
        <f t="shared" si="263"/>
        <v>944.09980615441805</v>
      </c>
      <c r="AC221" s="100">
        <f t="shared" si="264"/>
        <v>4091.0991600024781</v>
      </c>
      <c r="AD221" s="221">
        <f t="shared" si="239"/>
        <v>8.6999999999999993</v>
      </c>
      <c r="AE221" s="117">
        <f t="shared" si="265"/>
        <v>273.78894378478122</v>
      </c>
      <c r="AF221" s="130">
        <f t="shared" si="266"/>
        <v>4364.8881037872598</v>
      </c>
      <c r="AG221" s="101">
        <f t="shared" si="267"/>
        <v>3.2599411485144225E-2</v>
      </c>
      <c r="AH221" s="245">
        <f t="shared" si="240"/>
        <v>0.18149622640729901</v>
      </c>
      <c r="AI221" s="141">
        <f t="shared" si="241"/>
        <v>20</v>
      </c>
      <c r="AJ221" s="132">
        <f t="shared" si="242"/>
        <v>87297.762075745195</v>
      </c>
      <c r="AK221" s="102">
        <f t="shared" si="243"/>
        <v>62939.987076961203</v>
      </c>
      <c r="AL221" s="100">
        <f t="shared" si="244"/>
        <v>3304.3493215404633</v>
      </c>
      <c r="AM221" s="122">
        <f t="shared" si="268"/>
        <v>0</v>
      </c>
      <c r="AN221" s="122">
        <f t="shared" si="269"/>
        <v>991.30479646213894</v>
      </c>
      <c r="AO221" s="100">
        <f t="shared" si="270"/>
        <v>4295.6541180026024</v>
      </c>
      <c r="AP221" s="221">
        <f t="shared" si="245"/>
        <v>8.6999999999999993</v>
      </c>
      <c r="AQ221" s="117">
        <f t="shared" si="271"/>
        <v>287.47839097402027</v>
      </c>
      <c r="AR221" s="130">
        <f t="shared" si="272"/>
        <v>4583.1325089766224</v>
      </c>
      <c r="AS221" s="101">
        <f t="shared" si="273"/>
        <v>4.9999999999999822E-2</v>
      </c>
      <c r="AT221" s="245">
        <f t="shared" si="246"/>
        <v>5.0000000000000044E-2</v>
      </c>
      <c r="AU221" s="141">
        <f t="shared" si="247"/>
        <v>20</v>
      </c>
      <c r="AV221" s="132">
        <f t="shared" si="248"/>
        <v>91662.650179532444</v>
      </c>
      <c r="AW221" s="102">
        <f t="shared" si="249"/>
        <v>66086.986430809266</v>
      </c>
      <c r="AX221" s="100">
        <f t="shared" si="274"/>
        <v>497.97071897662227</v>
      </c>
      <c r="AY221" s="101">
        <f t="shared" si="275"/>
        <v>0.12189742893307098</v>
      </c>
      <c r="BA221" s="259">
        <f t="shared" si="250"/>
        <v>0.54903234226079656</v>
      </c>
      <c r="BB221" s="279"/>
    </row>
    <row r="222" spans="1:54" s="93" customFormat="1" ht="15" customHeight="1" x14ac:dyDescent="0.25">
      <c r="A222" s="95" t="s">
        <v>554</v>
      </c>
      <c r="B222" s="100">
        <v>2091.34</v>
      </c>
      <c r="C222" s="100">
        <f t="shared" si="251"/>
        <v>1045.67</v>
      </c>
      <c r="D222" s="100">
        <f t="shared" si="252"/>
        <v>627.40200000000004</v>
      </c>
      <c r="E222" s="100">
        <v>59.87</v>
      </c>
      <c r="F222" s="100">
        <f t="shared" si="253"/>
        <v>3824.2820000000002</v>
      </c>
      <c r="G222" s="223">
        <v>7.1</v>
      </c>
      <c r="H222" s="117">
        <f t="shared" si="254"/>
        <v>148.48514</v>
      </c>
      <c r="I222" s="130">
        <f t="shared" si="255"/>
        <v>3972.7671399999999</v>
      </c>
      <c r="K222" s="141">
        <v>81</v>
      </c>
      <c r="L222" s="132">
        <f t="shared" si="230"/>
        <v>321794.13834</v>
      </c>
      <c r="M222" s="102">
        <f t="shared" si="231"/>
        <v>169398.54</v>
      </c>
      <c r="N222" s="100">
        <f t="shared" si="232"/>
        <v>2612.1423201818925</v>
      </c>
      <c r="O222" s="122">
        <f t="shared" si="256"/>
        <v>522.4284640363785</v>
      </c>
      <c r="P222" s="122">
        <f t="shared" si="257"/>
        <v>783.64269605456775</v>
      </c>
      <c r="Q222" s="100">
        <f t="shared" si="258"/>
        <v>3918.2134802728388</v>
      </c>
      <c r="R222" s="221">
        <f t="shared" si="233"/>
        <v>7.1</v>
      </c>
      <c r="S222" s="117">
        <f t="shared" si="259"/>
        <v>185.46210473291436</v>
      </c>
      <c r="T222" s="130">
        <f t="shared" si="260"/>
        <v>4103.6755850057534</v>
      </c>
      <c r="U222" s="101">
        <f t="shared" si="261"/>
        <v>3.2951451819990929E-2</v>
      </c>
      <c r="V222" s="245">
        <f t="shared" si="234"/>
        <v>0.2490280490890493</v>
      </c>
      <c r="W222" s="141">
        <f t="shared" si="235"/>
        <v>81</v>
      </c>
      <c r="X222" s="132">
        <f t="shared" si="236"/>
        <v>332397.72238546604</v>
      </c>
      <c r="Y222" s="102">
        <f t="shared" si="237"/>
        <v>211583.52793473328</v>
      </c>
      <c r="Z222" s="100">
        <f t="shared" si="238"/>
        <v>3086.2362941337133</v>
      </c>
      <c r="AA222" s="122">
        <f t="shared" si="262"/>
        <v>0</v>
      </c>
      <c r="AB222" s="122">
        <f t="shared" si="263"/>
        <v>925.87088824011391</v>
      </c>
      <c r="AC222" s="100">
        <f t="shared" si="264"/>
        <v>4012.1071823738271</v>
      </c>
      <c r="AD222" s="221">
        <f t="shared" si="239"/>
        <v>7.1</v>
      </c>
      <c r="AE222" s="117">
        <f t="shared" si="265"/>
        <v>219.12277688349363</v>
      </c>
      <c r="AF222" s="130">
        <f t="shared" si="266"/>
        <v>4231.2299592573208</v>
      </c>
      <c r="AG222" s="101">
        <f t="shared" si="267"/>
        <v>3.1082957609425366E-2</v>
      </c>
      <c r="AH222" s="245">
        <f t="shared" si="240"/>
        <v>0.18149622640729923</v>
      </c>
      <c r="AI222" s="141">
        <f t="shared" si="241"/>
        <v>81</v>
      </c>
      <c r="AJ222" s="132">
        <f t="shared" si="242"/>
        <v>342729.62669984298</v>
      </c>
      <c r="AK222" s="102">
        <f t="shared" si="243"/>
        <v>249985.13982483078</v>
      </c>
      <c r="AL222" s="100">
        <f t="shared" si="244"/>
        <v>3240.5481088403985</v>
      </c>
      <c r="AM222" s="122">
        <f t="shared" si="268"/>
        <v>0</v>
      </c>
      <c r="AN222" s="122">
        <f t="shared" si="269"/>
        <v>972.16443265211956</v>
      </c>
      <c r="AO222" s="100">
        <f t="shared" si="270"/>
        <v>4212.7125414925176</v>
      </c>
      <c r="AP222" s="221">
        <f t="shared" si="245"/>
        <v>7.1</v>
      </c>
      <c r="AQ222" s="117">
        <f t="shared" si="271"/>
        <v>230.07891572766829</v>
      </c>
      <c r="AR222" s="130">
        <f t="shared" si="272"/>
        <v>4442.7914572201862</v>
      </c>
      <c r="AS222" s="101">
        <f t="shared" si="273"/>
        <v>4.9999999999999822E-2</v>
      </c>
      <c r="AT222" s="245">
        <f t="shared" si="246"/>
        <v>4.9999999999999822E-2</v>
      </c>
      <c r="AU222" s="141">
        <f t="shared" si="247"/>
        <v>81</v>
      </c>
      <c r="AV222" s="132">
        <f t="shared" si="248"/>
        <v>359866.10803483508</v>
      </c>
      <c r="AW222" s="102">
        <f t="shared" si="249"/>
        <v>262484.39681607229</v>
      </c>
      <c r="AX222" s="100">
        <f t="shared" si="274"/>
        <v>470.02431722018628</v>
      </c>
      <c r="AY222" s="101">
        <f t="shared" si="275"/>
        <v>0.11831156990998126</v>
      </c>
      <c r="BA222" s="259">
        <f t="shared" si="250"/>
        <v>0.54950802300936163</v>
      </c>
      <c r="BB222" s="279"/>
    </row>
    <row r="223" spans="1:54" s="93" customFormat="1" ht="15" customHeight="1" x14ac:dyDescent="0.25">
      <c r="A223" s="95" t="s">
        <v>555</v>
      </c>
      <c r="B223" s="100">
        <v>2050.33</v>
      </c>
      <c r="C223" s="100">
        <f t="shared" si="251"/>
        <v>1025.165</v>
      </c>
      <c r="D223" s="100">
        <f t="shared" si="252"/>
        <v>615.09899999999993</v>
      </c>
      <c r="E223" s="100">
        <v>59.87</v>
      </c>
      <c r="F223" s="100">
        <f t="shared" si="253"/>
        <v>3750.4639999999999</v>
      </c>
      <c r="G223" s="223">
        <v>6.1</v>
      </c>
      <c r="H223" s="117">
        <f t="shared" si="254"/>
        <v>125.07012999999999</v>
      </c>
      <c r="I223" s="130">
        <f t="shared" si="255"/>
        <v>3875.53413</v>
      </c>
      <c r="K223" s="141">
        <v>127</v>
      </c>
      <c r="L223" s="132">
        <f t="shared" si="230"/>
        <v>492192.83451000002</v>
      </c>
      <c r="M223" s="102">
        <f t="shared" si="231"/>
        <v>260391.91</v>
      </c>
      <c r="N223" s="100">
        <f t="shared" si="232"/>
        <v>2561.7215819122807</v>
      </c>
      <c r="O223" s="122">
        <f t="shared" si="256"/>
        <v>512.34431638245621</v>
      </c>
      <c r="P223" s="122">
        <f t="shared" si="257"/>
        <v>768.51647457368415</v>
      </c>
      <c r="Q223" s="100">
        <f t="shared" si="258"/>
        <v>3842.5823728684213</v>
      </c>
      <c r="R223" s="221">
        <f t="shared" si="233"/>
        <v>6.1</v>
      </c>
      <c r="S223" s="117">
        <f t="shared" si="259"/>
        <v>156.26501649664911</v>
      </c>
      <c r="T223" s="130">
        <f t="shared" si="260"/>
        <v>3998.8473893650703</v>
      </c>
      <c r="U223" s="101">
        <f t="shared" si="261"/>
        <v>3.1818390763357796E-2</v>
      </c>
      <c r="V223" s="245">
        <f t="shared" si="234"/>
        <v>0.24941915784887358</v>
      </c>
      <c r="W223" s="141">
        <f t="shared" si="235"/>
        <v>127</v>
      </c>
      <c r="X223" s="132">
        <f t="shared" si="236"/>
        <v>507853.61844936392</v>
      </c>
      <c r="Y223" s="102">
        <f t="shared" si="237"/>
        <v>325338.64090285962</v>
      </c>
      <c r="Z223" s="100">
        <f t="shared" si="238"/>
        <v>3026.6643821354969</v>
      </c>
      <c r="AA223" s="122">
        <f t="shared" si="262"/>
        <v>0</v>
      </c>
      <c r="AB223" s="122">
        <f t="shared" si="263"/>
        <v>907.999314640649</v>
      </c>
      <c r="AC223" s="100">
        <f t="shared" si="264"/>
        <v>3934.663696776146</v>
      </c>
      <c r="AD223" s="221">
        <f t="shared" si="239"/>
        <v>6.1</v>
      </c>
      <c r="AE223" s="117">
        <f t="shared" si="265"/>
        <v>184.62652731026532</v>
      </c>
      <c r="AF223" s="130">
        <f t="shared" si="266"/>
        <v>4119.2902240864114</v>
      </c>
      <c r="AG223" s="101">
        <f t="shared" si="267"/>
        <v>3.0119387661969421E-2</v>
      </c>
      <c r="AH223" s="245">
        <f t="shared" si="240"/>
        <v>0.18149622640729923</v>
      </c>
      <c r="AI223" s="141">
        <f t="shared" si="241"/>
        <v>127</v>
      </c>
      <c r="AJ223" s="132">
        <f t="shared" si="242"/>
        <v>523149.85845897422</v>
      </c>
      <c r="AK223" s="102">
        <f t="shared" si="243"/>
        <v>384386.37653120811</v>
      </c>
      <c r="AL223" s="100">
        <f t="shared" si="244"/>
        <v>3177.9976012422712</v>
      </c>
      <c r="AM223" s="122">
        <f t="shared" si="268"/>
        <v>0</v>
      </c>
      <c r="AN223" s="122">
        <f t="shared" si="269"/>
        <v>953.39928037268135</v>
      </c>
      <c r="AO223" s="100">
        <f t="shared" si="270"/>
        <v>4131.3968816149527</v>
      </c>
      <c r="AP223" s="221">
        <f t="shared" si="245"/>
        <v>6.1</v>
      </c>
      <c r="AQ223" s="117">
        <f t="shared" si="271"/>
        <v>193.85785367577853</v>
      </c>
      <c r="AR223" s="130">
        <f t="shared" si="272"/>
        <v>4325.2547352907313</v>
      </c>
      <c r="AS223" s="101">
        <f t="shared" si="273"/>
        <v>4.9999999999999822E-2</v>
      </c>
      <c r="AT223" s="245">
        <f t="shared" si="246"/>
        <v>4.9999999999999822E-2</v>
      </c>
      <c r="AU223" s="141">
        <f t="shared" si="247"/>
        <v>127</v>
      </c>
      <c r="AV223" s="132">
        <f t="shared" si="248"/>
        <v>549307.35138192284</v>
      </c>
      <c r="AW223" s="102">
        <f t="shared" si="249"/>
        <v>403605.69535776845</v>
      </c>
      <c r="AX223" s="100">
        <f t="shared" si="274"/>
        <v>449.72060529073133</v>
      </c>
      <c r="AY223" s="101">
        <f t="shared" si="275"/>
        <v>0.11604093531508419</v>
      </c>
      <c r="BA223" s="259">
        <f t="shared" si="250"/>
        <v>0.5499932212094012</v>
      </c>
      <c r="BB223" s="279"/>
    </row>
    <row r="224" spans="1:54" s="93" customFormat="1" ht="15" customHeight="1" x14ac:dyDescent="0.25">
      <c r="A224" s="95" t="s">
        <v>556</v>
      </c>
      <c r="B224" s="100">
        <v>2010.12</v>
      </c>
      <c r="C224" s="100">
        <f t="shared" si="251"/>
        <v>1005.06</v>
      </c>
      <c r="D224" s="100">
        <f t="shared" si="252"/>
        <v>603.03599999999994</v>
      </c>
      <c r="E224" s="100">
        <v>59.87</v>
      </c>
      <c r="F224" s="100">
        <f t="shared" si="253"/>
        <v>3678.0859999999998</v>
      </c>
      <c r="G224" s="223">
        <v>7.8</v>
      </c>
      <c r="H224" s="117">
        <f t="shared" si="254"/>
        <v>156.78935999999999</v>
      </c>
      <c r="I224" s="130">
        <f t="shared" si="255"/>
        <v>3834.87536</v>
      </c>
      <c r="K224" s="141">
        <v>55</v>
      </c>
      <c r="L224" s="132">
        <f t="shared" si="230"/>
        <v>210918.14480000001</v>
      </c>
      <c r="M224" s="102">
        <f t="shared" si="231"/>
        <v>110556.59999999999</v>
      </c>
      <c r="N224" s="100">
        <f t="shared" si="232"/>
        <v>2512.2844230285673</v>
      </c>
      <c r="O224" s="122">
        <f t="shared" si="256"/>
        <v>502.45688460571347</v>
      </c>
      <c r="P224" s="122">
        <f t="shared" si="257"/>
        <v>753.68532690857012</v>
      </c>
      <c r="Q224" s="100">
        <f t="shared" si="258"/>
        <v>3768.4266345428509</v>
      </c>
      <c r="R224" s="221">
        <f t="shared" si="233"/>
        <v>7.8</v>
      </c>
      <c r="S224" s="117">
        <f t="shared" si="259"/>
        <v>195.95818499622825</v>
      </c>
      <c r="T224" s="130">
        <f t="shared" si="260"/>
        <v>3964.3848195390792</v>
      </c>
      <c r="U224" s="101">
        <f t="shared" si="261"/>
        <v>3.3771491217143401E-2</v>
      </c>
      <c r="V224" s="245">
        <f t="shared" si="234"/>
        <v>0.24981813176753986</v>
      </c>
      <c r="W224" s="141">
        <f t="shared" si="235"/>
        <v>55</v>
      </c>
      <c r="X224" s="132">
        <f t="shared" si="236"/>
        <v>218041.16507464935</v>
      </c>
      <c r="Y224" s="102">
        <f t="shared" si="237"/>
        <v>138175.64326657119</v>
      </c>
      <c r="Z224" s="100">
        <f t="shared" si="238"/>
        <v>2968.2545654700912</v>
      </c>
      <c r="AA224" s="122">
        <f t="shared" si="262"/>
        <v>0</v>
      </c>
      <c r="AB224" s="122">
        <f t="shared" si="263"/>
        <v>890.4763696410273</v>
      </c>
      <c r="AC224" s="100">
        <f t="shared" si="264"/>
        <v>3858.7309351111185</v>
      </c>
      <c r="AD224" s="221">
        <f t="shared" si="239"/>
        <v>7.8</v>
      </c>
      <c r="AE224" s="117">
        <f t="shared" si="265"/>
        <v>231.5238561066671</v>
      </c>
      <c r="AF224" s="130">
        <f t="shared" si="266"/>
        <v>4090.2547912177856</v>
      </c>
      <c r="AG224" s="101">
        <f t="shared" si="267"/>
        <v>3.1750190107261211E-2</v>
      </c>
      <c r="AH224" s="245">
        <f t="shared" si="240"/>
        <v>0.18149622640729923</v>
      </c>
      <c r="AI224" s="141">
        <f t="shared" si="241"/>
        <v>55</v>
      </c>
      <c r="AJ224" s="132">
        <f t="shared" si="242"/>
        <v>224964.01351697822</v>
      </c>
      <c r="AK224" s="102">
        <f t="shared" si="243"/>
        <v>163254.00110085501</v>
      </c>
      <c r="AL224" s="100">
        <f t="shared" si="244"/>
        <v>3116.6672937435956</v>
      </c>
      <c r="AM224" s="122">
        <f t="shared" si="268"/>
        <v>0</v>
      </c>
      <c r="AN224" s="122">
        <f t="shared" si="269"/>
        <v>935.0001881230786</v>
      </c>
      <c r="AO224" s="100">
        <f t="shared" si="270"/>
        <v>4051.6674818666743</v>
      </c>
      <c r="AP224" s="221">
        <f t="shared" si="245"/>
        <v>7.8</v>
      </c>
      <c r="AQ224" s="117">
        <f t="shared" si="271"/>
        <v>243.10004891200046</v>
      </c>
      <c r="AR224" s="130">
        <f t="shared" si="272"/>
        <v>4294.7675307786749</v>
      </c>
      <c r="AS224" s="101">
        <f t="shared" si="273"/>
        <v>5.0000000000000044E-2</v>
      </c>
      <c r="AT224" s="245">
        <f t="shared" si="246"/>
        <v>5.0000000000000044E-2</v>
      </c>
      <c r="AU224" s="141">
        <f t="shared" si="247"/>
        <v>55</v>
      </c>
      <c r="AV224" s="132">
        <f t="shared" si="248"/>
        <v>236212.21419282712</v>
      </c>
      <c r="AW224" s="102">
        <f t="shared" si="249"/>
        <v>171416.70115589775</v>
      </c>
      <c r="AX224" s="100">
        <f t="shared" si="274"/>
        <v>459.89217077867488</v>
      </c>
      <c r="AY224" s="101">
        <f t="shared" si="275"/>
        <v>0.11992362922029232</v>
      </c>
      <c r="BA224" s="259">
        <f t="shared" si="250"/>
        <v>0.55048817669770744</v>
      </c>
      <c r="BB224" s="279"/>
    </row>
    <row r="225" spans="1:54" s="93" customFormat="1" ht="15" customHeight="1" x14ac:dyDescent="0.25">
      <c r="A225" s="95" t="s">
        <v>557</v>
      </c>
      <c r="B225" s="100">
        <v>1970.73</v>
      </c>
      <c r="C225" s="100">
        <f t="shared" si="251"/>
        <v>985.36500000000001</v>
      </c>
      <c r="D225" s="100">
        <f t="shared" si="252"/>
        <v>591.21899999999994</v>
      </c>
      <c r="E225" s="100">
        <v>59.87</v>
      </c>
      <c r="F225" s="100">
        <f t="shared" si="253"/>
        <v>3607.1840000000002</v>
      </c>
      <c r="G225" s="223">
        <v>14.4</v>
      </c>
      <c r="H225" s="117">
        <f t="shared" si="254"/>
        <v>283.78512000000006</v>
      </c>
      <c r="I225" s="130">
        <f t="shared" si="255"/>
        <v>3890.9691200000002</v>
      </c>
      <c r="K225" s="141">
        <v>16</v>
      </c>
      <c r="L225" s="132">
        <f t="shared" si="230"/>
        <v>62255.505920000003</v>
      </c>
      <c r="M225" s="102">
        <f t="shared" si="231"/>
        <v>31531.68</v>
      </c>
      <c r="N225" s="100">
        <f t="shared" si="232"/>
        <v>2463.8554330154002</v>
      </c>
      <c r="O225" s="122">
        <f t="shared" si="256"/>
        <v>492.77108660308005</v>
      </c>
      <c r="P225" s="122">
        <f t="shared" si="257"/>
        <v>739.15662990461999</v>
      </c>
      <c r="Q225" s="100">
        <f t="shared" si="258"/>
        <v>3695.7831495231003</v>
      </c>
      <c r="R225" s="221">
        <f t="shared" si="233"/>
        <v>14.4</v>
      </c>
      <c r="S225" s="117">
        <f t="shared" si="259"/>
        <v>354.79518235421767</v>
      </c>
      <c r="T225" s="130">
        <f t="shared" si="260"/>
        <v>4050.5783318773179</v>
      </c>
      <c r="U225" s="101">
        <f t="shared" si="261"/>
        <v>4.10204262626781E-2</v>
      </c>
      <c r="V225" s="245">
        <f t="shared" si="234"/>
        <v>0.25022475580896431</v>
      </c>
      <c r="W225" s="141">
        <f t="shared" si="235"/>
        <v>16</v>
      </c>
      <c r="X225" s="132">
        <f t="shared" si="236"/>
        <v>64809.253310037086</v>
      </c>
      <c r="Y225" s="102">
        <f t="shared" si="237"/>
        <v>39421.686928246403</v>
      </c>
      <c r="Z225" s="100">
        <f t="shared" si="238"/>
        <v>2911.0358965208175</v>
      </c>
      <c r="AA225" s="122">
        <f t="shared" si="262"/>
        <v>0</v>
      </c>
      <c r="AB225" s="122">
        <f t="shared" si="263"/>
        <v>873.31076895624517</v>
      </c>
      <c r="AC225" s="100">
        <f t="shared" si="264"/>
        <v>3784.3466654770627</v>
      </c>
      <c r="AD225" s="221">
        <f t="shared" si="239"/>
        <v>14.4</v>
      </c>
      <c r="AE225" s="117">
        <f t="shared" si="265"/>
        <v>419.18916909899775</v>
      </c>
      <c r="AF225" s="130">
        <f t="shared" si="266"/>
        <v>4203.5358345760606</v>
      </c>
      <c r="AG225" s="101">
        <f t="shared" si="267"/>
        <v>3.7761892294489119E-2</v>
      </c>
      <c r="AH225" s="245">
        <f t="shared" si="240"/>
        <v>0.18149622640729923</v>
      </c>
      <c r="AI225" s="141">
        <f t="shared" si="241"/>
        <v>16</v>
      </c>
      <c r="AJ225" s="132">
        <f t="shared" si="242"/>
        <v>67256.573353216969</v>
      </c>
      <c r="AK225" s="102">
        <f t="shared" si="243"/>
        <v>46576.574344333079</v>
      </c>
      <c r="AL225" s="100">
        <f t="shared" si="244"/>
        <v>3056.5876913468578</v>
      </c>
      <c r="AM225" s="122">
        <f t="shared" si="268"/>
        <v>0</v>
      </c>
      <c r="AN225" s="122">
        <f t="shared" si="269"/>
        <v>916.97630740405737</v>
      </c>
      <c r="AO225" s="100">
        <f t="shared" si="270"/>
        <v>3973.5639987509153</v>
      </c>
      <c r="AP225" s="221">
        <f t="shared" si="245"/>
        <v>14.4</v>
      </c>
      <c r="AQ225" s="117">
        <f t="shared" si="271"/>
        <v>440.14862755394756</v>
      </c>
      <c r="AR225" s="130">
        <f t="shared" si="272"/>
        <v>4413.7126263048631</v>
      </c>
      <c r="AS225" s="101">
        <f t="shared" si="273"/>
        <v>4.9999999999999822E-2</v>
      </c>
      <c r="AT225" s="245">
        <f t="shared" si="246"/>
        <v>4.9999999999999822E-2</v>
      </c>
      <c r="AU225" s="141">
        <f t="shared" si="247"/>
        <v>16</v>
      </c>
      <c r="AV225" s="132">
        <f t="shared" si="248"/>
        <v>70619.402020877809</v>
      </c>
      <c r="AW225" s="102">
        <f t="shared" si="249"/>
        <v>48905.403061549725</v>
      </c>
      <c r="AX225" s="100">
        <f t="shared" si="274"/>
        <v>522.74350630486288</v>
      </c>
      <c r="AY225" s="101">
        <f t="shared" si="275"/>
        <v>0.13434789384935097</v>
      </c>
      <c r="BA225" s="259">
        <f t="shared" si="250"/>
        <v>0.5509926227067421</v>
      </c>
      <c r="BB225" s="279"/>
    </row>
    <row r="226" spans="1:54" s="93" customFormat="1" ht="15" customHeight="1" x14ac:dyDescent="0.25">
      <c r="A226" s="95" t="s">
        <v>558</v>
      </c>
      <c r="B226" s="100">
        <v>1932.08</v>
      </c>
      <c r="C226" s="100">
        <f t="shared" si="251"/>
        <v>966.04</v>
      </c>
      <c r="D226" s="100">
        <f t="shared" si="252"/>
        <v>579.62399999999991</v>
      </c>
      <c r="E226" s="100">
        <v>59.87</v>
      </c>
      <c r="F226" s="100">
        <f t="shared" si="253"/>
        <v>3537.6139999999996</v>
      </c>
      <c r="G226" s="223">
        <v>9</v>
      </c>
      <c r="H226" s="117">
        <f t="shared" si="254"/>
        <v>173.88719999999998</v>
      </c>
      <c r="I226" s="130">
        <f t="shared" si="255"/>
        <v>3711.5011999999997</v>
      </c>
      <c r="K226" s="141">
        <v>20</v>
      </c>
      <c r="L226" s="132">
        <f t="shared" si="230"/>
        <v>74230.02399999999</v>
      </c>
      <c r="M226" s="102">
        <f t="shared" si="231"/>
        <v>38641.599999999999</v>
      </c>
      <c r="N226" s="100">
        <f t="shared" si="232"/>
        <v>2416.3362539341879</v>
      </c>
      <c r="O226" s="122">
        <f t="shared" si="256"/>
        <v>483.26725078683762</v>
      </c>
      <c r="P226" s="122">
        <f t="shared" si="257"/>
        <v>724.90087618025632</v>
      </c>
      <c r="Q226" s="100">
        <f t="shared" si="258"/>
        <v>3624.5043809012814</v>
      </c>
      <c r="R226" s="221">
        <f t="shared" si="233"/>
        <v>9</v>
      </c>
      <c r="S226" s="117">
        <f t="shared" si="259"/>
        <v>217.47026285407691</v>
      </c>
      <c r="T226" s="130">
        <f t="shared" si="260"/>
        <v>3841.9746437553581</v>
      </c>
      <c r="U226" s="101">
        <f t="shared" si="261"/>
        <v>3.515381963378017E-2</v>
      </c>
      <c r="V226" s="245">
        <f t="shared" si="234"/>
        <v>0.2506398564936172</v>
      </c>
      <c r="W226" s="141">
        <f t="shared" si="235"/>
        <v>20</v>
      </c>
      <c r="X226" s="132">
        <f t="shared" si="236"/>
        <v>76839.492875107157</v>
      </c>
      <c r="Y226" s="102">
        <f t="shared" si="237"/>
        <v>48326.725078683754</v>
      </c>
      <c r="Z226" s="100">
        <f t="shared" si="238"/>
        <v>2854.8921657543924</v>
      </c>
      <c r="AA226" s="122">
        <f t="shared" si="262"/>
        <v>0</v>
      </c>
      <c r="AB226" s="122">
        <f t="shared" si="263"/>
        <v>856.46764972631775</v>
      </c>
      <c r="AC226" s="100">
        <f t="shared" si="264"/>
        <v>3711.35981548071</v>
      </c>
      <c r="AD226" s="221">
        <f t="shared" si="239"/>
        <v>9</v>
      </c>
      <c r="AE226" s="117">
        <f t="shared" si="265"/>
        <v>256.9402949178953</v>
      </c>
      <c r="AF226" s="130">
        <f t="shared" si="266"/>
        <v>3968.3001103986053</v>
      </c>
      <c r="AG226" s="101">
        <f t="shared" si="267"/>
        <v>3.2880348871789922E-2</v>
      </c>
      <c r="AH226" s="245">
        <f t="shared" si="240"/>
        <v>0.18149622640729923</v>
      </c>
      <c r="AI226" s="141">
        <f t="shared" si="241"/>
        <v>20</v>
      </c>
      <c r="AJ226" s="132">
        <f t="shared" si="242"/>
        <v>79366.002207972109</v>
      </c>
      <c r="AK226" s="102">
        <f t="shared" si="243"/>
        <v>57097.843315087848</v>
      </c>
      <c r="AL226" s="100">
        <f t="shared" si="244"/>
        <v>2997.6367740421119</v>
      </c>
      <c r="AM226" s="122">
        <f t="shared" si="268"/>
        <v>0</v>
      </c>
      <c r="AN226" s="122">
        <f t="shared" si="269"/>
        <v>899.29103221263358</v>
      </c>
      <c r="AO226" s="100">
        <f t="shared" si="270"/>
        <v>3896.9278062547455</v>
      </c>
      <c r="AP226" s="221">
        <f t="shared" si="245"/>
        <v>9</v>
      </c>
      <c r="AQ226" s="117">
        <f t="shared" si="271"/>
        <v>269.78730966379004</v>
      </c>
      <c r="AR226" s="130">
        <f t="shared" si="272"/>
        <v>4166.715115918536</v>
      </c>
      <c r="AS226" s="101">
        <f t="shared" si="273"/>
        <v>5.0000000000000044E-2</v>
      </c>
      <c r="AT226" s="245">
        <f t="shared" si="246"/>
        <v>5.0000000000000044E-2</v>
      </c>
      <c r="AU226" s="141">
        <f t="shared" si="247"/>
        <v>20</v>
      </c>
      <c r="AV226" s="132">
        <f t="shared" si="248"/>
        <v>83334.302318370726</v>
      </c>
      <c r="AW226" s="102">
        <f t="shared" si="249"/>
        <v>59952.735480842239</v>
      </c>
      <c r="AX226" s="100">
        <f t="shared" si="274"/>
        <v>455.21391591853626</v>
      </c>
      <c r="AY226" s="101">
        <f t="shared" si="275"/>
        <v>0.12264954027727004</v>
      </c>
      <c r="BA226" s="259">
        <f t="shared" si="250"/>
        <v>0.55150758459386373</v>
      </c>
      <c r="BB226" s="279"/>
    </row>
    <row r="227" spans="1:54" s="93" customFormat="1" ht="15" customHeight="1" x14ac:dyDescent="0.25">
      <c r="A227" s="95" t="s">
        <v>559</v>
      </c>
      <c r="B227" s="100">
        <v>1894.2</v>
      </c>
      <c r="C227" s="100">
        <f t="shared" si="251"/>
        <v>947.1</v>
      </c>
      <c r="D227" s="100">
        <f t="shared" si="252"/>
        <v>568.26</v>
      </c>
      <c r="E227" s="100">
        <v>59.87</v>
      </c>
      <c r="F227" s="100">
        <f t="shared" si="253"/>
        <v>3469.4300000000003</v>
      </c>
      <c r="G227" s="223">
        <v>11.5</v>
      </c>
      <c r="H227" s="117">
        <f t="shared" si="254"/>
        <v>217.83300000000003</v>
      </c>
      <c r="I227" s="130">
        <f t="shared" si="255"/>
        <v>3687.2630000000004</v>
      </c>
      <c r="K227" s="141">
        <v>4</v>
      </c>
      <c r="L227" s="132">
        <f t="shared" si="230"/>
        <v>14749.052000000001</v>
      </c>
      <c r="M227" s="102">
        <f t="shared" si="231"/>
        <v>7576.8</v>
      </c>
      <c r="N227" s="100">
        <f t="shared" si="232"/>
        <v>2369.7637700119039</v>
      </c>
      <c r="O227" s="122">
        <f t="shared" si="256"/>
        <v>473.9527540023808</v>
      </c>
      <c r="P227" s="122">
        <f t="shared" si="257"/>
        <v>710.92913100357111</v>
      </c>
      <c r="Q227" s="100">
        <f t="shared" si="258"/>
        <v>3554.6456550178559</v>
      </c>
      <c r="R227" s="221">
        <f t="shared" si="233"/>
        <v>11.5</v>
      </c>
      <c r="S227" s="117">
        <f t="shared" si="259"/>
        <v>272.52283355136899</v>
      </c>
      <c r="T227" s="130">
        <f t="shared" si="260"/>
        <v>3827.1684885692248</v>
      </c>
      <c r="U227" s="101">
        <f t="shared" si="261"/>
        <v>3.7942910112249706E-2</v>
      </c>
      <c r="V227" s="245">
        <f t="shared" si="234"/>
        <v>0.25106312428038424</v>
      </c>
      <c r="W227" s="141">
        <f t="shared" si="235"/>
        <v>4</v>
      </c>
      <c r="X227" s="132">
        <f t="shared" si="236"/>
        <v>15308.673954276899</v>
      </c>
      <c r="Y227" s="102">
        <f t="shared" si="237"/>
        <v>9479.0550800476158</v>
      </c>
      <c r="Z227" s="100">
        <f t="shared" si="238"/>
        <v>2799.8669517457993</v>
      </c>
      <c r="AA227" s="122">
        <f t="shared" si="262"/>
        <v>0</v>
      </c>
      <c r="AB227" s="122">
        <f t="shared" si="263"/>
        <v>839.96008552373974</v>
      </c>
      <c r="AC227" s="100">
        <f t="shared" si="264"/>
        <v>3639.8270372695388</v>
      </c>
      <c r="AD227" s="221">
        <f t="shared" si="239"/>
        <v>11.5</v>
      </c>
      <c r="AE227" s="117">
        <f t="shared" si="265"/>
        <v>321.98469945076693</v>
      </c>
      <c r="AF227" s="130">
        <f t="shared" si="266"/>
        <v>3961.8117367203058</v>
      </c>
      <c r="AG227" s="101">
        <f t="shared" si="267"/>
        <v>3.5180904251596479E-2</v>
      </c>
      <c r="AH227" s="245">
        <f t="shared" si="240"/>
        <v>0.18149622640729923</v>
      </c>
      <c r="AI227" s="141">
        <f t="shared" si="241"/>
        <v>4</v>
      </c>
      <c r="AJ227" s="132">
        <f t="shared" si="242"/>
        <v>15847.246946881223</v>
      </c>
      <c r="AK227" s="102">
        <f t="shared" si="243"/>
        <v>11199.467806983197</v>
      </c>
      <c r="AL227" s="100">
        <f t="shared" si="244"/>
        <v>2939.8602993330887</v>
      </c>
      <c r="AM227" s="122">
        <f t="shared" si="268"/>
        <v>0</v>
      </c>
      <c r="AN227" s="122">
        <f t="shared" si="269"/>
        <v>881.9580897999266</v>
      </c>
      <c r="AO227" s="100">
        <f t="shared" si="270"/>
        <v>3821.8183891330154</v>
      </c>
      <c r="AP227" s="221">
        <f t="shared" si="245"/>
        <v>11.5</v>
      </c>
      <c r="AQ227" s="117">
        <f t="shared" si="271"/>
        <v>338.08393442330521</v>
      </c>
      <c r="AR227" s="130">
        <f t="shared" si="272"/>
        <v>4159.9023235563209</v>
      </c>
      <c r="AS227" s="101">
        <f t="shared" si="273"/>
        <v>5.0000000000000044E-2</v>
      </c>
      <c r="AT227" s="245">
        <f t="shared" si="246"/>
        <v>4.9999999999999822E-2</v>
      </c>
      <c r="AU227" s="141">
        <f t="shared" si="247"/>
        <v>4</v>
      </c>
      <c r="AV227" s="132">
        <f t="shared" si="248"/>
        <v>16639.609294225284</v>
      </c>
      <c r="AW227" s="102">
        <f t="shared" si="249"/>
        <v>11759.441197332355</v>
      </c>
      <c r="AX227" s="100">
        <f t="shared" si="274"/>
        <v>472.63932355632051</v>
      </c>
      <c r="AY227" s="101">
        <f t="shared" si="275"/>
        <v>0.12818161426410879</v>
      </c>
      <c r="BA227" s="259">
        <f t="shared" si="250"/>
        <v>0.55203267835132963</v>
      </c>
      <c r="BB227" s="279"/>
    </row>
    <row r="228" spans="1:54" s="93" customFormat="1" ht="15" customHeight="1" x14ac:dyDescent="0.25">
      <c r="A228" s="95" t="s">
        <v>560</v>
      </c>
      <c r="B228" s="100">
        <v>1857.05</v>
      </c>
      <c r="C228" s="100">
        <f t="shared" si="251"/>
        <v>928.52499999999998</v>
      </c>
      <c r="D228" s="100">
        <f t="shared" si="252"/>
        <v>557.11500000000001</v>
      </c>
      <c r="E228" s="100">
        <v>59.87</v>
      </c>
      <c r="F228" s="100">
        <f t="shared" si="253"/>
        <v>3402.5599999999995</v>
      </c>
      <c r="G228" s="223">
        <v>11.3</v>
      </c>
      <c r="H228" s="117">
        <f t="shared" si="254"/>
        <v>209.84665000000001</v>
      </c>
      <c r="I228" s="130">
        <f t="shared" si="255"/>
        <v>3612.4066499999994</v>
      </c>
      <c r="K228" s="141">
        <v>4</v>
      </c>
      <c r="L228" s="132">
        <f t="shared" si="230"/>
        <v>14449.626599999998</v>
      </c>
      <c r="M228" s="102">
        <f t="shared" si="231"/>
        <v>7428.2</v>
      </c>
      <c r="N228" s="100">
        <f t="shared" si="232"/>
        <v>2324.088802279251</v>
      </c>
      <c r="O228" s="122">
        <f t="shared" si="256"/>
        <v>464.81776045585025</v>
      </c>
      <c r="P228" s="122">
        <f t="shared" si="257"/>
        <v>697.22664068377526</v>
      </c>
      <c r="Q228" s="100">
        <f t="shared" si="258"/>
        <v>3486.1332034188763</v>
      </c>
      <c r="R228" s="221">
        <f t="shared" si="233"/>
        <v>11.3</v>
      </c>
      <c r="S228" s="117">
        <f t="shared" si="259"/>
        <v>262.62203465755539</v>
      </c>
      <c r="T228" s="130">
        <f t="shared" si="260"/>
        <v>3748.7552380764319</v>
      </c>
      <c r="U228" s="101">
        <f t="shared" si="261"/>
        <v>3.7744529142762051E-2</v>
      </c>
      <c r="V228" s="245">
        <f t="shared" si="234"/>
        <v>0.2514950067468571</v>
      </c>
      <c r="W228" s="141">
        <f t="shared" si="235"/>
        <v>4</v>
      </c>
      <c r="X228" s="132">
        <f t="shared" si="236"/>
        <v>14995.020952305727</v>
      </c>
      <c r="Y228" s="102">
        <f t="shared" si="237"/>
        <v>9296.3552091170041</v>
      </c>
      <c r="Z228" s="100">
        <f t="shared" si="238"/>
        <v>2745.9021497283948</v>
      </c>
      <c r="AA228" s="122">
        <f t="shared" si="262"/>
        <v>0</v>
      </c>
      <c r="AB228" s="122">
        <f t="shared" si="263"/>
        <v>823.77064491851843</v>
      </c>
      <c r="AC228" s="100">
        <f t="shared" si="264"/>
        <v>3569.6727946469132</v>
      </c>
      <c r="AD228" s="221">
        <f t="shared" si="239"/>
        <v>11.3</v>
      </c>
      <c r="AE228" s="117">
        <f t="shared" si="265"/>
        <v>310.28694291930861</v>
      </c>
      <c r="AF228" s="130">
        <f t="shared" si="266"/>
        <v>3879.959737566222</v>
      </c>
      <c r="AG228" s="101">
        <f t="shared" si="267"/>
        <v>3.499948413733045E-2</v>
      </c>
      <c r="AH228" s="245">
        <f t="shared" si="240"/>
        <v>0.18149622640729923</v>
      </c>
      <c r="AI228" s="141">
        <f t="shared" si="241"/>
        <v>4</v>
      </c>
      <c r="AJ228" s="132">
        <f t="shared" si="242"/>
        <v>15519.838950264888</v>
      </c>
      <c r="AK228" s="102">
        <f t="shared" si="243"/>
        <v>10983.608598913579</v>
      </c>
      <c r="AL228" s="100">
        <f t="shared" si="244"/>
        <v>2883.1972572148143</v>
      </c>
      <c r="AM228" s="122">
        <f t="shared" si="268"/>
        <v>0</v>
      </c>
      <c r="AN228" s="122">
        <f t="shared" si="269"/>
        <v>864.95917716444421</v>
      </c>
      <c r="AO228" s="100">
        <f t="shared" si="270"/>
        <v>3748.1564343792584</v>
      </c>
      <c r="AP228" s="221">
        <f t="shared" si="245"/>
        <v>11.3</v>
      </c>
      <c r="AQ228" s="117">
        <f t="shared" si="271"/>
        <v>325.80129006527403</v>
      </c>
      <c r="AR228" s="130">
        <f t="shared" si="272"/>
        <v>4073.9577244445322</v>
      </c>
      <c r="AS228" s="101">
        <f t="shared" si="273"/>
        <v>4.9999999999999822E-2</v>
      </c>
      <c r="AT228" s="245">
        <f t="shared" si="246"/>
        <v>4.9999999999999822E-2</v>
      </c>
      <c r="AU228" s="141">
        <f t="shared" si="247"/>
        <v>4</v>
      </c>
      <c r="AV228" s="132">
        <f t="shared" si="248"/>
        <v>16295.830897778129</v>
      </c>
      <c r="AW228" s="102">
        <f t="shared" si="249"/>
        <v>11532.789028859257</v>
      </c>
      <c r="AX228" s="100">
        <f t="shared" si="274"/>
        <v>461.55107444453279</v>
      </c>
      <c r="AY228" s="101">
        <f t="shared" si="275"/>
        <v>0.12776830494555003</v>
      </c>
      <c r="BA228" s="259">
        <f t="shared" si="250"/>
        <v>0.55256845923093856</v>
      </c>
      <c r="BB228" s="279"/>
    </row>
    <row r="229" spans="1:54" s="93" customFormat="1" ht="15" customHeight="1" x14ac:dyDescent="0.25">
      <c r="A229" s="95" t="s">
        <v>561</v>
      </c>
      <c r="B229" s="100">
        <v>1820.63</v>
      </c>
      <c r="C229" s="100">
        <f t="shared" si="251"/>
        <v>910.31500000000005</v>
      </c>
      <c r="D229" s="100">
        <f t="shared" si="252"/>
        <v>546.18899999999996</v>
      </c>
      <c r="E229" s="100">
        <v>59.87</v>
      </c>
      <c r="F229" s="100">
        <f t="shared" si="253"/>
        <v>3337.0039999999999</v>
      </c>
      <c r="G229" s="223">
        <v>7.8</v>
      </c>
      <c r="H229" s="117">
        <f t="shared" si="254"/>
        <v>142.00914</v>
      </c>
      <c r="I229" s="130">
        <f t="shared" si="255"/>
        <v>3479.01314</v>
      </c>
      <c r="K229" s="141">
        <v>11</v>
      </c>
      <c r="L229" s="132">
        <f t="shared" si="230"/>
        <v>38269.144540000001</v>
      </c>
      <c r="M229" s="102">
        <f t="shared" si="231"/>
        <v>20026.93</v>
      </c>
      <c r="N229" s="100">
        <f t="shared" si="232"/>
        <v>2279.3113507362314</v>
      </c>
      <c r="O229" s="122">
        <f t="shared" si="256"/>
        <v>455.86227014724631</v>
      </c>
      <c r="P229" s="122">
        <f t="shared" si="257"/>
        <v>683.79340522086943</v>
      </c>
      <c r="Q229" s="100">
        <f t="shared" si="258"/>
        <v>3418.967026104347</v>
      </c>
      <c r="R229" s="221">
        <f t="shared" si="233"/>
        <v>7.8</v>
      </c>
      <c r="S229" s="117">
        <f t="shared" si="259"/>
        <v>177.78628535742604</v>
      </c>
      <c r="T229" s="130">
        <f t="shared" si="260"/>
        <v>3596.7533114617731</v>
      </c>
      <c r="U229" s="101">
        <f t="shared" si="261"/>
        <v>3.3842979811732787E-2</v>
      </c>
      <c r="V229" s="245">
        <f t="shared" si="234"/>
        <v>0.25193551173837148</v>
      </c>
      <c r="W229" s="141">
        <f t="shared" si="235"/>
        <v>11</v>
      </c>
      <c r="X229" s="132">
        <f t="shared" si="236"/>
        <v>39564.286426079503</v>
      </c>
      <c r="Y229" s="102">
        <f t="shared" si="237"/>
        <v>25072.424858098544</v>
      </c>
      <c r="Z229" s="100">
        <f t="shared" si="238"/>
        <v>2692.9977597021812</v>
      </c>
      <c r="AA229" s="122">
        <f t="shared" si="262"/>
        <v>0</v>
      </c>
      <c r="AB229" s="122">
        <f t="shared" si="263"/>
        <v>807.89932791065428</v>
      </c>
      <c r="AC229" s="100">
        <f t="shared" si="264"/>
        <v>3500.8970876128355</v>
      </c>
      <c r="AD229" s="221">
        <f t="shared" si="239"/>
        <v>7.8</v>
      </c>
      <c r="AE229" s="117">
        <f t="shared" si="265"/>
        <v>210.05382525677012</v>
      </c>
      <c r="AF229" s="130">
        <f t="shared" si="266"/>
        <v>3710.9509128696059</v>
      </c>
      <c r="AG229" s="101">
        <f t="shared" si="267"/>
        <v>3.1750190107261211E-2</v>
      </c>
      <c r="AH229" s="245">
        <f t="shared" si="240"/>
        <v>0.18149622640729901</v>
      </c>
      <c r="AI229" s="141">
        <f t="shared" si="241"/>
        <v>11</v>
      </c>
      <c r="AJ229" s="132">
        <f t="shared" si="242"/>
        <v>40820.460041565668</v>
      </c>
      <c r="AK229" s="102">
        <f t="shared" si="243"/>
        <v>29622.975356723993</v>
      </c>
      <c r="AL229" s="100">
        <f t="shared" si="244"/>
        <v>2827.6476476872899</v>
      </c>
      <c r="AM229" s="122">
        <f t="shared" si="268"/>
        <v>0</v>
      </c>
      <c r="AN229" s="122">
        <f t="shared" si="269"/>
        <v>848.294294306187</v>
      </c>
      <c r="AO229" s="100">
        <f t="shared" si="270"/>
        <v>3675.941941993477</v>
      </c>
      <c r="AP229" s="221">
        <f t="shared" si="245"/>
        <v>7.8</v>
      </c>
      <c r="AQ229" s="117">
        <f t="shared" si="271"/>
        <v>220.55651651960861</v>
      </c>
      <c r="AR229" s="130">
        <f t="shared" si="272"/>
        <v>3896.4984585130856</v>
      </c>
      <c r="AS229" s="101">
        <f t="shared" si="273"/>
        <v>4.9999999999999822E-2</v>
      </c>
      <c r="AT229" s="245">
        <f t="shared" si="246"/>
        <v>4.9999999999999822E-2</v>
      </c>
      <c r="AU229" s="141">
        <f t="shared" si="247"/>
        <v>11</v>
      </c>
      <c r="AV229" s="132">
        <f t="shared" si="248"/>
        <v>42861.483043643944</v>
      </c>
      <c r="AW229" s="102">
        <f t="shared" si="249"/>
        <v>31104.124124560189</v>
      </c>
      <c r="AX229" s="100">
        <f t="shared" si="274"/>
        <v>417.48531851308553</v>
      </c>
      <c r="AY229" s="101">
        <f t="shared" si="275"/>
        <v>0.12000107550990324</v>
      </c>
      <c r="BA229" s="259">
        <f t="shared" si="250"/>
        <v>0.55311493696538538</v>
      </c>
      <c r="BB229" s="279"/>
    </row>
    <row r="230" spans="1:54" ht="15.75" customHeight="1" x14ac:dyDescent="0.25">
      <c r="K230" s="284">
        <f>SUM(K5:K229)</f>
        <v>38508</v>
      </c>
      <c r="L230" s="135">
        <f>SUM(L5:L229)</f>
        <v>262211372.32735008</v>
      </c>
      <c r="M230" s="102">
        <f>SUM(M5:M229)</f>
        <v>129640409.42000009</v>
      </c>
      <c r="U230" s="121">
        <f>AVERAGE(U205:U229)</f>
        <v>4.2329014746107167E-2</v>
      </c>
      <c r="V230" s="245">
        <f>AVERAGE(V205:V229)</f>
        <v>0.24736582290235151</v>
      </c>
      <c r="W230" s="144">
        <f>SUM(W5:W229)</f>
        <v>38508</v>
      </c>
      <c r="X230" s="135">
        <f>SUM(X5:X229)</f>
        <v>274400539.5577907</v>
      </c>
      <c r="Y230" s="102">
        <f>SUM(Y5:Y229)</f>
        <v>160964276.64906332</v>
      </c>
      <c r="AI230" s="224">
        <f t="shared" si="241"/>
        <v>38508</v>
      </c>
      <c r="AJ230" s="135">
        <f>SUM(AJ5:AJ229)</f>
        <v>286167464.92220658</v>
      </c>
      <c r="AK230" s="106">
        <f>SUM(AK5:AK229)</f>
        <v>190178685.44724923</v>
      </c>
      <c r="AU230" s="144">
        <f t="shared" si="247"/>
        <v>38508</v>
      </c>
      <c r="AV230" s="135">
        <f>SUM(AV5:AV229)</f>
        <v>300475838.16831702</v>
      </c>
      <c r="AW230" s="106">
        <f>SUM(AW5:AW229)</f>
        <v>199687619.71961161</v>
      </c>
      <c r="AY230" s="121">
        <f>AVERAGE(AY5:AY229)</f>
        <v>0.12617488303124536</v>
      </c>
      <c r="BA230" s="259">
        <f>AVERAGE(BA205:BA229)</f>
        <v>0.54744591334399162</v>
      </c>
    </row>
    <row r="231" spans="1:54" x14ac:dyDescent="0.25">
      <c r="K231" s="285">
        <f>K230+'TAB SEM TIDEM '!J455</f>
        <v>41375</v>
      </c>
    </row>
    <row r="233" spans="1:54" x14ac:dyDescent="0.25">
      <c r="I233" s="330" t="s">
        <v>602</v>
      </c>
      <c r="J233" s="330"/>
      <c r="K233" s="330"/>
      <c r="L233" s="330"/>
      <c r="M233" s="199"/>
      <c r="U233" s="330" t="s">
        <v>602</v>
      </c>
      <c r="V233" s="330"/>
      <c r="W233" s="330"/>
      <c r="X233" s="330"/>
      <c r="Y233" s="199"/>
      <c r="AG233" s="330" t="s">
        <v>602</v>
      </c>
      <c r="AH233" s="330"/>
      <c r="AI233" s="330"/>
      <c r="AJ233" s="330"/>
      <c r="AK233" s="199"/>
      <c r="AS233" s="330" t="s">
        <v>602</v>
      </c>
      <c r="AT233" s="330"/>
      <c r="AU233" s="330"/>
      <c r="AV233" s="330"/>
      <c r="AW233" s="199"/>
    </row>
    <row r="234" spans="1:54" x14ac:dyDescent="0.25">
      <c r="I234" s="351" t="s">
        <v>612</v>
      </c>
      <c r="J234" s="352"/>
      <c r="K234" s="353"/>
      <c r="L234" s="228" t="s">
        <v>605</v>
      </c>
      <c r="M234" s="199"/>
      <c r="U234" s="351" t="s">
        <v>603</v>
      </c>
      <c r="V234" s="352"/>
      <c r="W234" s="353"/>
      <c r="X234" s="228" t="s">
        <v>605</v>
      </c>
      <c r="Y234" s="199"/>
      <c r="AG234" s="351" t="s">
        <v>603</v>
      </c>
      <c r="AH234" s="352"/>
      <c r="AI234" s="353"/>
      <c r="AJ234" s="202" t="s">
        <v>605</v>
      </c>
      <c r="AK234" s="199"/>
      <c r="AS234" s="351" t="s">
        <v>603</v>
      </c>
      <c r="AT234" s="352"/>
      <c r="AU234" s="353"/>
      <c r="AV234" s="202" t="s">
        <v>605</v>
      </c>
      <c r="AW234" s="199"/>
    </row>
    <row r="235" spans="1:54" x14ac:dyDescent="0.25">
      <c r="I235" s="225" t="s">
        <v>613</v>
      </c>
      <c r="J235" s="226"/>
      <c r="K235" s="227"/>
      <c r="L235" s="229">
        <v>11962513.49</v>
      </c>
      <c r="M235" s="210">
        <f>L235/M$230</f>
        <v>9.2274573518544442E-2</v>
      </c>
      <c r="U235" s="225" t="s">
        <v>613</v>
      </c>
      <c r="V235" s="226"/>
      <c r="W235" s="227"/>
      <c r="X235" s="230">
        <f>Y$230*Y235</f>
        <v>14852909.979513319</v>
      </c>
      <c r="Y235" s="210">
        <f>M235</f>
        <v>9.2274573518544442E-2</v>
      </c>
      <c r="AG235" s="225" t="s">
        <v>613</v>
      </c>
      <c r="AH235" s="247"/>
      <c r="AI235" s="227"/>
      <c r="AJ235" s="204">
        <f>AK$230*AK235</f>
        <v>17548657.091962337</v>
      </c>
      <c r="AK235" s="205">
        <f>Y235</f>
        <v>9.2274573518544442E-2</v>
      </c>
      <c r="AS235" s="225" t="s">
        <v>613</v>
      </c>
      <c r="AT235" s="226"/>
      <c r="AU235" s="227"/>
      <c r="AV235" s="204">
        <f>AW$230*AW235</f>
        <v>18426089.946560446</v>
      </c>
      <c r="AW235" s="205">
        <f>AK235</f>
        <v>9.2274573518544442E-2</v>
      </c>
    </row>
    <row r="236" spans="1:54" x14ac:dyDescent="0.25">
      <c r="I236" s="324" t="s">
        <v>606</v>
      </c>
      <c r="J236" s="326"/>
      <c r="K236" s="325"/>
      <c r="L236" s="198">
        <f>SUM(L235:L235)</f>
        <v>11962513.49</v>
      </c>
      <c r="M236" s="210">
        <f>L236/M230</f>
        <v>9.2274573518544442E-2</v>
      </c>
      <c r="U236" s="324" t="s">
        <v>606</v>
      </c>
      <c r="V236" s="326"/>
      <c r="W236" s="325"/>
      <c r="X236" s="198">
        <f>SUM(X235:X235)</f>
        <v>14852909.979513319</v>
      </c>
      <c r="Y236" s="210">
        <f t="shared" ref="Y236" si="276">M236</f>
        <v>9.2274573518544442E-2</v>
      </c>
      <c r="AG236" s="324" t="s">
        <v>606</v>
      </c>
      <c r="AH236" s="326"/>
      <c r="AI236" s="325"/>
      <c r="AJ236" s="198">
        <f>SUM(AJ235:AJ235)</f>
        <v>17548657.091962337</v>
      </c>
      <c r="AK236" s="205">
        <f t="shared" ref="AK236" si="277">Y236</f>
        <v>9.2274573518544442E-2</v>
      </c>
      <c r="AS236" s="324" t="s">
        <v>606</v>
      </c>
      <c r="AT236" s="326"/>
      <c r="AU236" s="325"/>
      <c r="AV236" s="198">
        <f>SUM(AV235:AV235)</f>
        <v>18426089.946560446</v>
      </c>
      <c r="AW236" s="205">
        <f t="shared" ref="AW236" si="278">AK236</f>
        <v>9.2274573518544442E-2</v>
      </c>
    </row>
    <row r="237" spans="1:54" x14ac:dyDescent="0.25">
      <c r="I237" s="197"/>
      <c r="J237" s="206"/>
      <c r="K237" s="207"/>
      <c r="L237" s="208"/>
      <c r="M237" s="199"/>
      <c r="U237" s="197"/>
      <c r="V237" s="206"/>
      <c r="W237" s="207"/>
      <c r="X237" s="208"/>
      <c r="Y237" s="199"/>
      <c r="AU237" s="249"/>
    </row>
    <row r="238" spans="1:54" x14ac:dyDescent="0.25">
      <c r="I238" s="327" t="s">
        <v>607</v>
      </c>
      <c r="J238" s="328"/>
      <c r="K238" s="329"/>
      <c r="L238" s="209">
        <f>L230+L236</f>
        <v>274173885.81735009</v>
      </c>
      <c r="M238" s="199"/>
      <c r="U238" s="327" t="s">
        <v>607</v>
      </c>
      <c r="V238" s="328"/>
      <c r="W238" s="329"/>
      <c r="X238" s="209">
        <f>X230+X236</f>
        <v>289253449.53730404</v>
      </c>
      <c r="Y238" s="212">
        <f>X238/L238-1</f>
        <v>5.4999999999998828E-2</v>
      </c>
      <c r="AG238" s="327" t="s">
        <v>607</v>
      </c>
      <c r="AH238" s="328"/>
      <c r="AI238" s="329"/>
      <c r="AJ238" s="209">
        <f>AJ230+AJ236</f>
        <v>303716122.01416892</v>
      </c>
      <c r="AK238" s="212">
        <f>AJ238/X238-1</f>
        <v>4.9999999999998934E-2</v>
      </c>
      <c r="AS238" s="327" t="s">
        <v>607</v>
      </c>
      <c r="AT238" s="328"/>
      <c r="AU238" s="329"/>
      <c r="AV238" s="209">
        <f>AV230+AV236</f>
        <v>318901928.11487746</v>
      </c>
      <c r="AW238" s="212">
        <f>AV238/AJ238-1</f>
        <v>5.0000000000000266E-2</v>
      </c>
    </row>
  </sheetData>
  <mergeCells count="42">
    <mergeCell ref="A3:A4"/>
    <mergeCell ref="E3:E4"/>
    <mergeCell ref="B3:B4"/>
    <mergeCell ref="F3:F4"/>
    <mergeCell ref="G3:G4"/>
    <mergeCell ref="H3:H4"/>
    <mergeCell ref="R3:R4"/>
    <mergeCell ref="S3:S4"/>
    <mergeCell ref="AD3:AD4"/>
    <mergeCell ref="AE3:AE4"/>
    <mergeCell ref="K3:L3"/>
    <mergeCell ref="W3:X3"/>
    <mergeCell ref="N3:N4"/>
    <mergeCell ref="Q3:Q4"/>
    <mergeCell ref="U3:U4"/>
    <mergeCell ref="Z3:Z4"/>
    <mergeCell ref="AC3:AC4"/>
    <mergeCell ref="AI3:AJ3"/>
    <mergeCell ref="AG3:AG4"/>
    <mergeCell ref="AU3:AV3"/>
    <mergeCell ref="AS233:AV233"/>
    <mergeCell ref="AS236:AU236"/>
    <mergeCell ref="AS234:AU234"/>
    <mergeCell ref="AX3:AY3"/>
    <mergeCell ref="AL3:AL4"/>
    <mergeCell ref="AO3:AO4"/>
    <mergeCell ref="AS3:AS4"/>
    <mergeCell ref="AP3:AP4"/>
    <mergeCell ref="AQ3:AQ4"/>
    <mergeCell ref="AS238:AU238"/>
    <mergeCell ref="AG238:AI238"/>
    <mergeCell ref="I236:K236"/>
    <mergeCell ref="I238:K238"/>
    <mergeCell ref="AG233:AJ233"/>
    <mergeCell ref="AG236:AI236"/>
    <mergeCell ref="I234:K234"/>
    <mergeCell ref="U234:W234"/>
    <mergeCell ref="AG234:AI234"/>
    <mergeCell ref="U233:X233"/>
    <mergeCell ref="U236:W236"/>
    <mergeCell ref="U238:W238"/>
    <mergeCell ref="I233:L233"/>
  </mergeCells>
  <pageMargins left="0.39370078740157483" right="0.19685039370078741" top="0.59055118110236227" bottom="0.59055118110236227" header="0.39370078740157483" footer="0.39370078740157483"/>
  <pageSetup paperSize="9" scale="65" orientation="landscape" r:id="rId1"/>
  <headerFooter>
    <oddFooter xml:space="preserve">&amp;R&amp;P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opLeftCell="B29" zoomScale="118" zoomScaleNormal="118" workbookViewId="0">
      <selection activeCell="H48" sqref="H48"/>
    </sheetView>
  </sheetViews>
  <sheetFormatPr defaultRowHeight="14.25" x14ac:dyDescent="0.2"/>
  <cols>
    <col min="1" max="1" width="16.140625" style="173" bestFit="1" customWidth="1"/>
    <col min="2" max="2" width="16.7109375" style="173" bestFit="1" customWidth="1"/>
    <col min="3" max="3" width="13" style="173" bestFit="1" customWidth="1"/>
    <col min="4" max="4" width="15.7109375" style="173" bestFit="1" customWidth="1"/>
    <col min="5" max="7" width="22.140625" style="173" bestFit="1" customWidth="1"/>
    <col min="8" max="8" width="23.85546875" style="173" bestFit="1" customWidth="1"/>
    <col min="9" max="9" width="4.140625" style="174" customWidth="1"/>
    <col min="10" max="10" width="10.85546875" style="173" bestFit="1" customWidth="1"/>
    <col min="11" max="11" width="9.140625" style="173"/>
    <col min="12" max="12" width="10.140625" style="173" bestFit="1" customWidth="1"/>
    <col min="13" max="16384" width="9.140625" style="174"/>
  </cols>
  <sheetData>
    <row r="1" spans="1:12" ht="17.25" customHeight="1" x14ac:dyDescent="0.2">
      <c r="A1" s="1" t="s">
        <v>0</v>
      </c>
      <c r="B1" s="1"/>
      <c r="C1" s="1"/>
      <c r="D1" s="1"/>
      <c r="E1" s="1"/>
      <c r="F1" s="1"/>
      <c r="G1" s="1"/>
      <c r="H1" s="1"/>
      <c r="I1" s="172"/>
    </row>
    <row r="2" spans="1:12" ht="17.25" customHeight="1" x14ac:dyDescent="0.2">
      <c r="A2" s="1" t="s">
        <v>1</v>
      </c>
      <c r="B2" s="175"/>
      <c r="C2" s="1"/>
      <c r="D2" s="1"/>
      <c r="E2" s="1"/>
      <c r="F2" s="1"/>
      <c r="G2" s="1"/>
      <c r="H2" s="1"/>
      <c r="I2" s="172"/>
    </row>
    <row r="3" spans="1:12" ht="17.25" customHeight="1" x14ac:dyDescent="0.2">
      <c r="A3" s="1" t="s">
        <v>2</v>
      </c>
      <c r="B3" s="2"/>
      <c r="C3" s="2"/>
      <c r="D3" s="2"/>
      <c r="E3" s="2"/>
      <c r="F3" s="2"/>
      <c r="G3" s="2"/>
      <c r="H3" s="1"/>
      <c r="I3" s="172"/>
    </row>
    <row r="4" spans="1:12" ht="17.25" customHeight="1" x14ac:dyDescent="0.2">
      <c r="A4" s="1" t="s">
        <v>3</v>
      </c>
      <c r="B4" s="2"/>
      <c r="C4" s="2"/>
      <c r="D4" s="2"/>
      <c r="E4" s="2"/>
      <c r="F4" s="2"/>
      <c r="G4" s="2"/>
      <c r="H4" s="1"/>
      <c r="I4" s="172"/>
    </row>
    <row r="5" spans="1:12" ht="17.25" customHeight="1" x14ac:dyDescent="0.2">
      <c r="A5" s="1"/>
      <c r="B5" s="1"/>
      <c r="C5" s="1"/>
      <c r="D5" s="1"/>
      <c r="E5" s="1"/>
      <c r="F5" s="1"/>
      <c r="G5" s="1"/>
      <c r="H5" s="145"/>
      <c r="I5" s="3"/>
    </row>
    <row r="6" spans="1:12" ht="24.75" customHeight="1" thickBot="1" x14ac:dyDescent="0.25">
      <c r="A6" s="363" t="s">
        <v>596</v>
      </c>
      <c r="B6" s="363"/>
      <c r="C6" s="363"/>
      <c r="D6" s="363"/>
      <c r="E6" s="363"/>
      <c r="F6" s="363"/>
      <c r="G6" s="363"/>
      <c r="H6" s="363"/>
      <c r="I6" s="363"/>
    </row>
    <row r="7" spans="1:12" ht="19.5" customHeight="1" x14ac:dyDescent="0.2">
      <c r="A7" s="360" t="s">
        <v>616</v>
      </c>
      <c r="B7" s="361"/>
      <c r="C7" s="361"/>
      <c r="D7" s="361"/>
      <c r="E7" s="361"/>
      <c r="F7" s="361"/>
      <c r="G7" s="361"/>
      <c r="H7" s="362"/>
    </row>
    <row r="8" spans="1:12" s="179" customFormat="1" x14ac:dyDescent="0.2">
      <c r="A8" s="176"/>
      <c r="B8" s="177"/>
      <c r="C8" s="177"/>
      <c r="D8" s="177"/>
      <c r="E8" s="177"/>
      <c r="F8" s="177"/>
      <c r="G8" s="177"/>
      <c r="H8" s="178"/>
      <c r="J8" s="180"/>
      <c r="K8" s="180"/>
      <c r="L8" s="180"/>
    </row>
    <row r="9" spans="1:12" ht="17.25" customHeight="1" x14ac:dyDescent="0.2">
      <c r="A9" s="354" t="s">
        <v>598</v>
      </c>
      <c r="B9" s="355"/>
      <c r="C9" s="355"/>
      <c r="D9" s="355"/>
      <c r="E9" s="355"/>
      <c r="F9" s="355"/>
      <c r="G9" s="355"/>
      <c r="H9" s="356"/>
    </row>
    <row r="10" spans="1:12" x14ac:dyDescent="0.2">
      <c r="A10" s="158"/>
      <c r="B10" s="146"/>
      <c r="C10" s="146"/>
      <c r="D10" s="146"/>
      <c r="E10" s="146"/>
      <c r="F10" s="146"/>
      <c r="G10" s="146"/>
      <c r="H10" s="159"/>
      <c r="J10" s="156" t="s">
        <v>23</v>
      </c>
      <c r="K10" s="156" t="s">
        <v>24</v>
      </c>
      <c r="L10" s="156" t="s">
        <v>25</v>
      </c>
    </row>
    <row r="11" spans="1:12" x14ac:dyDescent="0.2">
      <c r="A11" s="181"/>
      <c r="B11" s="358" t="s">
        <v>12</v>
      </c>
      <c r="C11" s="359"/>
      <c r="D11" s="364"/>
      <c r="E11" s="358" t="s">
        <v>13</v>
      </c>
      <c r="F11" s="359"/>
      <c r="G11" s="359"/>
      <c r="H11" s="160" t="s">
        <v>14</v>
      </c>
      <c r="J11" s="148" t="s">
        <v>26</v>
      </c>
      <c r="K11" s="148">
        <v>13.33</v>
      </c>
      <c r="L11" s="157">
        <v>13</v>
      </c>
    </row>
    <row r="12" spans="1:12" x14ac:dyDescent="0.2">
      <c r="A12" s="181"/>
      <c r="B12" s="195" t="s">
        <v>15</v>
      </c>
      <c r="C12" s="195" t="s">
        <v>16</v>
      </c>
      <c r="D12" s="195" t="s">
        <v>11</v>
      </c>
      <c r="E12" s="147">
        <v>2013</v>
      </c>
      <c r="F12" s="147">
        <v>2014</v>
      </c>
      <c r="G12" s="147">
        <v>2015</v>
      </c>
      <c r="H12" s="160">
        <v>2016</v>
      </c>
      <c r="J12" s="148" t="s">
        <v>27</v>
      </c>
      <c r="K12" s="148">
        <v>12.33</v>
      </c>
      <c r="L12" s="157">
        <v>12</v>
      </c>
    </row>
    <row r="13" spans="1:12" x14ac:dyDescent="0.2">
      <c r="A13" s="161" t="s">
        <v>17</v>
      </c>
      <c r="B13" s="149">
        <f>'TAB SEM TIDEM '!K466</f>
        <v>6692667.6760749985</v>
      </c>
      <c r="C13" s="150">
        <v>0</v>
      </c>
      <c r="D13" s="193">
        <v>0</v>
      </c>
      <c r="E13" s="193">
        <v>0</v>
      </c>
      <c r="F13" s="193">
        <v>0</v>
      </c>
      <c r="G13" s="193">
        <v>0</v>
      </c>
      <c r="H13" s="194"/>
      <c r="J13" s="148" t="s">
        <v>28</v>
      </c>
      <c r="K13" s="148">
        <v>11.33</v>
      </c>
      <c r="L13" s="157">
        <v>11</v>
      </c>
    </row>
    <row r="14" spans="1:12" x14ac:dyDescent="0.2">
      <c r="A14" s="163" t="s">
        <v>20</v>
      </c>
      <c r="B14" s="149">
        <f>'TAB SEM TIDEM '!V466</f>
        <v>7060764.3982591191</v>
      </c>
      <c r="C14" s="150">
        <f>B14/B13-1</f>
        <v>5.4999999999999272E-2</v>
      </c>
      <c r="D14" s="149">
        <f>B14-B13</f>
        <v>368096.72218412068</v>
      </c>
      <c r="E14" s="149">
        <f>D14*K19</f>
        <v>1961955.5292413633</v>
      </c>
      <c r="F14" s="196">
        <f>D14*K11</f>
        <v>4906729.3067143289</v>
      </c>
      <c r="G14" s="196">
        <f>D14*K11</f>
        <v>4906729.3067143289</v>
      </c>
      <c r="H14" s="162">
        <f>D14*K11</f>
        <v>4906729.3067143289</v>
      </c>
      <c r="J14" s="148" t="s">
        <v>29</v>
      </c>
      <c r="K14" s="148">
        <v>10.33</v>
      </c>
      <c r="L14" s="157">
        <v>10</v>
      </c>
    </row>
    <row r="15" spans="1:12" x14ac:dyDescent="0.2">
      <c r="A15" s="163" t="s">
        <v>21</v>
      </c>
      <c r="B15" s="149">
        <f>'TAB SEM TIDEM '!AG466</f>
        <v>7413802.6181720793</v>
      </c>
      <c r="C15" s="150">
        <f t="shared" ref="C15:C16" si="0">B15/B14-1</f>
        <v>5.0000000000000711E-2</v>
      </c>
      <c r="D15" s="149">
        <f t="shared" ref="D15:D16" si="1">B15-B14</f>
        <v>353038.21991296019</v>
      </c>
      <c r="E15" s="193">
        <v>0</v>
      </c>
      <c r="F15" s="149">
        <f>D15*K19</f>
        <v>1881693.7121360779</v>
      </c>
      <c r="G15" s="196">
        <f>D15*K11</f>
        <v>4705999.4714397592</v>
      </c>
      <c r="H15" s="162">
        <f>D15*K11</f>
        <v>4705999.4714397592</v>
      </c>
      <c r="J15" s="148" t="s">
        <v>30</v>
      </c>
      <c r="K15" s="148">
        <v>9.33</v>
      </c>
      <c r="L15" s="157">
        <v>9</v>
      </c>
    </row>
    <row r="16" spans="1:12" x14ac:dyDescent="0.2">
      <c r="A16" s="163" t="s">
        <v>22</v>
      </c>
      <c r="B16" s="149">
        <f>'TAB SEM TIDEM '!AR466</f>
        <v>7784492.749080684</v>
      </c>
      <c r="C16" s="150">
        <f t="shared" si="0"/>
        <v>5.0000000000000044E-2</v>
      </c>
      <c r="D16" s="149">
        <f t="shared" si="1"/>
        <v>370690.13090860471</v>
      </c>
      <c r="E16" s="193">
        <v>0</v>
      </c>
      <c r="F16" s="193">
        <v>0</v>
      </c>
      <c r="G16" s="149">
        <f>D16*K19</f>
        <v>1975778.397742863</v>
      </c>
      <c r="H16" s="162">
        <f>D16*K11</f>
        <v>4941299.4450117005</v>
      </c>
      <c r="J16" s="148" t="s">
        <v>31</v>
      </c>
      <c r="K16" s="148">
        <v>8.33</v>
      </c>
      <c r="L16" s="157">
        <v>8</v>
      </c>
    </row>
    <row r="17" spans="1:12" ht="15" thickBot="1" x14ac:dyDescent="0.25">
      <c r="A17" s="164"/>
      <c r="B17" s="151"/>
      <c r="C17" s="152"/>
      <c r="D17" s="151"/>
      <c r="E17" s="151"/>
      <c r="F17" s="151"/>
      <c r="G17" s="151"/>
      <c r="H17" s="165">
        <f>SUM(E17:G17)</f>
        <v>0</v>
      </c>
      <c r="J17" s="148" t="s">
        <v>32</v>
      </c>
      <c r="K17" s="148">
        <v>7.33</v>
      </c>
      <c r="L17" s="157">
        <v>7</v>
      </c>
    </row>
    <row r="18" spans="1:12" ht="16.5" customHeight="1" thickTop="1" x14ac:dyDescent="0.2">
      <c r="A18" s="166" t="s">
        <v>18</v>
      </c>
      <c r="B18" s="153"/>
      <c r="C18" s="154">
        <f>B16/B13-1</f>
        <v>0.16313750000000016</v>
      </c>
      <c r="D18" s="155"/>
      <c r="E18" s="155">
        <f>SUM(E13:E16)</f>
        <v>1961955.5292413633</v>
      </c>
      <c r="F18" s="155">
        <f>SUM(F13:F16)</f>
        <v>6788423.0188504066</v>
      </c>
      <c r="G18" s="155">
        <f>SUM(G13:G16)</f>
        <v>11588507.175896952</v>
      </c>
      <c r="H18" s="167">
        <f>SUM(H14:H17)</f>
        <v>14554028.223165788</v>
      </c>
      <c r="J18" s="148" t="s">
        <v>33</v>
      </c>
      <c r="K18" s="148">
        <v>6.33</v>
      </c>
      <c r="L18" s="157">
        <v>6</v>
      </c>
    </row>
    <row r="19" spans="1:12" x14ac:dyDescent="0.2">
      <c r="A19" s="168" t="s">
        <v>19</v>
      </c>
      <c r="B19" s="182"/>
      <c r="C19" s="182"/>
      <c r="D19" s="182"/>
      <c r="E19" s="182"/>
      <c r="F19" s="182"/>
      <c r="G19" s="182"/>
      <c r="H19" s="183"/>
      <c r="J19" s="148" t="s">
        <v>34</v>
      </c>
      <c r="K19" s="148">
        <v>5.33</v>
      </c>
      <c r="L19" s="157">
        <v>5</v>
      </c>
    </row>
    <row r="20" spans="1:12" x14ac:dyDescent="0.2">
      <c r="A20" s="169" t="s">
        <v>20</v>
      </c>
      <c r="B20" s="184">
        <v>41518</v>
      </c>
      <c r="C20" s="182"/>
      <c r="D20" s="182"/>
      <c r="E20" s="182"/>
      <c r="F20" s="182"/>
      <c r="G20" s="182"/>
      <c r="H20" s="183"/>
      <c r="J20" s="148" t="s">
        <v>35</v>
      </c>
      <c r="K20" s="148">
        <v>4.33</v>
      </c>
      <c r="L20" s="157">
        <v>4</v>
      </c>
    </row>
    <row r="21" spans="1:12" x14ac:dyDescent="0.2">
      <c r="A21" s="169" t="s">
        <v>21</v>
      </c>
      <c r="B21" s="184">
        <v>41883</v>
      </c>
      <c r="C21" s="182"/>
      <c r="D21" s="182"/>
      <c r="E21" s="182"/>
      <c r="F21" s="182"/>
      <c r="G21" s="182"/>
      <c r="H21" s="183"/>
      <c r="J21" s="148" t="s">
        <v>36</v>
      </c>
      <c r="K21" s="148">
        <v>3.33</v>
      </c>
      <c r="L21" s="157">
        <v>3</v>
      </c>
    </row>
    <row r="22" spans="1:12" x14ac:dyDescent="0.2">
      <c r="A22" s="169" t="s">
        <v>22</v>
      </c>
      <c r="B22" s="184">
        <v>42248</v>
      </c>
      <c r="C22" s="182"/>
      <c r="D22" s="182"/>
      <c r="E22" s="182"/>
      <c r="F22" s="182"/>
      <c r="G22" s="182"/>
      <c r="H22" s="183"/>
      <c r="J22" s="148" t="s">
        <v>601</v>
      </c>
      <c r="K22" s="148">
        <v>2.33</v>
      </c>
      <c r="L22" s="157">
        <v>2</v>
      </c>
    </row>
    <row r="23" spans="1:12" ht="18.75" customHeight="1" x14ac:dyDescent="0.2">
      <c r="A23" s="354" t="s">
        <v>599</v>
      </c>
      <c r="B23" s="355"/>
      <c r="C23" s="355"/>
      <c r="D23" s="355"/>
      <c r="E23" s="355"/>
      <c r="F23" s="355"/>
      <c r="G23" s="355"/>
      <c r="H23" s="356"/>
    </row>
    <row r="24" spans="1:12" x14ac:dyDescent="0.2">
      <c r="A24" s="158"/>
      <c r="B24" s="146"/>
      <c r="C24" s="146"/>
      <c r="D24" s="146"/>
      <c r="E24" s="146"/>
      <c r="F24" s="146"/>
      <c r="G24" s="146"/>
      <c r="H24" s="159"/>
    </row>
    <row r="25" spans="1:12" x14ac:dyDescent="0.2">
      <c r="A25" s="181"/>
      <c r="B25" s="357" t="s">
        <v>12</v>
      </c>
      <c r="C25" s="357"/>
      <c r="D25" s="357"/>
      <c r="E25" s="358" t="s">
        <v>13</v>
      </c>
      <c r="F25" s="359"/>
      <c r="G25" s="359"/>
      <c r="H25" s="160" t="s">
        <v>14</v>
      </c>
    </row>
    <row r="26" spans="1:12" x14ac:dyDescent="0.2">
      <c r="A26" s="181"/>
      <c r="B26" s="195" t="s">
        <v>15</v>
      </c>
      <c r="C26" s="195" t="s">
        <v>16</v>
      </c>
      <c r="D26" s="195" t="s">
        <v>11</v>
      </c>
      <c r="E26" s="147">
        <v>2013</v>
      </c>
      <c r="F26" s="147">
        <v>2014</v>
      </c>
      <c r="G26" s="147">
        <v>2015</v>
      </c>
      <c r="H26" s="160">
        <v>2016</v>
      </c>
    </row>
    <row r="27" spans="1:12" x14ac:dyDescent="0.2">
      <c r="A27" s="161" t="s">
        <v>17</v>
      </c>
      <c r="B27" s="149">
        <f>'TAB COM TIDEM '!L238</f>
        <v>274173885.81735009</v>
      </c>
      <c r="C27" s="150">
        <v>0</v>
      </c>
      <c r="D27" s="193"/>
      <c r="E27" s="193">
        <v>0</v>
      </c>
      <c r="F27" s="193">
        <v>0</v>
      </c>
      <c r="G27" s="193">
        <v>0</v>
      </c>
      <c r="H27" s="194">
        <f t="shared" ref="H27:H31" si="2">SUM(E27:G27)</f>
        <v>0</v>
      </c>
    </row>
    <row r="28" spans="1:12" x14ac:dyDescent="0.2">
      <c r="A28" s="163" t="s">
        <v>20</v>
      </c>
      <c r="B28" s="149">
        <f>'TAB COM TIDEM '!X238</f>
        <v>289253449.53730404</v>
      </c>
      <c r="C28" s="150">
        <f>B28/B27-1</f>
        <v>5.4999999999998828E-2</v>
      </c>
      <c r="D28" s="149">
        <f>B28-B27</f>
        <v>15079563.719953954</v>
      </c>
      <c r="E28" s="149">
        <f>D28*K19</f>
        <v>80374074.627354577</v>
      </c>
      <c r="F28" s="196">
        <f>D28*K11</f>
        <v>201010584.3869862</v>
      </c>
      <c r="G28" s="196">
        <f>D28*K11</f>
        <v>201010584.3869862</v>
      </c>
      <c r="H28" s="162">
        <f>D28*K11</f>
        <v>201010584.3869862</v>
      </c>
    </row>
    <row r="29" spans="1:12" x14ac:dyDescent="0.2">
      <c r="A29" s="163" t="s">
        <v>21</v>
      </c>
      <c r="B29" s="149">
        <f>'TAB COM TIDEM '!AJ238</f>
        <v>303716122.01416892</v>
      </c>
      <c r="C29" s="150">
        <f>B29/B28-1</f>
        <v>4.9999999999998934E-2</v>
      </c>
      <c r="D29" s="149">
        <f t="shared" ref="D29" si="3">B29-B28</f>
        <v>14462672.476864874</v>
      </c>
      <c r="E29" s="193">
        <v>0</v>
      </c>
      <c r="F29" s="149">
        <f>D29*K19</f>
        <v>77086044.301689789</v>
      </c>
      <c r="G29" s="196">
        <f>D29*K11</f>
        <v>192787424.11660877</v>
      </c>
      <c r="H29" s="162">
        <f>D29*K11</f>
        <v>192787424.11660877</v>
      </c>
    </row>
    <row r="30" spans="1:12" x14ac:dyDescent="0.2">
      <c r="A30" s="163" t="s">
        <v>22</v>
      </c>
      <c r="B30" s="149">
        <f>'TAB COM TIDEM '!AV238</f>
        <v>318901928.11487746</v>
      </c>
      <c r="C30" s="150">
        <f>B30/B29-1</f>
        <v>5.0000000000000266E-2</v>
      </c>
      <c r="D30" s="149">
        <f>B30-B29</f>
        <v>15185806.100708544</v>
      </c>
      <c r="E30" s="193">
        <v>0</v>
      </c>
      <c r="F30" s="193">
        <v>0</v>
      </c>
      <c r="G30" s="149">
        <f>D30*K19</f>
        <v>80940346.516776547</v>
      </c>
      <c r="H30" s="162">
        <f>D30*K11</f>
        <v>202426795.32244489</v>
      </c>
    </row>
    <row r="31" spans="1:12" ht="15" thickBot="1" x14ac:dyDescent="0.25">
      <c r="A31" s="164"/>
      <c r="B31" s="151"/>
      <c r="C31" s="152"/>
      <c r="D31" s="151"/>
      <c r="E31" s="151"/>
      <c r="F31" s="151"/>
      <c r="G31" s="151"/>
      <c r="H31" s="165">
        <f t="shared" si="2"/>
        <v>0</v>
      </c>
    </row>
    <row r="32" spans="1:12" s="185" customFormat="1" ht="19.5" customHeight="1" thickTop="1" x14ac:dyDescent="0.2">
      <c r="A32" s="170" t="s">
        <v>18</v>
      </c>
      <c r="B32" s="155"/>
      <c r="C32" s="154">
        <f>B30/B27-1</f>
        <v>0.16313749999999794</v>
      </c>
      <c r="D32" s="155"/>
      <c r="E32" s="155">
        <f>SUM(E27:E30)</f>
        <v>80374074.627354577</v>
      </c>
      <c r="F32" s="155">
        <f t="shared" ref="F32:G32" si="4">SUM(F27:F30)</f>
        <v>278096628.688676</v>
      </c>
      <c r="G32" s="155">
        <f t="shared" si="4"/>
        <v>474738355.02037156</v>
      </c>
      <c r="H32" s="167">
        <f>SUM(H28:H30)</f>
        <v>596224803.82603991</v>
      </c>
      <c r="J32" s="186"/>
      <c r="K32" s="186"/>
      <c r="L32" s="186"/>
    </row>
    <row r="33" spans="1:12" x14ac:dyDescent="0.2">
      <c r="A33" s="168" t="s">
        <v>19</v>
      </c>
      <c r="B33" s="182"/>
      <c r="C33" s="182"/>
      <c r="D33" s="182"/>
      <c r="E33" s="182"/>
      <c r="F33" s="182"/>
      <c r="G33" s="182"/>
      <c r="H33" s="183"/>
    </row>
    <row r="34" spans="1:12" x14ac:dyDescent="0.2">
      <c r="A34" s="169" t="s">
        <v>20</v>
      </c>
      <c r="B34" s="184">
        <v>41518</v>
      </c>
      <c r="C34" s="182"/>
      <c r="D34" s="182"/>
      <c r="E34" s="182"/>
      <c r="F34" s="182"/>
      <c r="G34" s="182"/>
      <c r="H34" s="248"/>
    </row>
    <row r="35" spans="1:12" x14ac:dyDescent="0.2">
      <c r="A35" s="169" t="s">
        <v>21</v>
      </c>
      <c r="B35" s="184">
        <v>41883</v>
      </c>
      <c r="C35" s="182"/>
      <c r="D35" s="182"/>
      <c r="E35" s="182"/>
      <c r="F35" s="182"/>
      <c r="G35" s="182"/>
      <c r="H35" s="183"/>
    </row>
    <row r="36" spans="1:12" x14ac:dyDescent="0.2">
      <c r="A36" s="169" t="s">
        <v>22</v>
      </c>
      <c r="B36" s="184">
        <v>42248</v>
      </c>
      <c r="C36" s="182"/>
      <c r="D36" s="182"/>
      <c r="E36" s="182"/>
      <c r="F36" s="182"/>
      <c r="G36" s="182"/>
      <c r="H36" s="183"/>
    </row>
    <row r="37" spans="1:12" s="187" customFormat="1" ht="15.75" customHeight="1" x14ac:dyDescent="0.2">
      <c r="A37" s="354" t="s">
        <v>600</v>
      </c>
      <c r="B37" s="355"/>
      <c r="C37" s="355"/>
      <c r="D37" s="355"/>
      <c r="E37" s="355"/>
      <c r="F37" s="355"/>
      <c r="G37" s="355"/>
      <c r="H37" s="356"/>
      <c r="J37" s="173"/>
      <c r="K37" s="173"/>
      <c r="L37" s="173"/>
    </row>
    <row r="38" spans="1:12" x14ac:dyDescent="0.2">
      <c r="A38" s="158"/>
      <c r="B38" s="146"/>
      <c r="C38" s="146"/>
      <c r="D38" s="146"/>
      <c r="E38" s="146"/>
      <c r="F38" s="146"/>
      <c r="G38" s="146"/>
      <c r="H38" s="159"/>
    </row>
    <row r="39" spans="1:12" x14ac:dyDescent="0.2">
      <c r="A39" s="181"/>
      <c r="B39" s="357" t="s">
        <v>12</v>
      </c>
      <c r="C39" s="357"/>
      <c r="D39" s="357"/>
      <c r="E39" s="358" t="s">
        <v>13</v>
      </c>
      <c r="F39" s="359"/>
      <c r="G39" s="359"/>
      <c r="H39" s="160" t="s">
        <v>14</v>
      </c>
    </row>
    <row r="40" spans="1:12" x14ac:dyDescent="0.2">
      <c r="A40" s="181"/>
      <c r="B40" s="195" t="s">
        <v>15</v>
      </c>
      <c r="C40" s="195" t="s">
        <v>16</v>
      </c>
      <c r="D40" s="195" t="s">
        <v>11</v>
      </c>
      <c r="E40" s="147">
        <v>2013</v>
      </c>
      <c r="F40" s="147">
        <v>2014</v>
      </c>
      <c r="G40" s="147">
        <v>2015</v>
      </c>
      <c r="H40" s="160">
        <v>2016</v>
      </c>
    </row>
    <row r="41" spans="1:12" x14ac:dyDescent="0.2">
      <c r="A41" s="161" t="s">
        <v>17</v>
      </c>
      <c r="B41" s="149">
        <f>B13+B27</f>
        <v>280866553.49342507</v>
      </c>
      <c r="C41" s="150">
        <v>0</v>
      </c>
      <c r="D41" s="149"/>
      <c r="E41" s="193">
        <v>0</v>
      </c>
      <c r="F41" s="193">
        <v>0</v>
      </c>
      <c r="G41" s="193">
        <v>0</v>
      </c>
      <c r="H41" s="194">
        <f t="shared" ref="H41:H45" si="5">SUM(E41:G41)</f>
        <v>0</v>
      </c>
    </row>
    <row r="42" spans="1:12" x14ac:dyDescent="0.2">
      <c r="A42" s="163" t="s">
        <v>20</v>
      </c>
      <c r="B42" s="149">
        <f>B14+B28</f>
        <v>296314213.93556315</v>
      </c>
      <c r="C42" s="150">
        <f>B42/B41-1</f>
        <v>5.4999999999998828E-2</v>
      </c>
      <c r="D42" s="149">
        <f>B42-B41</f>
        <v>15447660.442138076</v>
      </c>
      <c r="E42" s="149">
        <f>D42*K19</f>
        <v>82336030.156595945</v>
      </c>
      <c r="F42" s="196">
        <f>D42*K11</f>
        <v>205917313.69370055</v>
      </c>
      <c r="G42" s="196">
        <f>D42*K11</f>
        <v>205917313.69370055</v>
      </c>
      <c r="H42" s="162">
        <f>D42*K11</f>
        <v>205917313.69370055</v>
      </c>
    </row>
    <row r="43" spans="1:12" x14ac:dyDescent="0.2">
      <c r="A43" s="163" t="s">
        <v>21</v>
      </c>
      <c r="B43" s="149">
        <f>B15+B29</f>
        <v>311129924.63234103</v>
      </c>
      <c r="C43" s="150">
        <f>B43/B42-1</f>
        <v>4.9999999999999156E-2</v>
      </c>
      <c r="D43" s="149">
        <f t="shared" ref="D43:D44" si="6">B43-B42</f>
        <v>14815710.69677788</v>
      </c>
      <c r="E43" s="193">
        <v>0</v>
      </c>
      <c r="F43" s="196">
        <f>D43*K19</f>
        <v>78967738.013826102</v>
      </c>
      <c r="G43" s="196">
        <f>D43*K11</f>
        <v>197493423.58804914</v>
      </c>
      <c r="H43" s="162">
        <f>D43*K11</f>
        <v>197493423.58804914</v>
      </c>
    </row>
    <row r="44" spans="1:12" x14ac:dyDescent="0.2">
      <c r="A44" s="163" t="s">
        <v>22</v>
      </c>
      <c r="B44" s="149">
        <f>B16+B30</f>
        <v>326686420.86395812</v>
      </c>
      <c r="C44" s="150">
        <f>B44/B43-1</f>
        <v>5.0000000000000044E-2</v>
      </c>
      <c r="D44" s="149">
        <f t="shared" si="6"/>
        <v>15556496.231617093</v>
      </c>
      <c r="E44" s="193">
        <v>0</v>
      </c>
      <c r="F44" s="193">
        <v>0</v>
      </c>
      <c r="G44" s="149">
        <f>D44*K19</f>
        <v>82916124.914519101</v>
      </c>
      <c r="H44" s="162">
        <f>D44*K11</f>
        <v>207368094.76745585</v>
      </c>
    </row>
    <row r="45" spans="1:12" ht="15" thickBot="1" x14ac:dyDescent="0.25">
      <c r="A45" s="164"/>
      <c r="B45" s="151"/>
      <c r="C45" s="152"/>
      <c r="D45" s="151"/>
      <c r="E45" s="151"/>
      <c r="F45" s="151"/>
      <c r="G45" s="151"/>
      <c r="H45" s="165">
        <f t="shared" si="5"/>
        <v>0</v>
      </c>
    </row>
    <row r="46" spans="1:12" s="185" customFormat="1" ht="18" customHeight="1" thickTop="1" x14ac:dyDescent="0.2">
      <c r="A46" s="170" t="s">
        <v>18</v>
      </c>
      <c r="B46" s="155"/>
      <c r="C46" s="154">
        <f>B44/B41-1</f>
        <v>0.16313749999999794</v>
      </c>
      <c r="D46" s="155"/>
      <c r="E46" s="155">
        <f>SUM(E41:E44)</f>
        <v>82336030.156595945</v>
      </c>
      <c r="F46" s="155">
        <f>SUM(F41:F44)</f>
        <v>284885051.70752668</v>
      </c>
      <c r="G46" s="155">
        <f>SUM(G41:G44)</f>
        <v>486326862.1962688</v>
      </c>
      <c r="H46" s="167">
        <f>SUM(H41:H45)</f>
        <v>610778832.04920554</v>
      </c>
      <c r="J46" s="173"/>
      <c r="K46" s="173"/>
      <c r="L46" s="173"/>
    </row>
    <row r="47" spans="1:12" x14ac:dyDescent="0.2">
      <c r="A47" s="168" t="s">
        <v>19</v>
      </c>
      <c r="B47" s="182"/>
      <c r="C47" s="182"/>
      <c r="D47" s="182"/>
      <c r="E47" s="182"/>
      <c r="F47" s="182"/>
      <c r="G47" s="182"/>
      <c r="H47" s="183"/>
    </row>
    <row r="48" spans="1:12" x14ac:dyDescent="0.2">
      <c r="A48" s="169" t="s">
        <v>20</v>
      </c>
      <c r="B48" s="184">
        <v>41518</v>
      </c>
      <c r="C48" s="182"/>
      <c r="D48" s="182"/>
      <c r="E48" s="182"/>
      <c r="F48" s="182"/>
      <c r="G48" s="182"/>
      <c r="H48" s="183"/>
    </row>
    <row r="49" spans="1:8" x14ac:dyDescent="0.2">
      <c r="A49" s="169" t="s">
        <v>21</v>
      </c>
      <c r="B49" s="184">
        <v>41883</v>
      </c>
      <c r="C49" s="182"/>
      <c r="D49" s="182"/>
      <c r="E49" s="182"/>
      <c r="F49" s="182"/>
      <c r="G49" s="182"/>
      <c r="H49" s="183"/>
    </row>
    <row r="50" spans="1:8" ht="15" thickBot="1" x14ac:dyDescent="0.25">
      <c r="A50" s="171" t="s">
        <v>22</v>
      </c>
      <c r="B50" s="188">
        <v>42248</v>
      </c>
      <c r="C50" s="189"/>
      <c r="D50" s="189"/>
      <c r="E50" s="189"/>
      <c r="F50" s="189"/>
      <c r="G50" s="189"/>
      <c r="H50" s="190"/>
    </row>
  </sheetData>
  <mergeCells count="11">
    <mergeCell ref="A7:H7"/>
    <mergeCell ref="A6:I6"/>
    <mergeCell ref="E11:G11"/>
    <mergeCell ref="B11:D11"/>
    <mergeCell ref="A9:H9"/>
    <mergeCell ref="A23:H23"/>
    <mergeCell ref="B25:D25"/>
    <mergeCell ref="E25:G25"/>
    <mergeCell ref="A37:H37"/>
    <mergeCell ref="B39:D39"/>
    <mergeCell ref="E39:G39"/>
  </mergeCells>
  <pageMargins left="0.78740157480314965" right="0.78740157480314965" top="0.39370078740157483" bottom="0.19685039370078741" header="0.39370078740157483" footer="0.19685039370078741"/>
  <pageSetup paperSize="9" scale="71" orientation="landscape" r:id="rId1"/>
  <headerFooter>
    <oddFooter>&amp;L&amp;F/&amp;A&amp;R&amp;D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3"/>
  <sheetViews>
    <sheetView zoomScale="106" zoomScaleNormal="106" workbookViewId="0">
      <selection activeCell="N12" sqref="N12"/>
    </sheetView>
  </sheetViews>
  <sheetFormatPr defaultRowHeight="14.25" x14ac:dyDescent="0.2"/>
  <cols>
    <col min="1" max="1" width="9.7109375" style="10" customWidth="1"/>
    <col min="2" max="4" width="12.7109375" style="10" customWidth="1"/>
    <col min="5" max="5" width="8.85546875" style="10" customWidth="1"/>
    <col min="6" max="8" width="12.7109375" style="10" customWidth="1"/>
    <col min="9" max="9" width="8.140625" style="10" customWidth="1"/>
    <col min="10" max="12" width="12.7109375" style="10" customWidth="1"/>
    <col min="13" max="13" width="10" style="10" bestFit="1" customWidth="1"/>
    <col min="14" max="233" width="9.140625" style="10"/>
    <col min="234" max="234" width="9.7109375" style="10" customWidth="1"/>
    <col min="235" max="236" width="12.7109375" style="10" customWidth="1"/>
    <col min="237" max="237" width="11.7109375" style="10" customWidth="1"/>
    <col min="238" max="238" width="12.7109375" style="10" customWidth="1"/>
    <col min="239" max="239" width="6.7109375" style="10" customWidth="1"/>
    <col min="240" max="241" width="12.7109375" style="10" customWidth="1"/>
    <col min="242" max="242" width="11.7109375" style="10" customWidth="1"/>
    <col min="243" max="243" width="12.7109375" style="10" customWidth="1"/>
    <col min="244" max="244" width="6.85546875" style="10" customWidth="1"/>
    <col min="245" max="247" width="12.7109375" style="10" customWidth="1"/>
    <col min="248" max="248" width="11.7109375" style="10" customWidth="1"/>
    <col min="249" max="249" width="12.7109375" style="10" customWidth="1"/>
    <col min="250" max="250" width="10" style="10" bestFit="1" customWidth="1"/>
    <col min="251" max="251" width="10" style="10" customWidth="1"/>
    <col min="252" max="252" width="11" style="10" bestFit="1" customWidth="1"/>
    <col min="253" max="254" width="9.5703125" style="10" bestFit="1" customWidth="1"/>
    <col min="255" max="255" width="9.85546875" style="10" bestFit="1" customWidth="1"/>
    <col min="256" max="258" width="11.5703125" style="10" bestFit="1" customWidth="1"/>
    <col min="259" max="259" width="12.42578125" style="10" bestFit="1" customWidth="1"/>
    <col min="260" max="260" width="12.140625" style="10" bestFit="1" customWidth="1"/>
    <col min="261" max="261" width="12.42578125" style="10" bestFit="1" customWidth="1"/>
    <col min="262" max="262" width="12.140625" style="10" bestFit="1" customWidth="1"/>
    <col min="263" max="263" width="12.42578125" style="10" customWidth="1"/>
    <col min="264" max="264" width="12.140625" style="10" bestFit="1" customWidth="1"/>
    <col min="265" max="489" width="9.140625" style="10"/>
    <col min="490" max="490" width="9.7109375" style="10" customWidth="1"/>
    <col min="491" max="492" width="12.7109375" style="10" customWidth="1"/>
    <col min="493" max="493" width="11.7109375" style="10" customWidth="1"/>
    <col min="494" max="494" width="12.7109375" style="10" customWidth="1"/>
    <col min="495" max="495" width="6.7109375" style="10" customWidth="1"/>
    <col min="496" max="497" width="12.7109375" style="10" customWidth="1"/>
    <col min="498" max="498" width="11.7109375" style="10" customWidth="1"/>
    <col min="499" max="499" width="12.7109375" style="10" customWidth="1"/>
    <col min="500" max="500" width="6.85546875" style="10" customWidth="1"/>
    <col min="501" max="503" width="12.7109375" style="10" customWidth="1"/>
    <col min="504" max="504" width="11.7109375" style="10" customWidth="1"/>
    <col min="505" max="505" width="12.7109375" style="10" customWidth="1"/>
    <col min="506" max="506" width="10" style="10" bestFit="1" customWidth="1"/>
    <col min="507" max="507" width="10" style="10" customWidth="1"/>
    <col min="508" max="508" width="11" style="10" bestFit="1" customWidth="1"/>
    <col min="509" max="510" width="9.5703125" style="10" bestFit="1" customWidth="1"/>
    <col min="511" max="511" width="9.85546875" style="10" bestFit="1" customWidth="1"/>
    <col min="512" max="514" width="11.5703125" style="10" bestFit="1" customWidth="1"/>
    <col min="515" max="515" width="12.42578125" style="10" bestFit="1" customWidth="1"/>
    <col min="516" max="516" width="12.140625" style="10" bestFit="1" customWidth="1"/>
    <col min="517" max="517" width="12.42578125" style="10" bestFit="1" customWidth="1"/>
    <col min="518" max="518" width="12.140625" style="10" bestFit="1" customWidth="1"/>
    <col min="519" max="519" width="12.42578125" style="10" customWidth="1"/>
    <col min="520" max="520" width="12.140625" style="10" bestFit="1" customWidth="1"/>
    <col min="521" max="745" width="9.140625" style="10"/>
    <col min="746" max="746" width="9.7109375" style="10" customWidth="1"/>
    <col min="747" max="748" width="12.7109375" style="10" customWidth="1"/>
    <col min="749" max="749" width="11.7109375" style="10" customWidth="1"/>
    <col min="750" max="750" width="12.7109375" style="10" customWidth="1"/>
    <col min="751" max="751" width="6.7109375" style="10" customWidth="1"/>
    <col min="752" max="753" width="12.7109375" style="10" customWidth="1"/>
    <col min="754" max="754" width="11.7109375" style="10" customWidth="1"/>
    <col min="755" max="755" width="12.7109375" style="10" customWidth="1"/>
    <col min="756" max="756" width="6.85546875" style="10" customWidth="1"/>
    <col min="757" max="759" width="12.7109375" style="10" customWidth="1"/>
    <col min="760" max="760" width="11.7109375" style="10" customWidth="1"/>
    <col min="761" max="761" width="12.7109375" style="10" customWidth="1"/>
    <col min="762" max="762" width="10" style="10" bestFit="1" customWidth="1"/>
    <col min="763" max="763" width="10" style="10" customWidth="1"/>
    <col min="764" max="764" width="11" style="10" bestFit="1" customWidth="1"/>
    <col min="765" max="766" width="9.5703125" style="10" bestFit="1" customWidth="1"/>
    <col min="767" max="767" width="9.85546875" style="10" bestFit="1" customWidth="1"/>
    <col min="768" max="770" width="11.5703125" style="10" bestFit="1" customWidth="1"/>
    <col min="771" max="771" width="12.42578125" style="10" bestFit="1" customWidth="1"/>
    <col min="772" max="772" width="12.140625" style="10" bestFit="1" customWidth="1"/>
    <col min="773" max="773" width="12.42578125" style="10" bestFit="1" customWidth="1"/>
    <col min="774" max="774" width="12.140625" style="10" bestFit="1" customWidth="1"/>
    <col min="775" max="775" width="12.42578125" style="10" customWidth="1"/>
    <col min="776" max="776" width="12.140625" style="10" bestFit="1" customWidth="1"/>
    <col min="777" max="1001" width="9.140625" style="10"/>
    <col min="1002" max="1002" width="9.7109375" style="10" customWidth="1"/>
    <col min="1003" max="1004" width="12.7109375" style="10" customWidth="1"/>
    <col min="1005" max="1005" width="11.7109375" style="10" customWidth="1"/>
    <col min="1006" max="1006" width="12.7109375" style="10" customWidth="1"/>
    <col min="1007" max="1007" width="6.7109375" style="10" customWidth="1"/>
    <col min="1008" max="1009" width="12.7109375" style="10" customWidth="1"/>
    <col min="1010" max="1010" width="11.7109375" style="10" customWidth="1"/>
    <col min="1011" max="1011" width="12.7109375" style="10" customWidth="1"/>
    <col min="1012" max="1012" width="6.85546875" style="10" customWidth="1"/>
    <col min="1013" max="1015" width="12.7109375" style="10" customWidth="1"/>
    <col min="1016" max="1016" width="11.7109375" style="10" customWidth="1"/>
    <col min="1017" max="1017" width="12.7109375" style="10" customWidth="1"/>
    <col min="1018" max="1018" width="10" style="10" bestFit="1" customWidth="1"/>
    <col min="1019" max="1019" width="10" style="10" customWidth="1"/>
    <col min="1020" max="1020" width="11" style="10" bestFit="1" customWidth="1"/>
    <col min="1021" max="1022" width="9.5703125" style="10" bestFit="1" customWidth="1"/>
    <col min="1023" max="1023" width="9.85546875" style="10" bestFit="1" customWidth="1"/>
    <col min="1024" max="1026" width="11.5703125" style="10" bestFit="1" customWidth="1"/>
    <col min="1027" max="1027" width="12.42578125" style="10" bestFit="1" customWidth="1"/>
    <col min="1028" max="1028" width="12.140625" style="10" bestFit="1" customWidth="1"/>
    <col min="1029" max="1029" width="12.42578125" style="10" bestFit="1" customWidth="1"/>
    <col min="1030" max="1030" width="12.140625" style="10" bestFit="1" customWidth="1"/>
    <col min="1031" max="1031" width="12.42578125" style="10" customWidth="1"/>
    <col min="1032" max="1032" width="12.140625" style="10" bestFit="1" customWidth="1"/>
    <col min="1033" max="1257" width="9.140625" style="10"/>
    <col min="1258" max="1258" width="9.7109375" style="10" customWidth="1"/>
    <col min="1259" max="1260" width="12.7109375" style="10" customWidth="1"/>
    <col min="1261" max="1261" width="11.7109375" style="10" customWidth="1"/>
    <col min="1262" max="1262" width="12.7109375" style="10" customWidth="1"/>
    <col min="1263" max="1263" width="6.7109375" style="10" customWidth="1"/>
    <col min="1264" max="1265" width="12.7109375" style="10" customWidth="1"/>
    <col min="1266" max="1266" width="11.7109375" style="10" customWidth="1"/>
    <col min="1267" max="1267" width="12.7109375" style="10" customWidth="1"/>
    <col min="1268" max="1268" width="6.85546875" style="10" customWidth="1"/>
    <col min="1269" max="1271" width="12.7109375" style="10" customWidth="1"/>
    <col min="1272" max="1272" width="11.7109375" style="10" customWidth="1"/>
    <col min="1273" max="1273" width="12.7109375" style="10" customWidth="1"/>
    <col min="1274" max="1274" width="10" style="10" bestFit="1" customWidth="1"/>
    <col min="1275" max="1275" width="10" style="10" customWidth="1"/>
    <col min="1276" max="1276" width="11" style="10" bestFit="1" customWidth="1"/>
    <col min="1277" max="1278" width="9.5703125" style="10" bestFit="1" customWidth="1"/>
    <col min="1279" max="1279" width="9.85546875" style="10" bestFit="1" customWidth="1"/>
    <col min="1280" max="1282" width="11.5703125" style="10" bestFit="1" customWidth="1"/>
    <col min="1283" max="1283" width="12.42578125" style="10" bestFit="1" customWidth="1"/>
    <col min="1284" max="1284" width="12.140625" style="10" bestFit="1" customWidth="1"/>
    <col min="1285" max="1285" width="12.42578125" style="10" bestFit="1" customWidth="1"/>
    <col min="1286" max="1286" width="12.140625" style="10" bestFit="1" customWidth="1"/>
    <col min="1287" max="1287" width="12.42578125" style="10" customWidth="1"/>
    <col min="1288" max="1288" width="12.140625" style="10" bestFit="1" customWidth="1"/>
    <col min="1289" max="1513" width="9.140625" style="10"/>
    <col min="1514" max="1514" width="9.7109375" style="10" customWidth="1"/>
    <col min="1515" max="1516" width="12.7109375" style="10" customWidth="1"/>
    <col min="1517" max="1517" width="11.7109375" style="10" customWidth="1"/>
    <col min="1518" max="1518" width="12.7109375" style="10" customWidth="1"/>
    <col min="1519" max="1519" width="6.7109375" style="10" customWidth="1"/>
    <col min="1520" max="1521" width="12.7109375" style="10" customWidth="1"/>
    <col min="1522" max="1522" width="11.7109375" style="10" customWidth="1"/>
    <col min="1523" max="1523" width="12.7109375" style="10" customWidth="1"/>
    <col min="1524" max="1524" width="6.85546875" style="10" customWidth="1"/>
    <col min="1525" max="1527" width="12.7109375" style="10" customWidth="1"/>
    <col min="1528" max="1528" width="11.7109375" style="10" customWidth="1"/>
    <col min="1529" max="1529" width="12.7109375" style="10" customWidth="1"/>
    <col min="1530" max="1530" width="10" style="10" bestFit="1" customWidth="1"/>
    <col min="1531" max="1531" width="10" style="10" customWidth="1"/>
    <col min="1532" max="1532" width="11" style="10" bestFit="1" customWidth="1"/>
    <col min="1533" max="1534" width="9.5703125" style="10" bestFit="1" customWidth="1"/>
    <col min="1535" max="1535" width="9.85546875" style="10" bestFit="1" customWidth="1"/>
    <col min="1536" max="1538" width="11.5703125" style="10" bestFit="1" customWidth="1"/>
    <col min="1539" max="1539" width="12.42578125" style="10" bestFit="1" customWidth="1"/>
    <col min="1540" max="1540" width="12.140625" style="10" bestFit="1" customWidth="1"/>
    <col min="1541" max="1541" width="12.42578125" style="10" bestFit="1" customWidth="1"/>
    <col min="1542" max="1542" width="12.140625" style="10" bestFit="1" customWidth="1"/>
    <col min="1543" max="1543" width="12.42578125" style="10" customWidth="1"/>
    <col min="1544" max="1544" width="12.140625" style="10" bestFit="1" customWidth="1"/>
    <col min="1545" max="1769" width="9.140625" style="10"/>
    <col min="1770" max="1770" width="9.7109375" style="10" customWidth="1"/>
    <col min="1771" max="1772" width="12.7109375" style="10" customWidth="1"/>
    <col min="1773" max="1773" width="11.7109375" style="10" customWidth="1"/>
    <col min="1774" max="1774" width="12.7109375" style="10" customWidth="1"/>
    <col min="1775" max="1775" width="6.7109375" style="10" customWidth="1"/>
    <col min="1776" max="1777" width="12.7109375" style="10" customWidth="1"/>
    <col min="1778" max="1778" width="11.7109375" style="10" customWidth="1"/>
    <col min="1779" max="1779" width="12.7109375" style="10" customWidth="1"/>
    <col min="1780" max="1780" width="6.85546875" style="10" customWidth="1"/>
    <col min="1781" max="1783" width="12.7109375" style="10" customWidth="1"/>
    <col min="1784" max="1784" width="11.7109375" style="10" customWidth="1"/>
    <col min="1785" max="1785" width="12.7109375" style="10" customWidth="1"/>
    <col min="1786" max="1786" width="10" style="10" bestFit="1" customWidth="1"/>
    <col min="1787" max="1787" width="10" style="10" customWidth="1"/>
    <col min="1788" max="1788" width="11" style="10" bestFit="1" customWidth="1"/>
    <col min="1789" max="1790" width="9.5703125" style="10" bestFit="1" customWidth="1"/>
    <col min="1791" max="1791" width="9.85546875" style="10" bestFit="1" customWidth="1"/>
    <col min="1792" max="1794" width="11.5703125" style="10" bestFit="1" customWidth="1"/>
    <col min="1795" max="1795" width="12.42578125" style="10" bestFit="1" customWidth="1"/>
    <col min="1796" max="1796" width="12.140625" style="10" bestFit="1" customWidth="1"/>
    <col min="1797" max="1797" width="12.42578125" style="10" bestFit="1" customWidth="1"/>
    <col min="1798" max="1798" width="12.140625" style="10" bestFit="1" customWidth="1"/>
    <col min="1799" max="1799" width="12.42578125" style="10" customWidth="1"/>
    <col min="1800" max="1800" width="12.140625" style="10" bestFit="1" customWidth="1"/>
    <col min="1801" max="2025" width="9.140625" style="10"/>
    <col min="2026" max="2026" width="9.7109375" style="10" customWidth="1"/>
    <col min="2027" max="2028" width="12.7109375" style="10" customWidth="1"/>
    <col min="2029" max="2029" width="11.7109375" style="10" customWidth="1"/>
    <col min="2030" max="2030" width="12.7109375" style="10" customWidth="1"/>
    <col min="2031" max="2031" width="6.7109375" style="10" customWidth="1"/>
    <col min="2032" max="2033" width="12.7109375" style="10" customWidth="1"/>
    <col min="2034" max="2034" width="11.7109375" style="10" customWidth="1"/>
    <col min="2035" max="2035" width="12.7109375" style="10" customWidth="1"/>
    <col min="2036" max="2036" width="6.85546875" style="10" customWidth="1"/>
    <col min="2037" max="2039" width="12.7109375" style="10" customWidth="1"/>
    <col min="2040" max="2040" width="11.7109375" style="10" customWidth="1"/>
    <col min="2041" max="2041" width="12.7109375" style="10" customWidth="1"/>
    <col min="2042" max="2042" width="10" style="10" bestFit="1" customWidth="1"/>
    <col min="2043" max="2043" width="10" style="10" customWidth="1"/>
    <col min="2044" max="2044" width="11" style="10" bestFit="1" customWidth="1"/>
    <col min="2045" max="2046" width="9.5703125" style="10" bestFit="1" customWidth="1"/>
    <col min="2047" max="2047" width="9.85546875" style="10" bestFit="1" customWidth="1"/>
    <col min="2048" max="2050" width="11.5703125" style="10" bestFit="1" customWidth="1"/>
    <col min="2051" max="2051" width="12.42578125" style="10" bestFit="1" customWidth="1"/>
    <col min="2052" max="2052" width="12.140625" style="10" bestFit="1" customWidth="1"/>
    <col min="2053" max="2053" width="12.42578125" style="10" bestFit="1" customWidth="1"/>
    <col min="2054" max="2054" width="12.140625" style="10" bestFit="1" customWidth="1"/>
    <col min="2055" max="2055" width="12.42578125" style="10" customWidth="1"/>
    <col min="2056" max="2056" width="12.140625" style="10" bestFit="1" customWidth="1"/>
    <col min="2057" max="2281" width="9.140625" style="10"/>
    <col min="2282" max="2282" width="9.7109375" style="10" customWidth="1"/>
    <col min="2283" max="2284" width="12.7109375" style="10" customWidth="1"/>
    <col min="2285" max="2285" width="11.7109375" style="10" customWidth="1"/>
    <col min="2286" max="2286" width="12.7109375" style="10" customWidth="1"/>
    <col min="2287" max="2287" width="6.7109375" style="10" customWidth="1"/>
    <col min="2288" max="2289" width="12.7109375" style="10" customWidth="1"/>
    <col min="2290" max="2290" width="11.7109375" style="10" customWidth="1"/>
    <col min="2291" max="2291" width="12.7109375" style="10" customWidth="1"/>
    <col min="2292" max="2292" width="6.85546875" style="10" customWidth="1"/>
    <col min="2293" max="2295" width="12.7109375" style="10" customWidth="1"/>
    <col min="2296" max="2296" width="11.7109375" style="10" customWidth="1"/>
    <col min="2297" max="2297" width="12.7109375" style="10" customWidth="1"/>
    <col min="2298" max="2298" width="10" style="10" bestFit="1" customWidth="1"/>
    <col min="2299" max="2299" width="10" style="10" customWidth="1"/>
    <col min="2300" max="2300" width="11" style="10" bestFit="1" customWidth="1"/>
    <col min="2301" max="2302" width="9.5703125" style="10" bestFit="1" customWidth="1"/>
    <col min="2303" max="2303" width="9.85546875" style="10" bestFit="1" customWidth="1"/>
    <col min="2304" max="2306" width="11.5703125" style="10" bestFit="1" customWidth="1"/>
    <col min="2307" max="2307" width="12.42578125" style="10" bestFit="1" customWidth="1"/>
    <col min="2308" max="2308" width="12.140625" style="10" bestFit="1" customWidth="1"/>
    <col min="2309" max="2309" width="12.42578125" style="10" bestFit="1" customWidth="1"/>
    <col min="2310" max="2310" width="12.140625" style="10" bestFit="1" customWidth="1"/>
    <col min="2311" max="2311" width="12.42578125" style="10" customWidth="1"/>
    <col min="2312" max="2312" width="12.140625" style="10" bestFit="1" customWidth="1"/>
    <col min="2313" max="2537" width="9.140625" style="10"/>
    <col min="2538" max="2538" width="9.7109375" style="10" customWidth="1"/>
    <col min="2539" max="2540" width="12.7109375" style="10" customWidth="1"/>
    <col min="2541" max="2541" width="11.7109375" style="10" customWidth="1"/>
    <col min="2542" max="2542" width="12.7109375" style="10" customWidth="1"/>
    <col min="2543" max="2543" width="6.7109375" style="10" customWidth="1"/>
    <col min="2544" max="2545" width="12.7109375" style="10" customWidth="1"/>
    <col min="2546" max="2546" width="11.7109375" style="10" customWidth="1"/>
    <col min="2547" max="2547" width="12.7109375" style="10" customWidth="1"/>
    <col min="2548" max="2548" width="6.85546875" style="10" customWidth="1"/>
    <col min="2549" max="2551" width="12.7109375" style="10" customWidth="1"/>
    <col min="2552" max="2552" width="11.7109375" style="10" customWidth="1"/>
    <col min="2553" max="2553" width="12.7109375" style="10" customWidth="1"/>
    <col min="2554" max="2554" width="10" style="10" bestFit="1" customWidth="1"/>
    <col min="2555" max="2555" width="10" style="10" customWidth="1"/>
    <col min="2556" max="2556" width="11" style="10" bestFit="1" customWidth="1"/>
    <col min="2557" max="2558" width="9.5703125" style="10" bestFit="1" customWidth="1"/>
    <col min="2559" max="2559" width="9.85546875" style="10" bestFit="1" customWidth="1"/>
    <col min="2560" max="2562" width="11.5703125" style="10" bestFit="1" customWidth="1"/>
    <col min="2563" max="2563" width="12.42578125" style="10" bestFit="1" customWidth="1"/>
    <col min="2564" max="2564" width="12.140625" style="10" bestFit="1" customWidth="1"/>
    <col min="2565" max="2565" width="12.42578125" style="10" bestFit="1" customWidth="1"/>
    <col min="2566" max="2566" width="12.140625" style="10" bestFit="1" customWidth="1"/>
    <col min="2567" max="2567" width="12.42578125" style="10" customWidth="1"/>
    <col min="2568" max="2568" width="12.140625" style="10" bestFit="1" customWidth="1"/>
    <col min="2569" max="2793" width="9.140625" style="10"/>
    <col min="2794" max="2794" width="9.7109375" style="10" customWidth="1"/>
    <col min="2795" max="2796" width="12.7109375" style="10" customWidth="1"/>
    <col min="2797" max="2797" width="11.7109375" style="10" customWidth="1"/>
    <col min="2798" max="2798" width="12.7109375" style="10" customWidth="1"/>
    <col min="2799" max="2799" width="6.7109375" style="10" customWidth="1"/>
    <col min="2800" max="2801" width="12.7109375" style="10" customWidth="1"/>
    <col min="2802" max="2802" width="11.7109375" style="10" customWidth="1"/>
    <col min="2803" max="2803" width="12.7109375" style="10" customWidth="1"/>
    <col min="2804" max="2804" width="6.85546875" style="10" customWidth="1"/>
    <col min="2805" max="2807" width="12.7109375" style="10" customWidth="1"/>
    <col min="2808" max="2808" width="11.7109375" style="10" customWidth="1"/>
    <col min="2809" max="2809" width="12.7109375" style="10" customWidth="1"/>
    <col min="2810" max="2810" width="10" style="10" bestFit="1" customWidth="1"/>
    <col min="2811" max="2811" width="10" style="10" customWidth="1"/>
    <col min="2812" max="2812" width="11" style="10" bestFit="1" customWidth="1"/>
    <col min="2813" max="2814" width="9.5703125" style="10" bestFit="1" customWidth="1"/>
    <col min="2815" max="2815" width="9.85546875" style="10" bestFit="1" customWidth="1"/>
    <col min="2816" max="2818" width="11.5703125" style="10" bestFit="1" customWidth="1"/>
    <col min="2819" max="2819" width="12.42578125" style="10" bestFit="1" customWidth="1"/>
    <col min="2820" max="2820" width="12.140625" style="10" bestFit="1" customWidth="1"/>
    <col min="2821" max="2821" width="12.42578125" style="10" bestFit="1" customWidth="1"/>
    <col min="2822" max="2822" width="12.140625" style="10" bestFit="1" customWidth="1"/>
    <col min="2823" max="2823" width="12.42578125" style="10" customWidth="1"/>
    <col min="2824" max="2824" width="12.140625" style="10" bestFit="1" customWidth="1"/>
    <col min="2825" max="3049" width="9.140625" style="10"/>
    <col min="3050" max="3050" width="9.7109375" style="10" customWidth="1"/>
    <col min="3051" max="3052" width="12.7109375" style="10" customWidth="1"/>
    <col min="3053" max="3053" width="11.7109375" style="10" customWidth="1"/>
    <col min="3054" max="3054" width="12.7109375" style="10" customWidth="1"/>
    <col min="3055" max="3055" width="6.7109375" style="10" customWidth="1"/>
    <col min="3056" max="3057" width="12.7109375" style="10" customWidth="1"/>
    <col min="3058" max="3058" width="11.7109375" style="10" customWidth="1"/>
    <col min="3059" max="3059" width="12.7109375" style="10" customWidth="1"/>
    <col min="3060" max="3060" width="6.85546875" style="10" customWidth="1"/>
    <col min="3061" max="3063" width="12.7109375" style="10" customWidth="1"/>
    <col min="3064" max="3064" width="11.7109375" style="10" customWidth="1"/>
    <col min="3065" max="3065" width="12.7109375" style="10" customWidth="1"/>
    <col min="3066" max="3066" width="10" style="10" bestFit="1" customWidth="1"/>
    <col min="3067" max="3067" width="10" style="10" customWidth="1"/>
    <col min="3068" max="3068" width="11" style="10" bestFit="1" customWidth="1"/>
    <col min="3069" max="3070" width="9.5703125" style="10" bestFit="1" customWidth="1"/>
    <col min="3071" max="3071" width="9.85546875" style="10" bestFit="1" customWidth="1"/>
    <col min="3072" max="3074" width="11.5703125" style="10" bestFit="1" customWidth="1"/>
    <col min="3075" max="3075" width="12.42578125" style="10" bestFit="1" customWidth="1"/>
    <col min="3076" max="3076" width="12.140625" style="10" bestFit="1" customWidth="1"/>
    <col min="3077" max="3077" width="12.42578125" style="10" bestFit="1" customWidth="1"/>
    <col min="3078" max="3078" width="12.140625" style="10" bestFit="1" customWidth="1"/>
    <col min="3079" max="3079" width="12.42578125" style="10" customWidth="1"/>
    <col min="3080" max="3080" width="12.140625" style="10" bestFit="1" customWidth="1"/>
    <col min="3081" max="3305" width="9.140625" style="10"/>
    <col min="3306" max="3306" width="9.7109375" style="10" customWidth="1"/>
    <col min="3307" max="3308" width="12.7109375" style="10" customWidth="1"/>
    <col min="3309" max="3309" width="11.7109375" style="10" customWidth="1"/>
    <col min="3310" max="3310" width="12.7109375" style="10" customWidth="1"/>
    <col min="3311" max="3311" width="6.7109375" style="10" customWidth="1"/>
    <col min="3312" max="3313" width="12.7109375" style="10" customWidth="1"/>
    <col min="3314" max="3314" width="11.7109375" style="10" customWidth="1"/>
    <col min="3315" max="3315" width="12.7109375" style="10" customWidth="1"/>
    <col min="3316" max="3316" width="6.85546875" style="10" customWidth="1"/>
    <col min="3317" max="3319" width="12.7109375" style="10" customWidth="1"/>
    <col min="3320" max="3320" width="11.7109375" style="10" customWidth="1"/>
    <col min="3321" max="3321" width="12.7109375" style="10" customWidth="1"/>
    <col min="3322" max="3322" width="10" style="10" bestFit="1" customWidth="1"/>
    <col min="3323" max="3323" width="10" style="10" customWidth="1"/>
    <col min="3324" max="3324" width="11" style="10" bestFit="1" customWidth="1"/>
    <col min="3325" max="3326" width="9.5703125" style="10" bestFit="1" customWidth="1"/>
    <col min="3327" max="3327" width="9.85546875" style="10" bestFit="1" customWidth="1"/>
    <col min="3328" max="3330" width="11.5703125" style="10" bestFit="1" customWidth="1"/>
    <col min="3331" max="3331" width="12.42578125" style="10" bestFit="1" customWidth="1"/>
    <col min="3332" max="3332" width="12.140625" style="10" bestFit="1" customWidth="1"/>
    <col min="3333" max="3333" width="12.42578125" style="10" bestFit="1" customWidth="1"/>
    <col min="3334" max="3334" width="12.140625" style="10" bestFit="1" customWidth="1"/>
    <col min="3335" max="3335" width="12.42578125" style="10" customWidth="1"/>
    <col min="3336" max="3336" width="12.140625" style="10" bestFit="1" customWidth="1"/>
    <col min="3337" max="3561" width="9.140625" style="10"/>
    <col min="3562" max="3562" width="9.7109375" style="10" customWidth="1"/>
    <col min="3563" max="3564" width="12.7109375" style="10" customWidth="1"/>
    <col min="3565" max="3565" width="11.7109375" style="10" customWidth="1"/>
    <col min="3566" max="3566" width="12.7109375" style="10" customWidth="1"/>
    <col min="3567" max="3567" width="6.7109375" style="10" customWidth="1"/>
    <col min="3568" max="3569" width="12.7109375" style="10" customWidth="1"/>
    <col min="3570" max="3570" width="11.7109375" style="10" customWidth="1"/>
    <col min="3571" max="3571" width="12.7109375" style="10" customWidth="1"/>
    <col min="3572" max="3572" width="6.85546875" style="10" customWidth="1"/>
    <col min="3573" max="3575" width="12.7109375" style="10" customWidth="1"/>
    <col min="3576" max="3576" width="11.7109375" style="10" customWidth="1"/>
    <col min="3577" max="3577" width="12.7109375" style="10" customWidth="1"/>
    <col min="3578" max="3578" width="10" style="10" bestFit="1" customWidth="1"/>
    <col min="3579" max="3579" width="10" style="10" customWidth="1"/>
    <col min="3580" max="3580" width="11" style="10" bestFit="1" customWidth="1"/>
    <col min="3581" max="3582" width="9.5703125" style="10" bestFit="1" customWidth="1"/>
    <col min="3583" max="3583" width="9.85546875" style="10" bestFit="1" customWidth="1"/>
    <col min="3584" max="3586" width="11.5703125" style="10" bestFit="1" customWidth="1"/>
    <col min="3587" max="3587" width="12.42578125" style="10" bestFit="1" customWidth="1"/>
    <col min="3588" max="3588" width="12.140625" style="10" bestFit="1" customWidth="1"/>
    <col min="3589" max="3589" width="12.42578125" style="10" bestFit="1" customWidth="1"/>
    <col min="3590" max="3590" width="12.140625" style="10" bestFit="1" customWidth="1"/>
    <col min="3591" max="3591" width="12.42578125" style="10" customWidth="1"/>
    <col min="3592" max="3592" width="12.140625" style="10" bestFit="1" customWidth="1"/>
    <col min="3593" max="3817" width="9.140625" style="10"/>
    <col min="3818" max="3818" width="9.7109375" style="10" customWidth="1"/>
    <col min="3819" max="3820" width="12.7109375" style="10" customWidth="1"/>
    <col min="3821" max="3821" width="11.7109375" style="10" customWidth="1"/>
    <col min="3822" max="3822" width="12.7109375" style="10" customWidth="1"/>
    <col min="3823" max="3823" width="6.7109375" style="10" customWidth="1"/>
    <col min="3824" max="3825" width="12.7109375" style="10" customWidth="1"/>
    <col min="3826" max="3826" width="11.7109375" style="10" customWidth="1"/>
    <col min="3827" max="3827" width="12.7109375" style="10" customWidth="1"/>
    <col min="3828" max="3828" width="6.85546875" style="10" customWidth="1"/>
    <col min="3829" max="3831" width="12.7109375" style="10" customWidth="1"/>
    <col min="3832" max="3832" width="11.7109375" style="10" customWidth="1"/>
    <col min="3833" max="3833" width="12.7109375" style="10" customWidth="1"/>
    <col min="3834" max="3834" width="10" style="10" bestFit="1" customWidth="1"/>
    <col min="3835" max="3835" width="10" style="10" customWidth="1"/>
    <col min="3836" max="3836" width="11" style="10" bestFit="1" customWidth="1"/>
    <col min="3837" max="3838" width="9.5703125" style="10" bestFit="1" customWidth="1"/>
    <col min="3839" max="3839" width="9.85546875" style="10" bestFit="1" customWidth="1"/>
    <col min="3840" max="3842" width="11.5703125" style="10" bestFit="1" customWidth="1"/>
    <col min="3843" max="3843" width="12.42578125" style="10" bestFit="1" customWidth="1"/>
    <col min="3844" max="3844" width="12.140625" style="10" bestFit="1" customWidth="1"/>
    <col min="3845" max="3845" width="12.42578125" style="10" bestFit="1" customWidth="1"/>
    <col min="3846" max="3846" width="12.140625" style="10" bestFit="1" customWidth="1"/>
    <col min="3847" max="3847" width="12.42578125" style="10" customWidth="1"/>
    <col min="3848" max="3848" width="12.140625" style="10" bestFit="1" customWidth="1"/>
    <col min="3849" max="4073" width="9.140625" style="10"/>
    <col min="4074" max="4074" width="9.7109375" style="10" customWidth="1"/>
    <col min="4075" max="4076" width="12.7109375" style="10" customWidth="1"/>
    <col min="4077" max="4077" width="11.7109375" style="10" customWidth="1"/>
    <col min="4078" max="4078" width="12.7109375" style="10" customWidth="1"/>
    <col min="4079" max="4079" width="6.7109375" style="10" customWidth="1"/>
    <col min="4080" max="4081" width="12.7109375" style="10" customWidth="1"/>
    <col min="4082" max="4082" width="11.7109375" style="10" customWidth="1"/>
    <col min="4083" max="4083" width="12.7109375" style="10" customWidth="1"/>
    <col min="4084" max="4084" width="6.85546875" style="10" customWidth="1"/>
    <col min="4085" max="4087" width="12.7109375" style="10" customWidth="1"/>
    <col min="4088" max="4088" width="11.7109375" style="10" customWidth="1"/>
    <col min="4089" max="4089" width="12.7109375" style="10" customWidth="1"/>
    <col min="4090" max="4090" width="10" style="10" bestFit="1" customWidth="1"/>
    <col min="4091" max="4091" width="10" style="10" customWidth="1"/>
    <col min="4092" max="4092" width="11" style="10" bestFit="1" customWidth="1"/>
    <col min="4093" max="4094" width="9.5703125" style="10" bestFit="1" customWidth="1"/>
    <col min="4095" max="4095" width="9.85546875" style="10" bestFit="1" customWidth="1"/>
    <col min="4096" max="4098" width="11.5703125" style="10" bestFit="1" customWidth="1"/>
    <col min="4099" max="4099" width="12.42578125" style="10" bestFit="1" customWidth="1"/>
    <col min="4100" max="4100" width="12.140625" style="10" bestFit="1" customWidth="1"/>
    <col min="4101" max="4101" width="12.42578125" style="10" bestFit="1" customWidth="1"/>
    <col min="4102" max="4102" width="12.140625" style="10" bestFit="1" customWidth="1"/>
    <col min="4103" max="4103" width="12.42578125" style="10" customWidth="1"/>
    <col min="4104" max="4104" width="12.140625" style="10" bestFit="1" customWidth="1"/>
    <col min="4105" max="4329" width="9.140625" style="10"/>
    <col min="4330" max="4330" width="9.7109375" style="10" customWidth="1"/>
    <col min="4331" max="4332" width="12.7109375" style="10" customWidth="1"/>
    <col min="4333" max="4333" width="11.7109375" style="10" customWidth="1"/>
    <col min="4334" max="4334" width="12.7109375" style="10" customWidth="1"/>
    <col min="4335" max="4335" width="6.7109375" style="10" customWidth="1"/>
    <col min="4336" max="4337" width="12.7109375" style="10" customWidth="1"/>
    <col min="4338" max="4338" width="11.7109375" style="10" customWidth="1"/>
    <col min="4339" max="4339" width="12.7109375" style="10" customWidth="1"/>
    <col min="4340" max="4340" width="6.85546875" style="10" customWidth="1"/>
    <col min="4341" max="4343" width="12.7109375" style="10" customWidth="1"/>
    <col min="4344" max="4344" width="11.7109375" style="10" customWidth="1"/>
    <col min="4345" max="4345" width="12.7109375" style="10" customWidth="1"/>
    <col min="4346" max="4346" width="10" style="10" bestFit="1" customWidth="1"/>
    <col min="4347" max="4347" width="10" style="10" customWidth="1"/>
    <col min="4348" max="4348" width="11" style="10" bestFit="1" customWidth="1"/>
    <col min="4349" max="4350" width="9.5703125" style="10" bestFit="1" customWidth="1"/>
    <col min="4351" max="4351" width="9.85546875" style="10" bestFit="1" customWidth="1"/>
    <col min="4352" max="4354" width="11.5703125" style="10" bestFit="1" customWidth="1"/>
    <col min="4355" max="4355" width="12.42578125" style="10" bestFit="1" customWidth="1"/>
    <col min="4356" max="4356" width="12.140625" style="10" bestFit="1" customWidth="1"/>
    <col min="4357" max="4357" width="12.42578125" style="10" bestFit="1" customWidth="1"/>
    <col min="4358" max="4358" width="12.140625" style="10" bestFit="1" customWidth="1"/>
    <col min="4359" max="4359" width="12.42578125" style="10" customWidth="1"/>
    <col min="4360" max="4360" width="12.140625" style="10" bestFit="1" customWidth="1"/>
    <col min="4361" max="4585" width="9.140625" style="10"/>
    <col min="4586" max="4586" width="9.7109375" style="10" customWidth="1"/>
    <col min="4587" max="4588" width="12.7109375" style="10" customWidth="1"/>
    <col min="4589" max="4589" width="11.7109375" style="10" customWidth="1"/>
    <col min="4590" max="4590" width="12.7109375" style="10" customWidth="1"/>
    <col min="4591" max="4591" width="6.7109375" style="10" customWidth="1"/>
    <col min="4592" max="4593" width="12.7109375" style="10" customWidth="1"/>
    <col min="4594" max="4594" width="11.7109375" style="10" customWidth="1"/>
    <col min="4595" max="4595" width="12.7109375" style="10" customWidth="1"/>
    <col min="4596" max="4596" width="6.85546875" style="10" customWidth="1"/>
    <col min="4597" max="4599" width="12.7109375" style="10" customWidth="1"/>
    <col min="4600" max="4600" width="11.7109375" style="10" customWidth="1"/>
    <col min="4601" max="4601" width="12.7109375" style="10" customWidth="1"/>
    <col min="4602" max="4602" width="10" style="10" bestFit="1" customWidth="1"/>
    <col min="4603" max="4603" width="10" style="10" customWidth="1"/>
    <col min="4604" max="4604" width="11" style="10" bestFit="1" customWidth="1"/>
    <col min="4605" max="4606" width="9.5703125" style="10" bestFit="1" customWidth="1"/>
    <col min="4607" max="4607" width="9.85546875" style="10" bestFit="1" customWidth="1"/>
    <col min="4608" max="4610" width="11.5703125" style="10" bestFit="1" customWidth="1"/>
    <col min="4611" max="4611" width="12.42578125" style="10" bestFit="1" customWidth="1"/>
    <col min="4612" max="4612" width="12.140625" style="10" bestFit="1" customWidth="1"/>
    <col min="4613" max="4613" width="12.42578125" style="10" bestFit="1" customWidth="1"/>
    <col min="4614" max="4614" width="12.140625" style="10" bestFit="1" customWidth="1"/>
    <col min="4615" max="4615" width="12.42578125" style="10" customWidth="1"/>
    <col min="4616" max="4616" width="12.140625" style="10" bestFit="1" customWidth="1"/>
    <col min="4617" max="4841" width="9.140625" style="10"/>
    <col min="4842" max="4842" width="9.7109375" style="10" customWidth="1"/>
    <col min="4843" max="4844" width="12.7109375" style="10" customWidth="1"/>
    <col min="4845" max="4845" width="11.7109375" style="10" customWidth="1"/>
    <col min="4846" max="4846" width="12.7109375" style="10" customWidth="1"/>
    <col min="4847" max="4847" width="6.7109375" style="10" customWidth="1"/>
    <col min="4848" max="4849" width="12.7109375" style="10" customWidth="1"/>
    <col min="4850" max="4850" width="11.7109375" style="10" customWidth="1"/>
    <col min="4851" max="4851" width="12.7109375" style="10" customWidth="1"/>
    <col min="4852" max="4852" width="6.85546875" style="10" customWidth="1"/>
    <col min="4853" max="4855" width="12.7109375" style="10" customWidth="1"/>
    <col min="4856" max="4856" width="11.7109375" style="10" customWidth="1"/>
    <col min="4857" max="4857" width="12.7109375" style="10" customWidth="1"/>
    <col min="4858" max="4858" width="10" style="10" bestFit="1" customWidth="1"/>
    <col min="4859" max="4859" width="10" style="10" customWidth="1"/>
    <col min="4860" max="4860" width="11" style="10" bestFit="1" customWidth="1"/>
    <col min="4861" max="4862" width="9.5703125" style="10" bestFit="1" customWidth="1"/>
    <col min="4863" max="4863" width="9.85546875" style="10" bestFit="1" customWidth="1"/>
    <col min="4864" max="4866" width="11.5703125" style="10" bestFit="1" customWidth="1"/>
    <col min="4867" max="4867" width="12.42578125" style="10" bestFit="1" customWidth="1"/>
    <col min="4868" max="4868" width="12.140625" style="10" bestFit="1" customWidth="1"/>
    <col min="4869" max="4869" width="12.42578125" style="10" bestFit="1" customWidth="1"/>
    <col min="4870" max="4870" width="12.140625" style="10" bestFit="1" customWidth="1"/>
    <col min="4871" max="4871" width="12.42578125" style="10" customWidth="1"/>
    <col min="4872" max="4872" width="12.140625" style="10" bestFit="1" customWidth="1"/>
    <col min="4873" max="5097" width="9.140625" style="10"/>
    <col min="5098" max="5098" width="9.7109375" style="10" customWidth="1"/>
    <col min="5099" max="5100" width="12.7109375" style="10" customWidth="1"/>
    <col min="5101" max="5101" width="11.7109375" style="10" customWidth="1"/>
    <col min="5102" max="5102" width="12.7109375" style="10" customWidth="1"/>
    <col min="5103" max="5103" width="6.7109375" style="10" customWidth="1"/>
    <col min="5104" max="5105" width="12.7109375" style="10" customWidth="1"/>
    <col min="5106" max="5106" width="11.7109375" style="10" customWidth="1"/>
    <col min="5107" max="5107" width="12.7109375" style="10" customWidth="1"/>
    <col min="5108" max="5108" width="6.85546875" style="10" customWidth="1"/>
    <col min="5109" max="5111" width="12.7109375" style="10" customWidth="1"/>
    <col min="5112" max="5112" width="11.7109375" style="10" customWidth="1"/>
    <col min="5113" max="5113" width="12.7109375" style="10" customWidth="1"/>
    <col min="5114" max="5114" width="10" style="10" bestFit="1" customWidth="1"/>
    <col min="5115" max="5115" width="10" style="10" customWidth="1"/>
    <col min="5116" max="5116" width="11" style="10" bestFit="1" customWidth="1"/>
    <col min="5117" max="5118" width="9.5703125" style="10" bestFit="1" customWidth="1"/>
    <col min="5119" max="5119" width="9.85546875" style="10" bestFit="1" customWidth="1"/>
    <col min="5120" max="5122" width="11.5703125" style="10" bestFit="1" customWidth="1"/>
    <col min="5123" max="5123" width="12.42578125" style="10" bestFit="1" customWidth="1"/>
    <col min="5124" max="5124" width="12.140625" style="10" bestFit="1" customWidth="1"/>
    <col min="5125" max="5125" width="12.42578125" style="10" bestFit="1" customWidth="1"/>
    <col min="5126" max="5126" width="12.140625" style="10" bestFit="1" customWidth="1"/>
    <col min="5127" max="5127" width="12.42578125" style="10" customWidth="1"/>
    <col min="5128" max="5128" width="12.140625" style="10" bestFit="1" customWidth="1"/>
    <col min="5129" max="5353" width="9.140625" style="10"/>
    <col min="5354" max="5354" width="9.7109375" style="10" customWidth="1"/>
    <col min="5355" max="5356" width="12.7109375" style="10" customWidth="1"/>
    <col min="5357" max="5357" width="11.7109375" style="10" customWidth="1"/>
    <col min="5358" max="5358" width="12.7109375" style="10" customWidth="1"/>
    <col min="5359" max="5359" width="6.7109375" style="10" customWidth="1"/>
    <col min="5360" max="5361" width="12.7109375" style="10" customWidth="1"/>
    <col min="5362" max="5362" width="11.7109375" style="10" customWidth="1"/>
    <col min="5363" max="5363" width="12.7109375" style="10" customWidth="1"/>
    <col min="5364" max="5364" width="6.85546875" style="10" customWidth="1"/>
    <col min="5365" max="5367" width="12.7109375" style="10" customWidth="1"/>
    <col min="5368" max="5368" width="11.7109375" style="10" customWidth="1"/>
    <col min="5369" max="5369" width="12.7109375" style="10" customWidth="1"/>
    <col min="5370" max="5370" width="10" style="10" bestFit="1" customWidth="1"/>
    <col min="5371" max="5371" width="10" style="10" customWidth="1"/>
    <col min="5372" max="5372" width="11" style="10" bestFit="1" customWidth="1"/>
    <col min="5373" max="5374" width="9.5703125" style="10" bestFit="1" customWidth="1"/>
    <col min="5375" max="5375" width="9.85546875" style="10" bestFit="1" customWidth="1"/>
    <col min="5376" max="5378" width="11.5703125" style="10" bestFit="1" customWidth="1"/>
    <col min="5379" max="5379" width="12.42578125" style="10" bestFit="1" customWidth="1"/>
    <col min="5380" max="5380" width="12.140625" style="10" bestFit="1" customWidth="1"/>
    <col min="5381" max="5381" width="12.42578125" style="10" bestFit="1" customWidth="1"/>
    <col min="5382" max="5382" width="12.140625" style="10" bestFit="1" customWidth="1"/>
    <col min="5383" max="5383" width="12.42578125" style="10" customWidth="1"/>
    <col min="5384" max="5384" width="12.140625" style="10" bestFit="1" customWidth="1"/>
    <col min="5385" max="5609" width="9.140625" style="10"/>
    <col min="5610" max="5610" width="9.7109375" style="10" customWidth="1"/>
    <col min="5611" max="5612" width="12.7109375" style="10" customWidth="1"/>
    <col min="5613" max="5613" width="11.7109375" style="10" customWidth="1"/>
    <col min="5614" max="5614" width="12.7109375" style="10" customWidth="1"/>
    <col min="5615" max="5615" width="6.7109375" style="10" customWidth="1"/>
    <col min="5616" max="5617" width="12.7109375" style="10" customWidth="1"/>
    <col min="5618" max="5618" width="11.7109375" style="10" customWidth="1"/>
    <col min="5619" max="5619" width="12.7109375" style="10" customWidth="1"/>
    <col min="5620" max="5620" width="6.85546875" style="10" customWidth="1"/>
    <col min="5621" max="5623" width="12.7109375" style="10" customWidth="1"/>
    <col min="5624" max="5624" width="11.7109375" style="10" customWidth="1"/>
    <col min="5625" max="5625" width="12.7109375" style="10" customWidth="1"/>
    <col min="5626" max="5626" width="10" style="10" bestFit="1" customWidth="1"/>
    <col min="5627" max="5627" width="10" style="10" customWidth="1"/>
    <col min="5628" max="5628" width="11" style="10" bestFit="1" customWidth="1"/>
    <col min="5629" max="5630" width="9.5703125" style="10" bestFit="1" customWidth="1"/>
    <col min="5631" max="5631" width="9.85546875" style="10" bestFit="1" customWidth="1"/>
    <col min="5632" max="5634" width="11.5703125" style="10" bestFit="1" customWidth="1"/>
    <col min="5635" max="5635" width="12.42578125" style="10" bestFit="1" customWidth="1"/>
    <col min="5636" max="5636" width="12.140625" style="10" bestFit="1" customWidth="1"/>
    <col min="5637" max="5637" width="12.42578125" style="10" bestFit="1" customWidth="1"/>
    <col min="5638" max="5638" width="12.140625" style="10" bestFit="1" customWidth="1"/>
    <col min="5639" max="5639" width="12.42578125" style="10" customWidth="1"/>
    <col min="5640" max="5640" width="12.140625" style="10" bestFit="1" customWidth="1"/>
    <col min="5641" max="5865" width="9.140625" style="10"/>
    <col min="5866" max="5866" width="9.7109375" style="10" customWidth="1"/>
    <col min="5867" max="5868" width="12.7109375" style="10" customWidth="1"/>
    <col min="5869" max="5869" width="11.7109375" style="10" customWidth="1"/>
    <col min="5870" max="5870" width="12.7109375" style="10" customWidth="1"/>
    <col min="5871" max="5871" width="6.7109375" style="10" customWidth="1"/>
    <col min="5872" max="5873" width="12.7109375" style="10" customWidth="1"/>
    <col min="5874" max="5874" width="11.7109375" style="10" customWidth="1"/>
    <col min="5875" max="5875" width="12.7109375" style="10" customWidth="1"/>
    <col min="5876" max="5876" width="6.85546875" style="10" customWidth="1"/>
    <col min="5877" max="5879" width="12.7109375" style="10" customWidth="1"/>
    <col min="5880" max="5880" width="11.7109375" style="10" customWidth="1"/>
    <col min="5881" max="5881" width="12.7109375" style="10" customWidth="1"/>
    <col min="5882" max="5882" width="10" style="10" bestFit="1" customWidth="1"/>
    <col min="5883" max="5883" width="10" style="10" customWidth="1"/>
    <col min="5884" max="5884" width="11" style="10" bestFit="1" customWidth="1"/>
    <col min="5885" max="5886" width="9.5703125" style="10" bestFit="1" customWidth="1"/>
    <col min="5887" max="5887" width="9.85546875" style="10" bestFit="1" customWidth="1"/>
    <col min="5888" max="5890" width="11.5703125" style="10" bestFit="1" customWidth="1"/>
    <col min="5891" max="5891" width="12.42578125" style="10" bestFit="1" customWidth="1"/>
    <col min="5892" max="5892" width="12.140625" style="10" bestFit="1" customWidth="1"/>
    <col min="5893" max="5893" width="12.42578125" style="10" bestFit="1" customWidth="1"/>
    <col min="5894" max="5894" width="12.140625" style="10" bestFit="1" customWidth="1"/>
    <col min="5895" max="5895" width="12.42578125" style="10" customWidth="1"/>
    <col min="5896" max="5896" width="12.140625" style="10" bestFit="1" customWidth="1"/>
    <col min="5897" max="6121" width="9.140625" style="10"/>
    <col min="6122" max="6122" width="9.7109375" style="10" customWidth="1"/>
    <col min="6123" max="6124" width="12.7109375" style="10" customWidth="1"/>
    <col min="6125" max="6125" width="11.7109375" style="10" customWidth="1"/>
    <col min="6126" max="6126" width="12.7109375" style="10" customWidth="1"/>
    <col min="6127" max="6127" width="6.7109375" style="10" customWidth="1"/>
    <col min="6128" max="6129" width="12.7109375" style="10" customWidth="1"/>
    <col min="6130" max="6130" width="11.7109375" style="10" customWidth="1"/>
    <col min="6131" max="6131" width="12.7109375" style="10" customWidth="1"/>
    <col min="6132" max="6132" width="6.85546875" style="10" customWidth="1"/>
    <col min="6133" max="6135" width="12.7109375" style="10" customWidth="1"/>
    <col min="6136" max="6136" width="11.7109375" style="10" customWidth="1"/>
    <col min="6137" max="6137" width="12.7109375" style="10" customWidth="1"/>
    <col min="6138" max="6138" width="10" style="10" bestFit="1" customWidth="1"/>
    <col min="6139" max="6139" width="10" style="10" customWidth="1"/>
    <col min="6140" max="6140" width="11" style="10" bestFit="1" customWidth="1"/>
    <col min="6141" max="6142" width="9.5703125" style="10" bestFit="1" customWidth="1"/>
    <col min="6143" max="6143" width="9.85546875" style="10" bestFit="1" customWidth="1"/>
    <col min="6144" max="6146" width="11.5703125" style="10" bestFit="1" customWidth="1"/>
    <col min="6147" max="6147" width="12.42578125" style="10" bestFit="1" customWidth="1"/>
    <col min="6148" max="6148" width="12.140625" style="10" bestFit="1" customWidth="1"/>
    <col min="6149" max="6149" width="12.42578125" style="10" bestFit="1" customWidth="1"/>
    <col min="6150" max="6150" width="12.140625" style="10" bestFit="1" customWidth="1"/>
    <col min="6151" max="6151" width="12.42578125" style="10" customWidth="1"/>
    <col min="6152" max="6152" width="12.140625" style="10" bestFit="1" customWidth="1"/>
    <col min="6153" max="6377" width="9.140625" style="10"/>
    <col min="6378" max="6378" width="9.7109375" style="10" customWidth="1"/>
    <col min="6379" max="6380" width="12.7109375" style="10" customWidth="1"/>
    <col min="6381" max="6381" width="11.7109375" style="10" customWidth="1"/>
    <col min="6382" max="6382" width="12.7109375" style="10" customWidth="1"/>
    <col min="6383" max="6383" width="6.7109375" style="10" customWidth="1"/>
    <col min="6384" max="6385" width="12.7109375" style="10" customWidth="1"/>
    <col min="6386" max="6386" width="11.7109375" style="10" customWidth="1"/>
    <col min="6387" max="6387" width="12.7109375" style="10" customWidth="1"/>
    <col min="6388" max="6388" width="6.85546875" style="10" customWidth="1"/>
    <col min="6389" max="6391" width="12.7109375" style="10" customWidth="1"/>
    <col min="6392" max="6392" width="11.7109375" style="10" customWidth="1"/>
    <col min="6393" max="6393" width="12.7109375" style="10" customWidth="1"/>
    <col min="6394" max="6394" width="10" style="10" bestFit="1" customWidth="1"/>
    <col min="6395" max="6395" width="10" style="10" customWidth="1"/>
    <col min="6396" max="6396" width="11" style="10" bestFit="1" customWidth="1"/>
    <col min="6397" max="6398" width="9.5703125" style="10" bestFit="1" customWidth="1"/>
    <col min="6399" max="6399" width="9.85546875" style="10" bestFit="1" customWidth="1"/>
    <col min="6400" max="6402" width="11.5703125" style="10" bestFit="1" customWidth="1"/>
    <col min="6403" max="6403" width="12.42578125" style="10" bestFit="1" customWidth="1"/>
    <col min="6404" max="6404" width="12.140625" style="10" bestFit="1" customWidth="1"/>
    <col min="6405" max="6405" width="12.42578125" style="10" bestFit="1" customWidth="1"/>
    <col min="6406" max="6406" width="12.140625" style="10" bestFit="1" customWidth="1"/>
    <col min="6407" max="6407" width="12.42578125" style="10" customWidth="1"/>
    <col min="6408" max="6408" width="12.140625" style="10" bestFit="1" customWidth="1"/>
    <col min="6409" max="6633" width="9.140625" style="10"/>
    <col min="6634" max="6634" width="9.7109375" style="10" customWidth="1"/>
    <col min="6635" max="6636" width="12.7109375" style="10" customWidth="1"/>
    <col min="6637" max="6637" width="11.7109375" style="10" customWidth="1"/>
    <col min="6638" max="6638" width="12.7109375" style="10" customWidth="1"/>
    <col min="6639" max="6639" width="6.7109375" style="10" customWidth="1"/>
    <col min="6640" max="6641" width="12.7109375" style="10" customWidth="1"/>
    <col min="6642" max="6642" width="11.7109375" style="10" customWidth="1"/>
    <col min="6643" max="6643" width="12.7109375" style="10" customWidth="1"/>
    <col min="6644" max="6644" width="6.85546875" style="10" customWidth="1"/>
    <col min="6645" max="6647" width="12.7109375" style="10" customWidth="1"/>
    <col min="6648" max="6648" width="11.7109375" style="10" customWidth="1"/>
    <col min="6649" max="6649" width="12.7109375" style="10" customWidth="1"/>
    <col min="6650" max="6650" width="10" style="10" bestFit="1" customWidth="1"/>
    <col min="6651" max="6651" width="10" style="10" customWidth="1"/>
    <col min="6652" max="6652" width="11" style="10" bestFit="1" customWidth="1"/>
    <col min="6653" max="6654" width="9.5703125" style="10" bestFit="1" customWidth="1"/>
    <col min="6655" max="6655" width="9.85546875" style="10" bestFit="1" customWidth="1"/>
    <col min="6656" max="6658" width="11.5703125" style="10" bestFit="1" customWidth="1"/>
    <col min="6659" max="6659" width="12.42578125" style="10" bestFit="1" customWidth="1"/>
    <col min="6660" max="6660" width="12.140625" style="10" bestFit="1" customWidth="1"/>
    <col min="6661" max="6661" width="12.42578125" style="10" bestFit="1" customWidth="1"/>
    <col min="6662" max="6662" width="12.140625" style="10" bestFit="1" customWidth="1"/>
    <col min="6663" max="6663" width="12.42578125" style="10" customWidth="1"/>
    <col min="6664" max="6664" width="12.140625" style="10" bestFit="1" customWidth="1"/>
    <col min="6665" max="6889" width="9.140625" style="10"/>
    <col min="6890" max="6890" width="9.7109375" style="10" customWidth="1"/>
    <col min="6891" max="6892" width="12.7109375" style="10" customWidth="1"/>
    <col min="6893" max="6893" width="11.7109375" style="10" customWidth="1"/>
    <col min="6894" max="6894" width="12.7109375" style="10" customWidth="1"/>
    <col min="6895" max="6895" width="6.7109375" style="10" customWidth="1"/>
    <col min="6896" max="6897" width="12.7109375" style="10" customWidth="1"/>
    <col min="6898" max="6898" width="11.7109375" style="10" customWidth="1"/>
    <col min="6899" max="6899" width="12.7109375" style="10" customWidth="1"/>
    <col min="6900" max="6900" width="6.85546875" style="10" customWidth="1"/>
    <col min="6901" max="6903" width="12.7109375" style="10" customWidth="1"/>
    <col min="6904" max="6904" width="11.7109375" style="10" customWidth="1"/>
    <col min="6905" max="6905" width="12.7109375" style="10" customWidth="1"/>
    <col min="6906" max="6906" width="10" style="10" bestFit="1" customWidth="1"/>
    <col min="6907" max="6907" width="10" style="10" customWidth="1"/>
    <col min="6908" max="6908" width="11" style="10" bestFit="1" customWidth="1"/>
    <col min="6909" max="6910" width="9.5703125" style="10" bestFit="1" customWidth="1"/>
    <col min="6911" max="6911" width="9.85546875" style="10" bestFit="1" customWidth="1"/>
    <col min="6912" max="6914" width="11.5703125" style="10" bestFit="1" customWidth="1"/>
    <col min="6915" max="6915" width="12.42578125" style="10" bestFit="1" customWidth="1"/>
    <col min="6916" max="6916" width="12.140625" style="10" bestFit="1" customWidth="1"/>
    <col min="6917" max="6917" width="12.42578125" style="10" bestFit="1" customWidth="1"/>
    <col min="6918" max="6918" width="12.140625" style="10" bestFit="1" customWidth="1"/>
    <col min="6919" max="6919" width="12.42578125" style="10" customWidth="1"/>
    <col min="6920" max="6920" width="12.140625" style="10" bestFit="1" customWidth="1"/>
    <col min="6921" max="7145" width="9.140625" style="10"/>
    <col min="7146" max="7146" width="9.7109375" style="10" customWidth="1"/>
    <col min="7147" max="7148" width="12.7109375" style="10" customWidth="1"/>
    <col min="7149" max="7149" width="11.7109375" style="10" customWidth="1"/>
    <col min="7150" max="7150" width="12.7109375" style="10" customWidth="1"/>
    <col min="7151" max="7151" width="6.7109375" style="10" customWidth="1"/>
    <col min="7152" max="7153" width="12.7109375" style="10" customWidth="1"/>
    <col min="7154" max="7154" width="11.7109375" style="10" customWidth="1"/>
    <col min="7155" max="7155" width="12.7109375" style="10" customWidth="1"/>
    <col min="7156" max="7156" width="6.85546875" style="10" customWidth="1"/>
    <col min="7157" max="7159" width="12.7109375" style="10" customWidth="1"/>
    <col min="7160" max="7160" width="11.7109375" style="10" customWidth="1"/>
    <col min="7161" max="7161" width="12.7109375" style="10" customWidth="1"/>
    <col min="7162" max="7162" width="10" style="10" bestFit="1" customWidth="1"/>
    <col min="7163" max="7163" width="10" style="10" customWidth="1"/>
    <col min="7164" max="7164" width="11" style="10" bestFit="1" customWidth="1"/>
    <col min="7165" max="7166" width="9.5703125" style="10" bestFit="1" customWidth="1"/>
    <col min="7167" max="7167" width="9.85546875" style="10" bestFit="1" customWidth="1"/>
    <col min="7168" max="7170" width="11.5703125" style="10" bestFit="1" customWidth="1"/>
    <col min="7171" max="7171" width="12.42578125" style="10" bestFit="1" customWidth="1"/>
    <col min="7172" max="7172" width="12.140625" style="10" bestFit="1" customWidth="1"/>
    <col min="7173" max="7173" width="12.42578125" style="10" bestFit="1" customWidth="1"/>
    <col min="7174" max="7174" width="12.140625" style="10" bestFit="1" customWidth="1"/>
    <col min="7175" max="7175" width="12.42578125" style="10" customWidth="1"/>
    <col min="7176" max="7176" width="12.140625" style="10" bestFit="1" customWidth="1"/>
    <col min="7177" max="7401" width="9.140625" style="10"/>
    <col min="7402" max="7402" width="9.7109375" style="10" customWidth="1"/>
    <col min="7403" max="7404" width="12.7109375" style="10" customWidth="1"/>
    <col min="7405" max="7405" width="11.7109375" style="10" customWidth="1"/>
    <col min="7406" max="7406" width="12.7109375" style="10" customWidth="1"/>
    <col min="7407" max="7407" width="6.7109375" style="10" customWidth="1"/>
    <col min="7408" max="7409" width="12.7109375" style="10" customWidth="1"/>
    <col min="7410" max="7410" width="11.7109375" style="10" customWidth="1"/>
    <col min="7411" max="7411" width="12.7109375" style="10" customWidth="1"/>
    <col min="7412" max="7412" width="6.85546875" style="10" customWidth="1"/>
    <col min="7413" max="7415" width="12.7109375" style="10" customWidth="1"/>
    <col min="7416" max="7416" width="11.7109375" style="10" customWidth="1"/>
    <col min="7417" max="7417" width="12.7109375" style="10" customWidth="1"/>
    <col min="7418" max="7418" width="10" style="10" bestFit="1" customWidth="1"/>
    <col min="7419" max="7419" width="10" style="10" customWidth="1"/>
    <col min="7420" max="7420" width="11" style="10" bestFit="1" customWidth="1"/>
    <col min="7421" max="7422" width="9.5703125" style="10" bestFit="1" customWidth="1"/>
    <col min="7423" max="7423" width="9.85546875" style="10" bestFit="1" customWidth="1"/>
    <col min="7424" max="7426" width="11.5703125" style="10" bestFit="1" customWidth="1"/>
    <col min="7427" max="7427" width="12.42578125" style="10" bestFit="1" customWidth="1"/>
    <col min="7428" max="7428" width="12.140625" style="10" bestFit="1" customWidth="1"/>
    <col min="7429" max="7429" width="12.42578125" style="10" bestFit="1" customWidth="1"/>
    <col min="7430" max="7430" width="12.140625" style="10" bestFit="1" customWidth="1"/>
    <col min="7431" max="7431" width="12.42578125" style="10" customWidth="1"/>
    <col min="7432" max="7432" width="12.140625" style="10" bestFit="1" customWidth="1"/>
    <col min="7433" max="7657" width="9.140625" style="10"/>
    <col min="7658" max="7658" width="9.7109375" style="10" customWidth="1"/>
    <col min="7659" max="7660" width="12.7109375" style="10" customWidth="1"/>
    <col min="7661" max="7661" width="11.7109375" style="10" customWidth="1"/>
    <col min="7662" max="7662" width="12.7109375" style="10" customWidth="1"/>
    <col min="7663" max="7663" width="6.7109375" style="10" customWidth="1"/>
    <col min="7664" max="7665" width="12.7109375" style="10" customWidth="1"/>
    <col min="7666" max="7666" width="11.7109375" style="10" customWidth="1"/>
    <col min="7667" max="7667" width="12.7109375" style="10" customWidth="1"/>
    <col min="7668" max="7668" width="6.85546875" style="10" customWidth="1"/>
    <col min="7669" max="7671" width="12.7109375" style="10" customWidth="1"/>
    <col min="7672" max="7672" width="11.7109375" style="10" customWidth="1"/>
    <col min="7673" max="7673" width="12.7109375" style="10" customWidth="1"/>
    <col min="7674" max="7674" width="10" style="10" bestFit="1" customWidth="1"/>
    <col min="7675" max="7675" width="10" style="10" customWidth="1"/>
    <col min="7676" max="7676" width="11" style="10" bestFit="1" customWidth="1"/>
    <col min="7677" max="7678" width="9.5703125" style="10" bestFit="1" customWidth="1"/>
    <col min="7679" max="7679" width="9.85546875" style="10" bestFit="1" customWidth="1"/>
    <col min="7680" max="7682" width="11.5703125" style="10" bestFit="1" customWidth="1"/>
    <col min="7683" max="7683" width="12.42578125" style="10" bestFit="1" customWidth="1"/>
    <col min="7684" max="7684" width="12.140625" style="10" bestFit="1" customWidth="1"/>
    <col min="7685" max="7685" width="12.42578125" style="10" bestFit="1" customWidth="1"/>
    <col min="7686" max="7686" width="12.140625" style="10" bestFit="1" customWidth="1"/>
    <col min="7687" max="7687" width="12.42578125" style="10" customWidth="1"/>
    <col min="7688" max="7688" width="12.140625" style="10" bestFit="1" customWidth="1"/>
    <col min="7689" max="7913" width="9.140625" style="10"/>
    <col min="7914" max="7914" width="9.7109375" style="10" customWidth="1"/>
    <col min="7915" max="7916" width="12.7109375" style="10" customWidth="1"/>
    <col min="7917" max="7917" width="11.7109375" style="10" customWidth="1"/>
    <col min="7918" max="7918" width="12.7109375" style="10" customWidth="1"/>
    <col min="7919" max="7919" width="6.7109375" style="10" customWidth="1"/>
    <col min="7920" max="7921" width="12.7109375" style="10" customWidth="1"/>
    <col min="7922" max="7922" width="11.7109375" style="10" customWidth="1"/>
    <col min="7923" max="7923" width="12.7109375" style="10" customWidth="1"/>
    <col min="7924" max="7924" width="6.85546875" style="10" customWidth="1"/>
    <col min="7925" max="7927" width="12.7109375" style="10" customWidth="1"/>
    <col min="7928" max="7928" width="11.7109375" style="10" customWidth="1"/>
    <col min="7929" max="7929" width="12.7109375" style="10" customWidth="1"/>
    <col min="7930" max="7930" width="10" style="10" bestFit="1" customWidth="1"/>
    <col min="7931" max="7931" width="10" style="10" customWidth="1"/>
    <col min="7932" max="7932" width="11" style="10" bestFit="1" customWidth="1"/>
    <col min="7933" max="7934" width="9.5703125" style="10" bestFit="1" customWidth="1"/>
    <col min="7935" max="7935" width="9.85546875" style="10" bestFit="1" customWidth="1"/>
    <col min="7936" max="7938" width="11.5703125" style="10" bestFit="1" customWidth="1"/>
    <col min="7939" max="7939" width="12.42578125" style="10" bestFit="1" customWidth="1"/>
    <col min="7940" max="7940" width="12.140625" style="10" bestFit="1" customWidth="1"/>
    <col min="7941" max="7941" width="12.42578125" style="10" bestFit="1" customWidth="1"/>
    <col min="7942" max="7942" width="12.140625" style="10" bestFit="1" customWidth="1"/>
    <col min="7943" max="7943" width="12.42578125" style="10" customWidth="1"/>
    <col min="7944" max="7944" width="12.140625" style="10" bestFit="1" customWidth="1"/>
    <col min="7945" max="8169" width="9.140625" style="10"/>
    <col min="8170" max="8170" width="9.7109375" style="10" customWidth="1"/>
    <col min="8171" max="8172" width="12.7109375" style="10" customWidth="1"/>
    <col min="8173" max="8173" width="11.7109375" style="10" customWidth="1"/>
    <col min="8174" max="8174" width="12.7109375" style="10" customWidth="1"/>
    <col min="8175" max="8175" width="6.7109375" style="10" customWidth="1"/>
    <col min="8176" max="8177" width="12.7109375" style="10" customWidth="1"/>
    <col min="8178" max="8178" width="11.7109375" style="10" customWidth="1"/>
    <col min="8179" max="8179" width="12.7109375" style="10" customWidth="1"/>
    <col min="8180" max="8180" width="6.85546875" style="10" customWidth="1"/>
    <col min="8181" max="8183" width="12.7109375" style="10" customWidth="1"/>
    <col min="8184" max="8184" width="11.7109375" style="10" customWidth="1"/>
    <col min="8185" max="8185" width="12.7109375" style="10" customWidth="1"/>
    <col min="8186" max="8186" width="10" style="10" bestFit="1" customWidth="1"/>
    <col min="8187" max="8187" width="10" style="10" customWidth="1"/>
    <col min="8188" max="8188" width="11" style="10" bestFit="1" customWidth="1"/>
    <col min="8189" max="8190" width="9.5703125" style="10" bestFit="1" customWidth="1"/>
    <col min="8191" max="8191" width="9.85546875" style="10" bestFit="1" customWidth="1"/>
    <col min="8192" max="8194" width="11.5703125" style="10" bestFit="1" customWidth="1"/>
    <col min="8195" max="8195" width="12.42578125" style="10" bestFit="1" customWidth="1"/>
    <col min="8196" max="8196" width="12.140625" style="10" bestFit="1" customWidth="1"/>
    <col min="8197" max="8197" width="12.42578125" style="10" bestFit="1" customWidth="1"/>
    <col min="8198" max="8198" width="12.140625" style="10" bestFit="1" customWidth="1"/>
    <col min="8199" max="8199" width="12.42578125" style="10" customWidth="1"/>
    <col min="8200" max="8200" width="12.140625" style="10" bestFit="1" customWidth="1"/>
    <col min="8201" max="8425" width="9.140625" style="10"/>
    <col min="8426" max="8426" width="9.7109375" style="10" customWidth="1"/>
    <col min="8427" max="8428" width="12.7109375" style="10" customWidth="1"/>
    <col min="8429" max="8429" width="11.7109375" style="10" customWidth="1"/>
    <col min="8430" max="8430" width="12.7109375" style="10" customWidth="1"/>
    <col min="8431" max="8431" width="6.7109375" style="10" customWidth="1"/>
    <col min="8432" max="8433" width="12.7109375" style="10" customWidth="1"/>
    <col min="8434" max="8434" width="11.7109375" style="10" customWidth="1"/>
    <col min="8435" max="8435" width="12.7109375" style="10" customWidth="1"/>
    <col min="8436" max="8436" width="6.85546875" style="10" customWidth="1"/>
    <col min="8437" max="8439" width="12.7109375" style="10" customWidth="1"/>
    <col min="8440" max="8440" width="11.7109375" style="10" customWidth="1"/>
    <col min="8441" max="8441" width="12.7109375" style="10" customWidth="1"/>
    <col min="8442" max="8442" width="10" style="10" bestFit="1" customWidth="1"/>
    <col min="8443" max="8443" width="10" style="10" customWidth="1"/>
    <col min="8444" max="8444" width="11" style="10" bestFit="1" customWidth="1"/>
    <col min="8445" max="8446" width="9.5703125" style="10" bestFit="1" customWidth="1"/>
    <col min="8447" max="8447" width="9.85546875" style="10" bestFit="1" customWidth="1"/>
    <col min="8448" max="8450" width="11.5703125" style="10" bestFit="1" customWidth="1"/>
    <col min="8451" max="8451" width="12.42578125" style="10" bestFit="1" customWidth="1"/>
    <col min="8452" max="8452" width="12.140625" style="10" bestFit="1" customWidth="1"/>
    <col min="8453" max="8453" width="12.42578125" style="10" bestFit="1" customWidth="1"/>
    <col min="8454" max="8454" width="12.140625" style="10" bestFit="1" customWidth="1"/>
    <col min="8455" max="8455" width="12.42578125" style="10" customWidth="1"/>
    <col min="8456" max="8456" width="12.140625" style="10" bestFit="1" customWidth="1"/>
    <col min="8457" max="8681" width="9.140625" style="10"/>
    <col min="8682" max="8682" width="9.7109375" style="10" customWidth="1"/>
    <col min="8683" max="8684" width="12.7109375" style="10" customWidth="1"/>
    <col min="8685" max="8685" width="11.7109375" style="10" customWidth="1"/>
    <col min="8686" max="8686" width="12.7109375" style="10" customWidth="1"/>
    <col min="8687" max="8687" width="6.7109375" style="10" customWidth="1"/>
    <col min="8688" max="8689" width="12.7109375" style="10" customWidth="1"/>
    <col min="8690" max="8690" width="11.7109375" style="10" customWidth="1"/>
    <col min="8691" max="8691" width="12.7109375" style="10" customWidth="1"/>
    <col min="8692" max="8692" width="6.85546875" style="10" customWidth="1"/>
    <col min="8693" max="8695" width="12.7109375" style="10" customWidth="1"/>
    <col min="8696" max="8696" width="11.7109375" style="10" customWidth="1"/>
    <col min="8697" max="8697" width="12.7109375" style="10" customWidth="1"/>
    <col min="8698" max="8698" width="10" style="10" bestFit="1" customWidth="1"/>
    <col min="8699" max="8699" width="10" style="10" customWidth="1"/>
    <col min="8700" max="8700" width="11" style="10" bestFit="1" customWidth="1"/>
    <col min="8701" max="8702" width="9.5703125" style="10" bestFit="1" customWidth="1"/>
    <col min="8703" max="8703" width="9.85546875" style="10" bestFit="1" customWidth="1"/>
    <col min="8704" max="8706" width="11.5703125" style="10" bestFit="1" customWidth="1"/>
    <col min="8707" max="8707" width="12.42578125" style="10" bestFit="1" customWidth="1"/>
    <col min="8708" max="8708" width="12.140625" style="10" bestFit="1" customWidth="1"/>
    <col min="8709" max="8709" width="12.42578125" style="10" bestFit="1" customWidth="1"/>
    <col min="8710" max="8710" width="12.140625" style="10" bestFit="1" customWidth="1"/>
    <col min="8711" max="8711" width="12.42578125" style="10" customWidth="1"/>
    <col min="8712" max="8712" width="12.140625" style="10" bestFit="1" customWidth="1"/>
    <col min="8713" max="8937" width="9.140625" style="10"/>
    <col min="8938" max="8938" width="9.7109375" style="10" customWidth="1"/>
    <col min="8939" max="8940" width="12.7109375" style="10" customWidth="1"/>
    <col min="8941" max="8941" width="11.7109375" style="10" customWidth="1"/>
    <col min="8942" max="8942" width="12.7109375" style="10" customWidth="1"/>
    <col min="8943" max="8943" width="6.7109375" style="10" customWidth="1"/>
    <col min="8944" max="8945" width="12.7109375" style="10" customWidth="1"/>
    <col min="8946" max="8946" width="11.7109375" style="10" customWidth="1"/>
    <col min="8947" max="8947" width="12.7109375" style="10" customWidth="1"/>
    <col min="8948" max="8948" width="6.85546875" style="10" customWidth="1"/>
    <col min="8949" max="8951" width="12.7109375" style="10" customWidth="1"/>
    <col min="8952" max="8952" width="11.7109375" style="10" customWidth="1"/>
    <col min="8953" max="8953" width="12.7109375" style="10" customWidth="1"/>
    <col min="8954" max="8954" width="10" style="10" bestFit="1" customWidth="1"/>
    <col min="8955" max="8955" width="10" style="10" customWidth="1"/>
    <col min="8956" max="8956" width="11" style="10" bestFit="1" customWidth="1"/>
    <col min="8957" max="8958" width="9.5703125" style="10" bestFit="1" customWidth="1"/>
    <col min="8959" max="8959" width="9.85546875" style="10" bestFit="1" customWidth="1"/>
    <col min="8960" max="8962" width="11.5703125" style="10" bestFit="1" customWidth="1"/>
    <col min="8963" max="8963" width="12.42578125" style="10" bestFit="1" customWidth="1"/>
    <col min="8964" max="8964" width="12.140625" style="10" bestFit="1" customWidth="1"/>
    <col min="8965" max="8965" width="12.42578125" style="10" bestFit="1" customWidth="1"/>
    <col min="8966" max="8966" width="12.140625" style="10" bestFit="1" customWidth="1"/>
    <col min="8967" max="8967" width="12.42578125" style="10" customWidth="1"/>
    <col min="8968" max="8968" width="12.140625" style="10" bestFit="1" customWidth="1"/>
    <col min="8969" max="9193" width="9.140625" style="10"/>
    <col min="9194" max="9194" width="9.7109375" style="10" customWidth="1"/>
    <col min="9195" max="9196" width="12.7109375" style="10" customWidth="1"/>
    <col min="9197" max="9197" width="11.7109375" style="10" customWidth="1"/>
    <col min="9198" max="9198" width="12.7109375" style="10" customWidth="1"/>
    <col min="9199" max="9199" width="6.7109375" style="10" customWidth="1"/>
    <col min="9200" max="9201" width="12.7109375" style="10" customWidth="1"/>
    <col min="9202" max="9202" width="11.7109375" style="10" customWidth="1"/>
    <col min="9203" max="9203" width="12.7109375" style="10" customWidth="1"/>
    <col min="9204" max="9204" width="6.85546875" style="10" customWidth="1"/>
    <col min="9205" max="9207" width="12.7109375" style="10" customWidth="1"/>
    <col min="9208" max="9208" width="11.7109375" style="10" customWidth="1"/>
    <col min="9209" max="9209" width="12.7109375" style="10" customWidth="1"/>
    <col min="9210" max="9210" width="10" style="10" bestFit="1" customWidth="1"/>
    <col min="9211" max="9211" width="10" style="10" customWidth="1"/>
    <col min="9212" max="9212" width="11" style="10" bestFit="1" customWidth="1"/>
    <col min="9213" max="9214" width="9.5703125" style="10" bestFit="1" customWidth="1"/>
    <col min="9215" max="9215" width="9.85546875" style="10" bestFit="1" customWidth="1"/>
    <col min="9216" max="9218" width="11.5703125" style="10" bestFit="1" customWidth="1"/>
    <col min="9219" max="9219" width="12.42578125" style="10" bestFit="1" customWidth="1"/>
    <col min="9220" max="9220" width="12.140625" style="10" bestFit="1" customWidth="1"/>
    <col min="9221" max="9221" width="12.42578125" style="10" bestFit="1" customWidth="1"/>
    <col min="9222" max="9222" width="12.140625" style="10" bestFit="1" customWidth="1"/>
    <col min="9223" max="9223" width="12.42578125" style="10" customWidth="1"/>
    <col min="9224" max="9224" width="12.140625" style="10" bestFit="1" customWidth="1"/>
    <col min="9225" max="9449" width="9.140625" style="10"/>
    <col min="9450" max="9450" width="9.7109375" style="10" customWidth="1"/>
    <col min="9451" max="9452" width="12.7109375" style="10" customWidth="1"/>
    <col min="9453" max="9453" width="11.7109375" style="10" customWidth="1"/>
    <col min="9454" max="9454" width="12.7109375" style="10" customWidth="1"/>
    <col min="9455" max="9455" width="6.7109375" style="10" customWidth="1"/>
    <col min="9456" max="9457" width="12.7109375" style="10" customWidth="1"/>
    <col min="9458" max="9458" width="11.7109375" style="10" customWidth="1"/>
    <col min="9459" max="9459" width="12.7109375" style="10" customWidth="1"/>
    <col min="9460" max="9460" width="6.85546875" style="10" customWidth="1"/>
    <col min="9461" max="9463" width="12.7109375" style="10" customWidth="1"/>
    <col min="9464" max="9464" width="11.7109375" style="10" customWidth="1"/>
    <col min="9465" max="9465" width="12.7109375" style="10" customWidth="1"/>
    <col min="9466" max="9466" width="10" style="10" bestFit="1" customWidth="1"/>
    <col min="9467" max="9467" width="10" style="10" customWidth="1"/>
    <col min="9468" max="9468" width="11" style="10" bestFit="1" customWidth="1"/>
    <col min="9469" max="9470" width="9.5703125" style="10" bestFit="1" customWidth="1"/>
    <col min="9471" max="9471" width="9.85546875" style="10" bestFit="1" customWidth="1"/>
    <col min="9472" max="9474" width="11.5703125" style="10" bestFit="1" customWidth="1"/>
    <col min="9475" max="9475" width="12.42578125" style="10" bestFit="1" customWidth="1"/>
    <col min="9476" max="9476" width="12.140625" style="10" bestFit="1" customWidth="1"/>
    <col min="9477" max="9477" width="12.42578125" style="10" bestFit="1" customWidth="1"/>
    <col min="9478" max="9478" width="12.140625" style="10" bestFit="1" customWidth="1"/>
    <col min="9479" max="9479" width="12.42578125" style="10" customWidth="1"/>
    <col min="9480" max="9480" width="12.140625" style="10" bestFit="1" customWidth="1"/>
    <col min="9481" max="9705" width="9.140625" style="10"/>
    <col min="9706" max="9706" width="9.7109375" style="10" customWidth="1"/>
    <col min="9707" max="9708" width="12.7109375" style="10" customWidth="1"/>
    <col min="9709" max="9709" width="11.7109375" style="10" customWidth="1"/>
    <col min="9710" max="9710" width="12.7109375" style="10" customWidth="1"/>
    <col min="9711" max="9711" width="6.7109375" style="10" customWidth="1"/>
    <col min="9712" max="9713" width="12.7109375" style="10" customWidth="1"/>
    <col min="9714" max="9714" width="11.7109375" style="10" customWidth="1"/>
    <col min="9715" max="9715" width="12.7109375" style="10" customWidth="1"/>
    <col min="9716" max="9716" width="6.85546875" style="10" customWidth="1"/>
    <col min="9717" max="9719" width="12.7109375" style="10" customWidth="1"/>
    <col min="9720" max="9720" width="11.7109375" style="10" customWidth="1"/>
    <col min="9721" max="9721" width="12.7109375" style="10" customWidth="1"/>
    <col min="9722" max="9722" width="10" style="10" bestFit="1" customWidth="1"/>
    <col min="9723" max="9723" width="10" style="10" customWidth="1"/>
    <col min="9724" max="9724" width="11" style="10" bestFit="1" customWidth="1"/>
    <col min="9725" max="9726" width="9.5703125" style="10" bestFit="1" customWidth="1"/>
    <col min="9727" max="9727" width="9.85546875" style="10" bestFit="1" customWidth="1"/>
    <col min="9728" max="9730" width="11.5703125" style="10" bestFit="1" customWidth="1"/>
    <col min="9731" max="9731" width="12.42578125" style="10" bestFit="1" customWidth="1"/>
    <col min="9732" max="9732" width="12.140625" style="10" bestFit="1" customWidth="1"/>
    <col min="9733" max="9733" width="12.42578125" style="10" bestFit="1" customWidth="1"/>
    <col min="9734" max="9734" width="12.140625" style="10" bestFit="1" customWidth="1"/>
    <col min="9735" max="9735" width="12.42578125" style="10" customWidth="1"/>
    <col min="9736" max="9736" width="12.140625" style="10" bestFit="1" customWidth="1"/>
    <col min="9737" max="9961" width="9.140625" style="10"/>
    <col min="9962" max="9962" width="9.7109375" style="10" customWidth="1"/>
    <col min="9963" max="9964" width="12.7109375" style="10" customWidth="1"/>
    <col min="9965" max="9965" width="11.7109375" style="10" customWidth="1"/>
    <col min="9966" max="9966" width="12.7109375" style="10" customWidth="1"/>
    <col min="9967" max="9967" width="6.7109375" style="10" customWidth="1"/>
    <col min="9968" max="9969" width="12.7109375" style="10" customWidth="1"/>
    <col min="9970" max="9970" width="11.7109375" style="10" customWidth="1"/>
    <col min="9971" max="9971" width="12.7109375" style="10" customWidth="1"/>
    <col min="9972" max="9972" width="6.85546875" style="10" customWidth="1"/>
    <col min="9973" max="9975" width="12.7109375" style="10" customWidth="1"/>
    <col min="9976" max="9976" width="11.7109375" style="10" customWidth="1"/>
    <col min="9977" max="9977" width="12.7109375" style="10" customWidth="1"/>
    <col min="9978" max="9978" width="10" style="10" bestFit="1" customWidth="1"/>
    <col min="9979" max="9979" width="10" style="10" customWidth="1"/>
    <col min="9980" max="9980" width="11" style="10" bestFit="1" customWidth="1"/>
    <col min="9981" max="9982" width="9.5703125" style="10" bestFit="1" customWidth="1"/>
    <col min="9983" max="9983" width="9.85546875" style="10" bestFit="1" customWidth="1"/>
    <col min="9984" max="9986" width="11.5703125" style="10" bestFit="1" customWidth="1"/>
    <col min="9987" max="9987" width="12.42578125" style="10" bestFit="1" customWidth="1"/>
    <col min="9988" max="9988" width="12.140625" style="10" bestFit="1" customWidth="1"/>
    <col min="9989" max="9989" width="12.42578125" style="10" bestFit="1" customWidth="1"/>
    <col min="9990" max="9990" width="12.140625" style="10" bestFit="1" customWidth="1"/>
    <col min="9991" max="9991" width="12.42578125" style="10" customWidth="1"/>
    <col min="9992" max="9992" width="12.140625" style="10" bestFit="1" customWidth="1"/>
    <col min="9993" max="10217" width="9.140625" style="10"/>
    <col min="10218" max="10218" width="9.7109375" style="10" customWidth="1"/>
    <col min="10219" max="10220" width="12.7109375" style="10" customWidth="1"/>
    <col min="10221" max="10221" width="11.7109375" style="10" customWidth="1"/>
    <col min="10222" max="10222" width="12.7109375" style="10" customWidth="1"/>
    <col min="10223" max="10223" width="6.7109375" style="10" customWidth="1"/>
    <col min="10224" max="10225" width="12.7109375" style="10" customWidth="1"/>
    <col min="10226" max="10226" width="11.7109375" style="10" customWidth="1"/>
    <col min="10227" max="10227" width="12.7109375" style="10" customWidth="1"/>
    <col min="10228" max="10228" width="6.85546875" style="10" customWidth="1"/>
    <col min="10229" max="10231" width="12.7109375" style="10" customWidth="1"/>
    <col min="10232" max="10232" width="11.7109375" style="10" customWidth="1"/>
    <col min="10233" max="10233" width="12.7109375" style="10" customWidth="1"/>
    <col min="10234" max="10234" width="10" style="10" bestFit="1" customWidth="1"/>
    <col min="10235" max="10235" width="10" style="10" customWidth="1"/>
    <col min="10236" max="10236" width="11" style="10" bestFit="1" customWidth="1"/>
    <col min="10237" max="10238" width="9.5703125" style="10" bestFit="1" customWidth="1"/>
    <col min="10239" max="10239" width="9.85546875" style="10" bestFit="1" customWidth="1"/>
    <col min="10240" max="10242" width="11.5703125" style="10" bestFit="1" customWidth="1"/>
    <col min="10243" max="10243" width="12.42578125" style="10" bestFit="1" customWidth="1"/>
    <col min="10244" max="10244" width="12.140625" style="10" bestFit="1" customWidth="1"/>
    <col min="10245" max="10245" width="12.42578125" style="10" bestFit="1" customWidth="1"/>
    <col min="10246" max="10246" width="12.140625" style="10" bestFit="1" customWidth="1"/>
    <col min="10247" max="10247" width="12.42578125" style="10" customWidth="1"/>
    <col min="10248" max="10248" width="12.140625" style="10" bestFit="1" customWidth="1"/>
    <col min="10249" max="10473" width="9.140625" style="10"/>
    <col min="10474" max="10474" width="9.7109375" style="10" customWidth="1"/>
    <col min="10475" max="10476" width="12.7109375" style="10" customWidth="1"/>
    <col min="10477" max="10477" width="11.7109375" style="10" customWidth="1"/>
    <col min="10478" max="10478" width="12.7109375" style="10" customWidth="1"/>
    <col min="10479" max="10479" width="6.7109375" style="10" customWidth="1"/>
    <col min="10480" max="10481" width="12.7109375" style="10" customWidth="1"/>
    <col min="10482" max="10482" width="11.7109375" style="10" customWidth="1"/>
    <col min="10483" max="10483" width="12.7109375" style="10" customWidth="1"/>
    <col min="10484" max="10484" width="6.85546875" style="10" customWidth="1"/>
    <col min="10485" max="10487" width="12.7109375" style="10" customWidth="1"/>
    <col min="10488" max="10488" width="11.7109375" style="10" customWidth="1"/>
    <col min="10489" max="10489" width="12.7109375" style="10" customWidth="1"/>
    <col min="10490" max="10490" width="10" style="10" bestFit="1" customWidth="1"/>
    <col min="10491" max="10491" width="10" style="10" customWidth="1"/>
    <col min="10492" max="10492" width="11" style="10" bestFit="1" customWidth="1"/>
    <col min="10493" max="10494" width="9.5703125" style="10" bestFit="1" customWidth="1"/>
    <col min="10495" max="10495" width="9.85546875" style="10" bestFit="1" customWidth="1"/>
    <col min="10496" max="10498" width="11.5703125" style="10" bestFit="1" customWidth="1"/>
    <col min="10499" max="10499" width="12.42578125" style="10" bestFit="1" customWidth="1"/>
    <col min="10500" max="10500" width="12.140625" style="10" bestFit="1" customWidth="1"/>
    <col min="10501" max="10501" width="12.42578125" style="10" bestFit="1" customWidth="1"/>
    <col min="10502" max="10502" width="12.140625" style="10" bestFit="1" customWidth="1"/>
    <col min="10503" max="10503" width="12.42578125" style="10" customWidth="1"/>
    <col min="10504" max="10504" width="12.140625" style="10" bestFit="1" customWidth="1"/>
    <col min="10505" max="10729" width="9.140625" style="10"/>
    <col min="10730" max="10730" width="9.7109375" style="10" customWidth="1"/>
    <col min="10731" max="10732" width="12.7109375" style="10" customWidth="1"/>
    <col min="10733" max="10733" width="11.7109375" style="10" customWidth="1"/>
    <col min="10734" max="10734" width="12.7109375" style="10" customWidth="1"/>
    <col min="10735" max="10735" width="6.7109375" style="10" customWidth="1"/>
    <col min="10736" max="10737" width="12.7109375" style="10" customWidth="1"/>
    <col min="10738" max="10738" width="11.7109375" style="10" customWidth="1"/>
    <col min="10739" max="10739" width="12.7109375" style="10" customWidth="1"/>
    <col min="10740" max="10740" width="6.85546875" style="10" customWidth="1"/>
    <col min="10741" max="10743" width="12.7109375" style="10" customWidth="1"/>
    <col min="10744" max="10744" width="11.7109375" style="10" customWidth="1"/>
    <col min="10745" max="10745" width="12.7109375" style="10" customWidth="1"/>
    <col min="10746" max="10746" width="10" style="10" bestFit="1" customWidth="1"/>
    <col min="10747" max="10747" width="10" style="10" customWidth="1"/>
    <col min="10748" max="10748" width="11" style="10" bestFit="1" customWidth="1"/>
    <col min="10749" max="10750" width="9.5703125" style="10" bestFit="1" customWidth="1"/>
    <col min="10751" max="10751" width="9.85546875" style="10" bestFit="1" customWidth="1"/>
    <col min="10752" max="10754" width="11.5703125" style="10" bestFit="1" customWidth="1"/>
    <col min="10755" max="10755" width="12.42578125" style="10" bestFit="1" customWidth="1"/>
    <col min="10756" max="10756" width="12.140625" style="10" bestFit="1" customWidth="1"/>
    <col min="10757" max="10757" width="12.42578125" style="10" bestFit="1" customWidth="1"/>
    <col min="10758" max="10758" width="12.140625" style="10" bestFit="1" customWidth="1"/>
    <col min="10759" max="10759" width="12.42578125" style="10" customWidth="1"/>
    <col min="10760" max="10760" width="12.140625" style="10" bestFit="1" customWidth="1"/>
    <col min="10761" max="10985" width="9.140625" style="10"/>
    <col min="10986" max="10986" width="9.7109375" style="10" customWidth="1"/>
    <col min="10987" max="10988" width="12.7109375" style="10" customWidth="1"/>
    <col min="10989" max="10989" width="11.7109375" style="10" customWidth="1"/>
    <col min="10990" max="10990" width="12.7109375" style="10" customWidth="1"/>
    <col min="10991" max="10991" width="6.7109375" style="10" customWidth="1"/>
    <col min="10992" max="10993" width="12.7109375" style="10" customWidth="1"/>
    <col min="10994" max="10994" width="11.7109375" style="10" customWidth="1"/>
    <col min="10995" max="10995" width="12.7109375" style="10" customWidth="1"/>
    <col min="10996" max="10996" width="6.85546875" style="10" customWidth="1"/>
    <col min="10997" max="10999" width="12.7109375" style="10" customWidth="1"/>
    <col min="11000" max="11000" width="11.7109375" style="10" customWidth="1"/>
    <col min="11001" max="11001" width="12.7109375" style="10" customWidth="1"/>
    <col min="11002" max="11002" width="10" style="10" bestFit="1" customWidth="1"/>
    <col min="11003" max="11003" width="10" style="10" customWidth="1"/>
    <col min="11004" max="11004" width="11" style="10" bestFit="1" customWidth="1"/>
    <col min="11005" max="11006" width="9.5703125" style="10" bestFit="1" customWidth="1"/>
    <col min="11007" max="11007" width="9.85546875" style="10" bestFit="1" customWidth="1"/>
    <col min="11008" max="11010" width="11.5703125" style="10" bestFit="1" customWidth="1"/>
    <col min="11011" max="11011" width="12.42578125" style="10" bestFit="1" customWidth="1"/>
    <col min="11012" max="11012" width="12.140625" style="10" bestFit="1" customWidth="1"/>
    <col min="11013" max="11013" width="12.42578125" style="10" bestFit="1" customWidth="1"/>
    <col min="11014" max="11014" width="12.140625" style="10" bestFit="1" customWidth="1"/>
    <col min="11015" max="11015" width="12.42578125" style="10" customWidth="1"/>
    <col min="11016" max="11016" width="12.140625" style="10" bestFit="1" customWidth="1"/>
    <col min="11017" max="11241" width="9.140625" style="10"/>
    <col min="11242" max="11242" width="9.7109375" style="10" customWidth="1"/>
    <col min="11243" max="11244" width="12.7109375" style="10" customWidth="1"/>
    <col min="11245" max="11245" width="11.7109375" style="10" customWidth="1"/>
    <col min="11246" max="11246" width="12.7109375" style="10" customWidth="1"/>
    <col min="11247" max="11247" width="6.7109375" style="10" customWidth="1"/>
    <col min="11248" max="11249" width="12.7109375" style="10" customWidth="1"/>
    <col min="11250" max="11250" width="11.7109375" style="10" customWidth="1"/>
    <col min="11251" max="11251" width="12.7109375" style="10" customWidth="1"/>
    <col min="11252" max="11252" width="6.85546875" style="10" customWidth="1"/>
    <col min="11253" max="11255" width="12.7109375" style="10" customWidth="1"/>
    <col min="11256" max="11256" width="11.7109375" style="10" customWidth="1"/>
    <col min="11257" max="11257" width="12.7109375" style="10" customWidth="1"/>
    <col min="11258" max="11258" width="10" style="10" bestFit="1" customWidth="1"/>
    <col min="11259" max="11259" width="10" style="10" customWidth="1"/>
    <col min="11260" max="11260" width="11" style="10" bestFit="1" customWidth="1"/>
    <col min="11261" max="11262" width="9.5703125" style="10" bestFit="1" customWidth="1"/>
    <col min="11263" max="11263" width="9.85546875" style="10" bestFit="1" customWidth="1"/>
    <col min="11264" max="11266" width="11.5703125" style="10" bestFit="1" customWidth="1"/>
    <col min="11267" max="11267" width="12.42578125" style="10" bestFit="1" customWidth="1"/>
    <col min="11268" max="11268" width="12.140625" style="10" bestFit="1" customWidth="1"/>
    <col min="11269" max="11269" width="12.42578125" style="10" bestFit="1" customWidth="1"/>
    <col min="11270" max="11270" width="12.140625" style="10" bestFit="1" customWidth="1"/>
    <col min="11271" max="11271" width="12.42578125" style="10" customWidth="1"/>
    <col min="11272" max="11272" width="12.140625" style="10" bestFit="1" customWidth="1"/>
    <col min="11273" max="11497" width="9.140625" style="10"/>
    <col min="11498" max="11498" width="9.7109375" style="10" customWidth="1"/>
    <col min="11499" max="11500" width="12.7109375" style="10" customWidth="1"/>
    <col min="11501" max="11501" width="11.7109375" style="10" customWidth="1"/>
    <col min="11502" max="11502" width="12.7109375" style="10" customWidth="1"/>
    <col min="11503" max="11503" width="6.7109375" style="10" customWidth="1"/>
    <col min="11504" max="11505" width="12.7109375" style="10" customWidth="1"/>
    <col min="11506" max="11506" width="11.7109375" style="10" customWidth="1"/>
    <col min="11507" max="11507" width="12.7109375" style="10" customWidth="1"/>
    <col min="11508" max="11508" width="6.85546875" style="10" customWidth="1"/>
    <col min="11509" max="11511" width="12.7109375" style="10" customWidth="1"/>
    <col min="11512" max="11512" width="11.7109375" style="10" customWidth="1"/>
    <col min="11513" max="11513" width="12.7109375" style="10" customWidth="1"/>
    <col min="11514" max="11514" width="10" style="10" bestFit="1" customWidth="1"/>
    <col min="11515" max="11515" width="10" style="10" customWidth="1"/>
    <col min="11516" max="11516" width="11" style="10" bestFit="1" customWidth="1"/>
    <col min="11517" max="11518" width="9.5703125" style="10" bestFit="1" customWidth="1"/>
    <col min="11519" max="11519" width="9.85546875" style="10" bestFit="1" customWidth="1"/>
    <col min="11520" max="11522" width="11.5703125" style="10" bestFit="1" customWidth="1"/>
    <col min="11523" max="11523" width="12.42578125" style="10" bestFit="1" customWidth="1"/>
    <col min="11524" max="11524" width="12.140625" style="10" bestFit="1" customWidth="1"/>
    <col min="11525" max="11525" width="12.42578125" style="10" bestFit="1" customWidth="1"/>
    <col min="11526" max="11526" width="12.140625" style="10" bestFit="1" customWidth="1"/>
    <col min="11527" max="11527" width="12.42578125" style="10" customWidth="1"/>
    <col min="11528" max="11528" width="12.140625" style="10" bestFit="1" customWidth="1"/>
    <col min="11529" max="11753" width="9.140625" style="10"/>
    <col min="11754" max="11754" width="9.7109375" style="10" customWidth="1"/>
    <col min="11755" max="11756" width="12.7109375" style="10" customWidth="1"/>
    <col min="11757" max="11757" width="11.7109375" style="10" customWidth="1"/>
    <col min="11758" max="11758" width="12.7109375" style="10" customWidth="1"/>
    <col min="11759" max="11759" width="6.7109375" style="10" customWidth="1"/>
    <col min="11760" max="11761" width="12.7109375" style="10" customWidth="1"/>
    <col min="11762" max="11762" width="11.7109375" style="10" customWidth="1"/>
    <col min="11763" max="11763" width="12.7109375" style="10" customWidth="1"/>
    <col min="11764" max="11764" width="6.85546875" style="10" customWidth="1"/>
    <col min="11765" max="11767" width="12.7109375" style="10" customWidth="1"/>
    <col min="11768" max="11768" width="11.7109375" style="10" customWidth="1"/>
    <col min="11769" max="11769" width="12.7109375" style="10" customWidth="1"/>
    <col min="11770" max="11770" width="10" style="10" bestFit="1" customWidth="1"/>
    <col min="11771" max="11771" width="10" style="10" customWidth="1"/>
    <col min="11772" max="11772" width="11" style="10" bestFit="1" customWidth="1"/>
    <col min="11773" max="11774" width="9.5703125" style="10" bestFit="1" customWidth="1"/>
    <col min="11775" max="11775" width="9.85546875" style="10" bestFit="1" customWidth="1"/>
    <col min="11776" max="11778" width="11.5703125" style="10" bestFit="1" customWidth="1"/>
    <col min="11779" max="11779" width="12.42578125" style="10" bestFit="1" customWidth="1"/>
    <col min="11780" max="11780" width="12.140625" style="10" bestFit="1" customWidth="1"/>
    <col min="11781" max="11781" width="12.42578125" style="10" bestFit="1" customWidth="1"/>
    <col min="11782" max="11782" width="12.140625" style="10" bestFit="1" customWidth="1"/>
    <col min="11783" max="11783" width="12.42578125" style="10" customWidth="1"/>
    <col min="11784" max="11784" width="12.140625" style="10" bestFit="1" customWidth="1"/>
    <col min="11785" max="12009" width="9.140625" style="10"/>
    <col min="12010" max="12010" width="9.7109375" style="10" customWidth="1"/>
    <col min="12011" max="12012" width="12.7109375" style="10" customWidth="1"/>
    <col min="12013" max="12013" width="11.7109375" style="10" customWidth="1"/>
    <col min="12014" max="12014" width="12.7109375" style="10" customWidth="1"/>
    <col min="12015" max="12015" width="6.7109375" style="10" customWidth="1"/>
    <col min="12016" max="12017" width="12.7109375" style="10" customWidth="1"/>
    <col min="12018" max="12018" width="11.7109375" style="10" customWidth="1"/>
    <col min="12019" max="12019" width="12.7109375" style="10" customWidth="1"/>
    <col min="12020" max="12020" width="6.85546875" style="10" customWidth="1"/>
    <col min="12021" max="12023" width="12.7109375" style="10" customWidth="1"/>
    <col min="12024" max="12024" width="11.7109375" style="10" customWidth="1"/>
    <col min="12025" max="12025" width="12.7109375" style="10" customWidth="1"/>
    <col min="12026" max="12026" width="10" style="10" bestFit="1" customWidth="1"/>
    <col min="12027" max="12027" width="10" style="10" customWidth="1"/>
    <col min="12028" max="12028" width="11" style="10" bestFit="1" customWidth="1"/>
    <col min="12029" max="12030" width="9.5703125" style="10" bestFit="1" customWidth="1"/>
    <col min="12031" max="12031" width="9.85546875" style="10" bestFit="1" customWidth="1"/>
    <col min="12032" max="12034" width="11.5703125" style="10" bestFit="1" customWidth="1"/>
    <col min="12035" max="12035" width="12.42578125" style="10" bestFit="1" customWidth="1"/>
    <col min="12036" max="12036" width="12.140625" style="10" bestFit="1" customWidth="1"/>
    <col min="12037" max="12037" width="12.42578125" style="10" bestFit="1" customWidth="1"/>
    <col min="12038" max="12038" width="12.140625" style="10" bestFit="1" customWidth="1"/>
    <col min="12039" max="12039" width="12.42578125" style="10" customWidth="1"/>
    <col min="12040" max="12040" width="12.140625" style="10" bestFit="1" customWidth="1"/>
    <col min="12041" max="12265" width="9.140625" style="10"/>
    <col min="12266" max="12266" width="9.7109375" style="10" customWidth="1"/>
    <col min="12267" max="12268" width="12.7109375" style="10" customWidth="1"/>
    <col min="12269" max="12269" width="11.7109375" style="10" customWidth="1"/>
    <col min="12270" max="12270" width="12.7109375" style="10" customWidth="1"/>
    <col min="12271" max="12271" width="6.7109375" style="10" customWidth="1"/>
    <col min="12272" max="12273" width="12.7109375" style="10" customWidth="1"/>
    <col min="12274" max="12274" width="11.7109375" style="10" customWidth="1"/>
    <col min="12275" max="12275" width="12.7109375" style="10" customWidth="1"/>
    <col min="12276" max="12276" width="6.85546875" style="10" customWidth="1"/>
    <col min="12277" max="12279" width="12.7109375" style="10" customWidth="1"/>
    <col min="12280" max="12280" width="11.7109375" style="10" customWidth="1"/>
    <col min="12281" max="12281" width="12.7109375" style="10" customWidth="1"/>
    <col min="12282" max="12282" width="10" style="10" bestFit="1" customWidth="1"/>
    <col min="12283" max="12283" width="10" style="10" customWidth="1"/>
    <col min="12284" max="12284" width="11" style="10" bestFit="1" customWidth="1"/>
    <col min="12285" max="12286" width="9.5703125" style="10" bestFit="1" customWidth="1"/>
    <col min="12287" max="12287" width="9.85546875" style="10" bestFit="1" customWidth="1"/>
    <col min="12288" max="12290" width="11.5703125" style="10" bestFit="1" customWidth="1"/>
    <col min="12291" max="12291" width="12.42578125" style="10" bestFit="1" customWidth="1"/>
    <col min="12292" max="12292" width="12.140625" style="10" bestFit="1" customWidth="1"/>
    <col min="12293" max="12293" width="12.42578125" style="10" bestFit="1" customWidth="1"/>
    <col min="12294" max="12294" width="12.140625" style="10" bestFit="1" customWidth="1"/>
    <col min="12295" max="12295" width="12.42578125" style="10" customWidth="1"/>
    <col min="12296" max="12296" width="12.140625" style="10" bestFit="1" customWidth="1"/>
    <col min="12297" max="12521" width="9.140625" style="10"/>
    <col min="12522" max="12522" width="9.7109375" style="10" customWidth="1"/>
    <col min="12523" max="12524" width="12.7109375" style="10" customWidth="1"/>
    <col min="12525" max="12525" width="11.7109375" style="10" customWidth="1"/>
    <col min="12526" max="12526" width="12.7109375" style="10" customWidth="1"/>
    <col min="12527" max="12527" width="6.7109375" style="10" customWidth="1"/>
    <col min="12528" max="12529" width="12.7109375" style="10" customWidth="1"/>
    <col min="12530" max="12530" width="11.7109375" style="10" customWidth="1"/>
    <col min="12531" max="12531" width="12.7109375" style="10" customWidth="1"/>
    <col min="12532" max="12532" width="6.85546875" style="10" customWidth="1"/>
    <col min="12533" max="12535" width="12.7109375" style="10" customWidth="1"/>
    <col min="12536" max="12536" width="11.7109375" style="10" customWidth="1"/>
    <col min="12537" max="12537" width="12.7109375" style="10" customWidth="1"/>
    <col min="12538" max="12538" width="10" style="10" bestFit="1" customWidth="1"/>
    <col min="12539" max="12539" width="10" style="10" customWidth="1"/>
    <col min="12540" max="12540" width="11" style="10" bestFit="1" customWidth="1"/>
    <col min="12541" max="12542" width="9.5703125" style="10" bestFit="1" customWidth="1"/>
    <col min="12543" max="12543" width="9.85546875" style="10" bestFit="1" customWidth="1"/>
    <col min="12544" max="12546" width="11.5703125" style="10" bestFit="1" customWidth="1"/>
    <col min="12547" max="12547" width="12.42578125" style="10" bestFit="1" customWidth="1"/>
    <col min="12548" max="12548" width="12.140625" style="10" bestFit="1" customWidth="1"/>
    <col min="12549" max="12549" width="12.42578125" style="10" bestFit="1" customWidth="1"/>
    <col min="12550" max="12550" width="12.140625" style="10" bestFit="1" customWidth="1"/>
    <col min="12551" max="12551" width="12.42578125" style="10" customWidth="1"/>
    <col min="12552" max="12552" width="12.140625" style="10" bestFit="1" customWidth="1"/>
    <col min="12553" max="12777" width="9.140625" style="10"/>
    <col min="12778" max="12778" width="9.7109375" style="10" customWidth="1"/>
    <col min="12779" max="12780" width="12.7109375" style="10" customWidth="1"/>
    <col min="12781" max="12781" width="11.7109375" style="10" customWidth="1"/>
    <col min="12782" max="12782" width="12.7109375" style="10" customWidth="1"/>
    <col min="12783" max="12783" width="6.7109375" style="10" customWidth="1"/>
    <col min="12784" max="12785" width="12.7109375" style="10" customWidth="1"/>
    <col min="12786" max="12786" width="11.7109375" style="10" customWidth="1"/>
    <col min="12787" max="12787" width="12.7109375" style="10" customWidth="1"/>
    <col min="12788" max="12788" width="6.85546875" style="10" customWidth="1"/>
    <col min="12789" max="12791" width="12.7109375" style="10" customWidth="1"/>
    <col min="12792" max="12792" width="11.7109375" style="10" customWidth="1"/>
    <col min="12793" max="12793" width="12.7109375" style="10" customWidth="1"/>
    <col min="12794" max="12794" width="10" style="10" bestFit="1" customWidth="1"/>
    <col min="12795" max="12795" width="10" style="10" customWidth="1"/>
    <col min="12796" max="12796" width="11" style="10" bestFit="1" customWidth="1"/>
    <col min="12797" max="12798" width="9.5703125" style="10" bestFit="1" customWidth="1"/>
    <col min="12799" max="12799" width="9.85546875" style="10" bestFit="1" customWidth="1"/>
    <col min="12800" max="12802" width="11.5703125" style="10" bestFit="1" customWidth="1"/>
    <col min="12803" max="12803" width="12.42578125" style="10" bestFit="1" customWidth="1"/>
    <col min="12804" max="12804" width="12.140625" style="10" bestFit="1" customWidth="1"/>
    <col min="12805" max="12805" width="12.42578125" style="10" bestFit="1" customWidth="1"/>
    <col min="12806" max="12806" width="12.140625" style="10" bestFit="1" customWidth="1"/>
    <col min="12807" max="12807" width="12.42578125" style="10" customWidth="1"/>
    <col min="12808" max="12808" width="12.140625" style="10" bestFit="1" customWidth="1"/>
    <col min="12809" max="13033" width="9.140625" style="10"/>
    <col min="13034" max="13034" width="9.7109375" style="10" customWidth="1"/>
    <col min="13035" max="13036" width="12.7109375" style="10" customWidth="1"/>
    <col min="13037" max="13037" width="11.7109375" style="10" customWidth="1"/>
    <col min="13038" max="13038" width="12.7109375" style="10" customWidth="1"/>
    <col min="13039" max="13039" width="6.7109375" style="10" customWidth="1"/>
    <col min="13040" max="13041" width="12.7109375" style="10" customWidth="1"/>
    <col min="13042" max="13042" width="11.7109375" style="10" customWidth="1"/>
    <col min="13043" max="13043" width="12.7109375" style="10" customWidth="1"/>
    <col min="13044" max="13044" width="6.85546875" style="10" customWidth="1"/>
    <col min="13045" max="13047" width="12.7109375" style="10" customWidth="1"/>
    <col min="13048" max="13048" width="11.7109375" style="10" customWidth="1"/>
    <col min="13049" max="13049" width="12.7109375" style="10" customWidth="1"/>
    <col min="13050" max="13050" width="10" style="10" bestFit="1" customWidth="1"/>
    <col min="13051" max="13051" width="10" style="10" customWidth="1"/>
    <col min="13052" max="13052" width="11" style="10" bestFit="1" customWidth="1"/>
    <col min="13053" max="13054" width="9.5703125" style="10" bestFit="1" customWidth="1"/>
    <col min="13055" max="13055" width="9.85546875" style="10" bestFit="1" customWidth="1"/>
    <col min="13056" max="13058" width="11.5703125" style="10" bestFit="1" customWidth="1"/>
    <col min="13059" max="13059" width="12.42578125" style="10" bestFit="1" customWidth="1"/>
    <col min="13060" max="13060" width="12.140625" style="10" bestFit="1" customWidth="1"/>
    <col min="13061" max="13061" width="12.42578125" style="10" bestFit="1" customWidth="1"/>
    <col min="13062" max="13062" width="12.140625" style="10" bestFit="1" customWidth="1"/>
    <col min="13063" max="13063" width="12.42578125" style="10" customWidth="1"/>
    <col min="13064" max="13064" width="12.140625" style="10" bestFit="1" customWidth="1"/>
    <col min="13065" max="13289" width="9.140625" style="10"/>
    <col min="13290" max="13290" width="9.7109375" style="10" customWidth="1"/>
    <col min="13291" max="13292" width="12.7109375" style="10" customWidth="1"/>
    <col min="13293" max="13293" width="11.7109375" style="10" customWidth="1"/>
    <col min="13294" max="13294" width="12.7109375" style="10" customWidth="1"/>
    <col min="13295" max="13295" width="6.7109375" style="10" customWidth="1"/>
    <col min="13296" max="13297" width="12.7109375" style="10" customWidth="1"/>
    <col min="13298" max="13298" width="11.7109375" style="10" customWidth="1"/>
    <col min="13299" max="13299" width="12.7109375" style="10" customWidth="1"/>
    <col min="13300" max="13300" width="6.85546875" style="10" customWidth="1"/>
    <col min="13301" max="13303" width="12.7109375" style="10" customWidth="1"/>
    <col min="13304" max="13304" width="11.7109375" style="10" customWidth="1"/>
    <col min="13305" max="13305" width="12.7109375" style="10" customWidth="1"/>
    <col min="13306" max="13306" width="10" style="10" bestFit="1" customWidth="1"/>
    <col min="13307" max="13307" width="10" style="10" customWidth="1"/>
    <col min="13308" max="13308" width="11" style="10" bestFit="1" customWidth="1"/>
    <col min="13309" max="13310" width="9.5703125" style="10" bestFit="1" customWidth="1"/>
    <col min="13311" max="13311" width="9.85546875" style="10" bestFit="1" customWidth="1"/>
    <col min="13312" max="13314" width="11.5703125" style="10" bestFit="1" customWidth="1"/>
    <col min="13315" max="13315" width="12.42578125" style="10" bestFit="1" customWidth="1"/>
    <col min="13316" max="13316" width="12.140625" style="10" bestFit="1" customWidth="1"/>
    <col min="13317" max="13317" width="12.42578125" style="10" bestFit="1" customWidth="1"/>
    <col min="13318" max="13318" width="12.140625" style="10" bestFit="1" customWidth="1"/>
    <col min="13319" max="13319" width="12.42578125" style="10" customWidth="1"/>
    <col min="13320" max="13320" width="12.140625" style="10" bestFit="1" customWidth="1"/>
    <col min="13321" max="13545" width="9.140625" style="10"/>
    <col min="13546" max="13546" width="9.7109375" style="10" customWidth="1"/>
    <col min="13547" max="13548" width="12.7109375" style="10" customWidth="1"/>
    <col min="13549" max="13549" width="11.7109375" style="10" customWidth="1"/>
    <col min="13550" max="13550" width="12.7109375" style="10" customWidth="1"/>
    <col min="13551" max="13551" width="6.7109375" style="10" customWidth="1"/>
    <col min="13552" max="13553" width="12.7109375" style="10" customWidth="1"/>
    <col min="13554" max="13554" width="11.7109375" style="10" customWidth="1"/>
    <col min="13555" max="13555" width="12.7109375" style="10" customWidth="1"/>
    <col min="13556" max="13556" width="6.85546875" style="10" customWidth="1"/>
    <col min="13557" max="13559" width="12.7109375" style="10" customWidth="1"/>
    <col min="13560" max="13560" width="11.7109375" style="10" customWidth="1"/>
    <col min="13561" max="13561" width="12.7109375" style="10" customWidth="1"/>
    <col min="13562" max="13562" width="10" style="10" bestFit="1" customWidth="1"/>
    <col min="13563" max="13563" width="10" style="10" customWidth="1"/>
    <col min="13564" max="13564" width="11" style="10" bestFit="1" customWidth="1"/>
    <col min="13565" max="13566" width="9.5703125" style="10" bestFit="1" customWidth="1"/>
    <col min="13567" max="13567" width="9.85546875" style="10" bestFit="1" customWidth="1"/>
    <col min="13568" max="13570" width="11.5703125" style="10" bestFit="1" customWidth="1"/>
    <col min="13571" max="13571" width="12.42578125" style="10" bestFit="1" customWidth="1"/>
    <col min="13572" max="13572" width="12.140625" style="10" bestFit="1" customWidth="1"/>
    <col min="13573" max="13573" width="12.42578125" style="10" bestFit="1" customWidth="1"/>
    <col min="13574" max="13574" width="12.140625" style="10" bestFit="1" customWidth="1"/>
    <col min="13575" max="13575" width="12.42578125" style="10" customWidth="1"/>
    <col min="13576" max="13576" width="12.140625" style="10" bestFit="1" customWidth="1"/>
    <col min="13577" max="13801" width="9.140625" style="10"/>
    <col min="13802" max="13802" width="9.7109375" style="10" customWidth="1"/>
    <col min="13803" max="13804" width="12.7109375" style="10" customWidth="1"/>
    <col min="13805" max="13805" width="11.7109375" style="10" customWidth="1"/>
    <col min="13806" max="13806" width="12.7109375" style="10" customWidth="1"/>
    <col min="13807" max="13807" width="6.7109375" style="10" customWidth="1"/>
    <col min="13808" max="13809" width="12.7109375" style="10" customWidth="1"/>
    <col min="13810" max="13810" width="11.7109375" style="10" customWidth="1"/>
    <col min="13811" max="13811" width="12.7109375" style="10" customWidth="1"/>
    <col min="13812" max="13812" width="6.85546875" style="10" customWidth="1"/>
    <col min="13813" max="13815" width="12.7109375" style="10" customWidth="1"/>
    <col min="13816" max="13816" width="11.7109375" style="10" customWidth="1"/>
    <col min="13817" max="13817" width="12.7109375" style="10" customWidth="1"/>
    <col min="13818" max="13818" width="10" style="10" bestFit="1" customWidth="1"/>
    <col min="13819" max="13819" width="10" style="10" customWidth="1"/>
    <col min="13820" max="13820" width="11" style="10" bestFit="1" customWidth="1"/>
    <col min="13821" max="13822" width="9.5703125" style="10" bestFit="1" customWidth="1"/>
    <col min="13823" max="13823" width="9.85546875" style="10" bestFit="1" customWidth="1"/>
    <col min="13824" max="13826" width="11.5703125" style="10" bestFit="1" customWidth="1"/>
    <col min="13827" max="13827" width="12.42578125" style="10" bestFit="1" customWidth="1"/>
    <col min="13828" max="13828" width="12.140625" style="10" bestFit="1" customWidth="1"/>
    <col min="13829" max="13829" width="12.42578125" style="10" bestFit="1" customWidth="1"/>
    <col min="13830" max="13830" width="12.140625" style="10" bestFit="1" customWidth="1"/>
    <col min="13831" max="13831" width="12.42578125" style="10" customWidth="1"/>
    <col min="13832" max="13832" width="12.140625" style="10" bestFit="1" customWidth="1"/>
    <col min="13833" max="14057" width="9.140625" style="10"/>
    <col min="14058" max="14058" width="9.7109375" style="10" customWidth="1"/>
    <col min="14059" max="14060" width="12.7109375" style="10" customWidth="1"/>
    <col min="14061" max="14061" width="11.7109375" style="10" customWidth="1"/>
    <col min="14062" max="14062" width="12.7109375" style="10" customWidth="1"/>
    <col min="14063" max="14063" width="6.7109375" style="10" customWidth="1"/>
    <col min="14064" max="14065" width="12.7109375" style="10" customWidth="1"/>
    <col min="14066" max="14066" width="11.7109375" style="10" customWidth="1"/>
    <col min="14067" max="14067" width="12.7109375" style="10" customWidth="1"/>
    <col min="14068" max="14068" width="6.85546875" style="10" customWidth="1"/>
    <col min="14069" max="14071" width="12.7109375" style="10" customWidth="1"/>
    <col min="14072" max="14072" width="11.7109375" style="10" customWidth="1"/>
    <col min="14073" max="14073" width="12.7109375" style="10" customWidth="1"/>
    <col min="14074" max="14074" width="10" style="10" bestFit="1" customWidth="1"/>
    <col min="14075" max="14075" width="10" style="10" customWidth="1"/>
    <col min="14076" max="14076" width="11" style="10" bestFit="1" customWidth="1"/>
    <col min="14077" max="14078" width="9.5703125" style="10" bestFit="1" customWidth="1"/>
    <col min="14079" max="14079" width="9.85546875" style="10" bestFit="1" customWidth="1"/>
    <col min="14080" max="14082" width="11.5703125" style="10" bestFit="1" customWidth="1"/>
    <col min="14083" max="14083" width="12.42578125" style="10" bestFit="1" customWidth="1"/>
    <col min="14084" max="14084" width="12.140625" style="10" bestFit="1" customWidth="1"/>
    <col min="14085" max="14085" width="12.42578125" style="10" bestFit="1" customWidth="1"/>
    <col min="14086" max="14086" width="12.140625" style="10" bestFit="1" customWidth="1"/>
    <col min="14087" max="14087" width="12.42578125" style="10" customWidth="1"/>
    <col min="14088" max="14088" width="12.140625" style="10" bestFit="1" customWidth="1"/>
    <col min="14089" max="14313" width="9.140625" style="10"/>
    <col min="14314" max="14314" width="9.7109375" style="10" customWidth="1"/>
    <col min="14315" max="14316" width="12.7109375" style="10" customWidth="1"/>
    <col min="14317" max="14317" width="11.7109375" style="10" customWidth="1"/>
    <col min="14318" max="14318" width="12.7109375" style="10" customWidth="1"/>
    <col min="14319" max="14319" width="6.7109375" style="10" customWidth="1"/>
    <col min="14320" max="14321" width="12.7109375" style="10" customWidth="1"/>
    <col min="14322" max="14322" width="11.7109375" style="10" customWidth="1"/>
    <col min="14323" max="14323" width="12.7109375" style="10" customWidth="1"/>
    <col min="14324" max="14324" width="6.85546875" style="10" customWidth="1"/>
    <col min="14325" max="14327" width="12.7109375" style="10" customWidth="1"/>
    <col min="14328" max="14328" width="11.7109375" style="10" customWidth="1"/>
    <col min="14329" max="14329" width="12.7109375" style="10" customWidth="1"/>
    <col min="14330" max="14330" width="10" style="10" bestFit="1" customWidth="1"/>
    <col min="14331" max="14331" width="10" style="10" customWidth="1"/>
    <col min="14332" max="14332" width="11" style="10" bestFit="1" customWidth="1"/>
    <col min="14333" max="14334" width="9.5703125" style="10" bestFit="1" customWidth="1"/>
    <col min="14335" max="14335" width="9.85546875" style="10" bestFit="1" customWidth="1"/>
    <col min="14336" max="14338" width="11.5703125" style="10" bestFit="1" customWidth="1"/>
    <col min="14339" max="14339" width="12.42578125" style="10" bestFit="1" customWidth="1"/>
    <col min="14340" max="14340" width="12.140625" style="10" bestFit="1" customWidth="1"/>
    <col min="14341" max="14341" width="12.42578125" style="10" bestFit="1" customWidth="1"/>
    <col min="14342" max="14342" width="12.140625" style="10" bestFit="1" customWidth="1"/>
    <col min="14343" max="14343" width="12.42578125" style="10" customWidth="1"/>
    <col min="14344" max="14344" width="12.140625" style="10" bestFit="1" customWidth="1"/>
    <col min="14345" max="14569" width="9.140625" style="10"/>
    <col min="14570" max="14570" width="9.7109375" style="10" customWidth="1"/>
    <col min="14571" max="14572" width="12.7109375" style="10" customWidth="1"/>
    <col min="14573" max="14573" width="11.7109375" style="10" customWidth="1"/>
    <col min="14574" max="14574" width="12.7109375" style="10" customWidth="1"/>
    <col min="14575" max="14575" width="6.7109375" style="10" customWidth="1"/>
    <col min="14576" max="14577" width="12.7109375" style="10" customWidth="1"/>
    <col min="14578" max="14578" width="11.7109375" style="10" customWidth="1"/>
    <col min="14579" max="14579" width="12.7109375" style="10" customWidth="1"/>
    <col min="14580" max="14580" width="6.85546875" style="10" customWidth="1"/>
    <col min="14581" max="14583" width="12.7109375" style="10" customWidth="1"/>
    <col min="14584" max="14584" width="11.7109375" style="10" customWidth="1"/>
    <col min="14585" max="14585" width="12.7109375" style="10" customWidth="1"/>
    <col min="14586" max="14586" width="10" style="10" bestFit="1" customWidth="1"/>
    <col min="14587" max="14587" width="10" style="10" customWidth="1"/>
    <col min="14588" max="14588" width="11" style="10" bestFit="1" customWidth="1"/>
    <col min="14589" max="14590" width="9.5703125" style="10" bestFit="1" customWidth="1"/>
    <col min="14591" max="14591" width="9.85546875" style="10" bestFit="1" customWidth="1"/>
    <col min="14592" max="14594" width="11.5703125" style="10" bestFit="1" customWidth="1"/>
    <col min="14595" max="14595" width="12.42578125" style="10" bestFit="1" customWidth="1"/>
    <col min="14596" max="14596" width="12.140625" style="10" bestFit="1" customWidth="1"/>
    <col min="14597" max="14597" width="12.42578125" style="10" bestFit="1" customWidth="1"/>
    <col min="14598" max="14598" width="12.140625" style="10" bestFit="1" customWidth="1"/>
    <col min="14599" max="14599" width="12.42578125" style="10" customWidth="1"/>
    <col min="14600" max="14600" width="12.140625" style="10" bestFit="1" customWidth="1"/>
    <col min="14601" max="14825" width="9.140625" style="10"/>
    <col min="14826" max="14826" width="9.7109375" style="10" customWidth="1"/>
    <col min="14827" max="14828" width="12.7109375" style="10" customWidth="1"/>
    <col min="14829" max="14829" width="11.7109375" style="10" customWidth="1"/>
    <col min="14830" max="14830" width="12.7109375" style="10" customWidth="1"/>
    <col min="14831" max="14831" width="6.7109375" style="10" customWidth="1"/>
    <col min="14832" max="14833" width="12.7109375" style="10" customWidth="1"/>
    <col min="14834" max="14834" width="11.7109375" style="10" customWidth="1"/>
    <col min="14835" max="14835" width="12.7109375" style="10" customWidth="1"/>
    <col min="14836" max="14836" width="6.85546875" style="10" customWidth="1"/>
    <col min="14837" max="14839" width="12.7109375" style="10" customWidth="1"/>
    <col min="14840" max="14840" width="11.7109375" style="10" customWidth="1"/>
    <col min="14841" max="14841" width="12.7109375" style="10" customWidth="1"/>
    <col min="14842" max="14842" width="10" style="10" bestFit="1" customWidth="1"/>
    <col min="14843" max="14843" width="10" style="10" customWidth="1"/>
    <col min="14844" max="14844" width="11" style="10" bestFit="1" customWidth="1"/>
    <col min="14845" max="14846" width="9.5703125" style="10" bestFit="1" customWidth="1"/>
    <col min="14847" max="14847" width="9.85546875" style="10" bestFit="1" customWidth="1"/>
    <col min="14848" max="14850" width="11.5703125" style="10" bestFit="1" customWidth="1"/>
    <col min="14851" max="14851" width="12.42578125" style="10" bestFit="1" customWidth="1"/>
    <col min="14852" max="14852" width="12.140625" style="10" bestFit="1" customWidth="1"/>
    <col min="14853" max="14853" width="12.42578125" style="10" bestFit="1" customWidth="1"/>
    <col min="14854" max="14854" width="12.140625" style="10" bestFit="1" customWidth="1"/>
    <col min="14855" max="14855" width="12.42578125" style="10" customWidth="1"/>
    <col min="14856" max="14856" width="12.140625" style="10" bestFit="1" customWidth="1"/>
    <col min="14857" max="15081" width="9.140625" style="10"/>
    <col min="15082" max="15082" width="9.7109375" style="10" customWidth="1"/>
    <col min="15083" max="15084" width="12.7109375" style="10" customWidth="1"/>
    <col min="15085" max="15085" width="11.7109375" style="10" customWidth="1"/>
    <col min="15086" max="15086" width="12.7109375" style="10" customWidth="1"/>
    <col min="15087" max="15087" width="6.7109375" style="10" customWidth="1"/>
    <col min="15088" max="15089" width="12.7109375" style="10" customWidth="1"/>
    <col min="15090" max="15090" width="11.7109375" style="10" customWidth="1"/>
    <col min="15091" max="15091" width="12.7109375" style="10" customWidth="1"/>
    <col min="15092" max="15092" width="6.85546875" style="10" customWidth="1"/>
    <col min="15093" max="15095" width="12.7109375" style="10" customWidth="1"/>
    <col min="15096" max="15096" width="11.7109375" style="10" customWidth="1"/>
    <col min="15097" max="15097" width="12.7109375" style="10" customWidth="1"/>
    <col min="15098" max="15098" width="10" style="10" bestFit="1" customWidth="1"/>
    <col min="15099" max="15099" width="10" style="10" customWidth="1"/>
    <col min="15100" max="15100" width="11" style="10" bestFit="1" customWidth="1"/>
    <col min="15101" max="15102" width="9.5703125" style="10" bestFit="1" customWidth="1"/>
    <col min="15103" max="15103" width="9.85546875" style="10" bestFit="1" customWidth="1"/>
    <col min="15104" max="15106" width="11.5703125" style="10" bestFit="1" customWidth="1"/>
    <col min="15107" max="15107" width="12.42578125" style="10" bestFit="1" customWidth="1"/>
    <col min="15108" max="15108" width="12.140625" style="10" bestFit="1" customWidth="1"/>
    <col min="15109" max="15109" width="12.42578125" style="10" bestFit="1" customWidth="1"/>
    <col min="15110" max="15110" width="12.140625" style="10" bestFit="1" customWidth="1"/>
    <col min="15111" max="15111" width="12.42578125" style="10" customWidth="1"/>
    <col min="15112" max="15112" width="12.140625" style="10" bestFit="1" customWidth="1"/>
    <col min="15113" max="15337" width="9.140625" style="10"/>
    <col min="15338" max="15338" width="9.7109375" style="10" customWidth="1"/>
    <col min="15339" max="15340" width="12.7109375" style="10" customWidth="1"/>
    <col min="15341" max="15341" width="11.7109375" style="10" customWidth="1"/>
    <col min="15342" max="15342" width="12.7109375" style="10" customWidth="1"/>
    <col min="15343" max="15343" width="6.7109375" style="10" customWidth="1"/>
    <col min="15344" max="15345" width="12.7109375" style="10" customWidth="1"/>
    <col min="15346" max="15346" width="11.7109375" style="10" customWidth="1"/>
    <col min="15347" max="15347" width="12.7109375" style="10" customWidth="1"/>
    <col min="15348" max="15348" width="6.85546875" style="10" customWidth="1"/>
    <col min="15349" max="15351" width="12.7109375" style="10" customWidth="1"/>
    <col min="15352" max="15352" width="11.7109375" style="10" customWidth="1"/>
    <col min="15353" max="15353" width="12.7109375" style="10" customWidth="1"/>
    <col min="15354" max="15354" width="10" style="10" bestFit="1" customWidth="1"/>
    <col min="15355" max="15355" width="10" style="10" customWidth="1"/>
    <col min="15356" max="15356" width="11" style="10" bestFit="1" customWidth="1"/>
    <col min="15357" max="15358" width="9.5703125" style="10" bestFit="1" customWidth="1"/>
    <col min="15359" max="15359" width="9.85546875" style="10" bestFit="1" customWidth="1"/>
    <col min="15360" max="15362" width="11.5703125" style="10" bestFit="1" customWidth="1"/>
    <col min="15363" max="15363" width="12.42578125" style="10" bestFit="1" customWidth="1"/>
    <col min="15364" max="15364" width="12.140625" style="10" bestFit="1" customWidth="1"/>
    <col min="15365" max="15365" width="12.42578125" style="10" bestFit="1" customWidth="1"/>
    <col min="15366" max="15366" width="12.140625" style="10" bestFit="1" customWidth="1"/>
    <col min="15367" max="15367" width="12.42578125" style="10" customWidth="1"/>
    <col min="15368" max="15368" width="12.140625" style="10" bestFit="1" customWidth="1"/>
    <col min="15369" max="15593" width="9.140625" style="10"/>
    <col min="15594" max="15594" width="9.7109375" style="10" customWidth="1"/>
    <col min="15595" max="15596" width="12.7109375" style="10" customWidth="1"/>
    <col min="15597" max="15597" width="11.7109375" style="10" customWidth="1"/>
    <col min="15598" max="15598" width="12.7109375" style="10" customWidth="1"/>
    <col min="15599" max="15599" width="6.7109375" style="10" customWidth="1"/>
    <col min="15600" max="15601" width="12.7109375" style="10" customWidth="1"/>
    <col min="15602" max="15602" width="11.7109375" style="10" customWidth="1"/>
    <col min="15603" max="15603" width="12.7109375" style="10" customWidth="1"/>
    <col min="15604" max="15604" width="6.85546875" style="10" customWidth="1"/>
    <col min="15605" max="15607" width="12.7109375" style="10" customWidth="1"/>
    <col min="15608" max="15608" width="11.7109375" style="10" customWidth="1"/>
    <col min="15609" max="15609" width="12.7109375" style="10" customWidth="1"/>
    <col min="15610" max="15610" width="10" style="10" bestFit="1" customWidth="1"/>
    <col min="15611" max="15611" width="10" style="10" customWidth="1"/>
    <col min="15612" max="15612" width="11" style="10" bestFit="1" customWidth="1"/>
    <col min="15613" max="15614" width="9.5703125" style="10" bestFit="1" customWidth="1"/>
    <col min="15615" max="15615" width="9.85546875" style="10" bestFit="1" customWidth="1"/>
    <col min="15616" max="15618" width="11.5703125" style="10" bestFit="1" customWidth="1"/>
    <col min="15619" max="15619" width="12.42578125" style="10" bestFit="1" customWidth="1"/>
    <col min="15620" max="15620" width="12.140625" style="10" bestFit="1" customWidth="1"/>
    <col min="15621" max="15621" width="12.42578125" style="10" bestFit="1" customWidth="1"/>
    <col min="15622" max="15622" width="12.140625" style="10" bestFit="1" customWidth="1"/>
    <col min="15623" max="15623" width="12.42578125" style="10" customWidth="1"/>
    <col min="15624" max="15624" width="12.140625" style="10" bestFit="1" customWidth="1"/>
    <col min="15625" max="15849" width="9.140625" style="10"/>
    <col min="15850" max="15850" width="9.7109375" style="10" customWidth="1"/>
    <col min="15851" max="15852" width="12.7109375" style="10" customWidth="1"/>
    <col min="15853" max="15853" width="11.7109375" style="10" customWidth="1"/>
    <col min="15854" max="15854" width="12.7109375" style="10" customWidth="1"/>
    <col min="15855" max="15855" width="6.7109375" style="10" customWidth="1"/>
    <col min="15856" max="15857" width="12.7109375" style="10" customWidth="1"/>
    <col min="15858" max="15858" width="11.7109375" style="10" customWidth="1"/>
    <col min="15859" max="15859" width="12.7109375" style="10" customWidth="1"/>
    <col min="15860" max="15860" width="6.85546875" style="10" customWidth="1"/>
    <col min="15861" max="15863" width="12.7109375" style="10" customWidth="1"/>
    <col min="15864" max="15864" width="11.7109375" style="10" customWidth="1"/>
    <col min="15865" max="15865" width="12.7109375" style="10" customWidth="1"/>
    <col min="15866" max="15866" width="10" style="10" bestFit="1" customWidth="1"/>
    <col min="15867" max="15867" width="10" style="10" customWidth="1"/>
    <col min="15868" max="15868" width="11" style="10" bestFit="1" customWidth="1"/>
    <col min="15869" max="15870" width="9.5703125" style="10" bestFit="1" customWidth="1"/>
    <col min="15871" max="15871" width="9.85546875" style="10" bestFit="1" customWidth="1"/>
    <col min="15872" max="15874" width="11.5703125" style="10" bestFit="1" customWidth="1"/>
    <col min="15875" max="15875" width="12.42578125" style="10" bestFit="1" customWidth="1"/>
    <col min="15876" max="15876" width="12.140625" style="10" bestFit="1" customWidth="1"/>
    <col min="15877" max="15877" width="12.42578125" style="10" bestFit="1" customWidth="1"/>
    <col min="15878" max="15878" width="12.140625" style="10" bestFit="1" customWidth="1"/>
    <col min="15879" max="15879" width="12.42578125" style="10" customWidth="1"/>
    <col min="15880" max="15880" width="12.140625" style="10" bestFit="1" customWidth="1"/>
    <col min="15881" max="16105" width="9.140625" style="10"/>
    <col min="16106" max="16106" width="9.7109375" style="10" customWidth="1"/>
    <col min="16107" max="16108" width="12.7109375" style="10" customWidth="1"/>
    <col min="16109" max="16109" width="11.7109375" style="10" customWidth="1"/>
    <col min="16110" max="16110" width="12.7109375" style="10" customWidth="1"/>
    <col min="16111" max="16111" width="6.7109375" style="10" customWidth="1"/>
    <col min="16112" max="16113" width="12.7109375" style="10" customWidth="1"/>
    <col min="16114" max="16114" width="11.7109375" style="10" customWidth="1"/>
    <col min="16115" max="16115" width="12.7109375" style="10" customWidth="1"/>
    <col min="16116" max="16116" width="6.85546875" style="10" customWidth="1"/>
    <col min="16117" max="16119" width="12.7109375" style="10" customWidth="1"/>
    <col min="16120" max="16120" width="11.7109375" style="10" customWidth="1"/>
    <col min="16121" max="16121" width="12.7109375" style="10" customWidth="1"/>
    <col min="16122" max="16122" width="10" style="10" bestFit="1" customWidth="1"/>
    <col min="16123" max="16123" width="10" style="10" customWidth="1"/>
    <col min="16124" max="16124" width="11" style="10" bestFit="1" customWidth="1"/>
    <col min="16125" max="16126" width="9.5703125" style="10" bestFit="1" customWidth="1"/>
    <col min="16127" max="16127" width="9.85546875" style="10" bestFit="1" customWidth="1"/>
    <col min="16128" max="16130" width="11.5703125" style="10" bestFit="1" customWidth="1"/>
    <col min="16131" max="16131" width="12.42578125" style="10" bestFit="1" customWidth="1"/>
    <col min="16132" max="16132" width="12.140625" style="10" bestFit="1" customWidth="1"/>
    <col min="16133" max="16133" width="12.42578125" style="10" bestFit="1" customWidth="1"/>
    <col min="16134" max="16134" width="12.140625" style="10" bestFit="1" customWidth="1"/>
    <col min="16135" max="16135" width="12.42578125" style="10" customWidth="1"/>
    <col min="16136" max="16136" width="12.140625" style="10" bestFit="1" customWidth="1"/>
    <col min="16137" max="16384" width="9.140625" style="10"/>
  </cols>
  <sheetData>
    <row r="1" spans="1:12" x14ac:dyDescent="0.2">
      <c r="A1" s="15" t="s">
        <v>38</v>
      </c>
      <c r="B1" s="243"/>
      <c r="C1" s="243"/>
      <c r="D1" s="243"/>
      <c r="E1" s="243"/>
    </row>
    <row r="2" spans="1:12" x14ac:dyDescent="0.2">
      <c r="A2" s="17" t="s">
        <v>39</v>
      </c>
      <c r="B2" s="243"/>
      <c r="C2" s="243"/>
      <c r="D2" s="243"/>
      <c r="E2" s="243"/>
    </row>
    <row r="3" spans="1:12" ht="14.25" customHeight="1" x14ac:dyDescent="0.2">
      <c r="A3" s="17" t="s">
        <v>41</v>
      </c>
      <c r="B3" s="243"/>
      <c r="C3" s="243"/>
      <c r="D3" s="243"/>
      <c r="E3" s="243"/>
    </row>
    <row r="4" spans="1:12" ht="20.25" customHeight="1" x14ac:dyDescent="0.2">
      <c r="A4" s="365" t="s">
        <v>617</v>
      </c>
      <c r="B4" s="365"/>
      <c r="C4" s="365"/>
      <c r="D4" s="365"/>
      <c r="E4" s="365"/>
      <c r="F4" s="365"/>
      <c r="G4" s="365"/>
      <c r="H4" s="365"/>
      <c r="I4" s="365"/>
      <c r="J4" s="365"/>
      <c r="K4" s="365"/>
      <c r="L4" s="365"/>
    </row>
    <row r="5" spans="1:12" x14ac:dyDescent="0.2">
      <c r="A5" s="313" t="s">
        <v>42</v>
      </c>
      <c r="B5" s="314"/>
      <c r="C5" s="314"/>
      <c r="D5" s="313"/>
      <c r="E5" s="8"/>
      <c r="F5" s="313" t="s">
        <v>43</v>
      </c>
      <c r="G5" s="313"/>
      <c r="H5" s="313"/>
      <c r="J5" s="313" t="s">
        <v>44</v>
      </c>
      <c r="K5" s="313"/>
      <c r="L5" s="313"/>
    </row>
    <row r="6" spans="1:12" x14ac:dyDescent="0.2">
      <c r="A6" s="315" t="s">
        <v>45</v>
      </c>
      <c r="B6" s="241" t="s">
        <v>46</v>
      </c>
      <c r="C6" s="241" t="s">
        <v>47</v>
      </c>
      <c r="D6" s="317" t="s">
        <v>48</v>
      </c>
      <c r="E6" s="18"/>
      <c r="F6" s="241" t="s">
        <v>46</v>
      </c>
      <c r="G6" s="241" t="s">
        <v>47</v>
      </c>
      <c r="H6" s="319" t="s">
        <v>48</v>
      </c>
      <c r="J6" s="241" t="s">
        <v>46</v>
      </c>
      <c r="K6" s="241" t="s">
        <v>47</v>
      </c>
      <c r="L6" s="320" t="s">
        <v>48</v>
      </c>
    </row>
    <row r="7" spans="1:12" x14ac:dyDescent="0.2">
      <c r="A7" s="316"/>
      <c r="B7" s="242" t="s">
        <v>7</v>
      </c>
      <c r="C7" s="68">
        <v>0.3</v>
      </c>
      <c r="D7" s="318"/>
      <c r="E7" s="18"/>
      <c r="F7" s="242" t="s">
        <v>7</v>
      </c>
      <c r="G7" s="27">
        <v>0.3</v>
      </c>
      <c r="H7" s="320"/>
      <c r="J7" s="242" t="s">
        <v>7</v>
      </c>
      <c r="K7" s="27">
        <v>0.3</v>
      </c>
      <c r="L7" s="321"/>
    </row>
    <row r="8" spans="1:12" x14ac:dyDescent="0.2">
      <c r="A8" s="34">
        <v>25</v>
      </c>
      <c r="B8" s="35">
        <f>'TAB SEM TIDEM '!M105</f>
        <v>2015.4752461120636</v>
      </c>
      <c r="C8" s="36">
        <f>B8*C$7</f>
        <v>604.64257383361905</v>
      </c>
      <c r="D8" s="38">
        <f t="shared" ref="D8:D32" si="0">SUM(B8:C8)</f>
        <v>2620.1178199456826</v>
      </c>
      <c r="E8" s="262">
        <f>D8/'Tab mar-2012'!E15-1</f>
        <v>5.6525960113374962E-2</v>
      </c>
      <c r="F8" s="35">
        <f>'TAB SEM TIDEM '!M5</f>
        <v>4030.9504922241272</v>
      </c>
      <c r="G8" s="36">
        <f>F8*G$7</f>
        <v>1209.2851476672381</v>
      </c>
      <c r="H8" s="39">
        <f>SUM(F8:G8)</f>
        <v>5240.2356398913653</v>
      </c>
      <c r="I8" s="263">
        <f>H8/'Tab mar-2012'!J15-1</f>
        <v>6.9437809149315743E-2</v>
      </c>
      <c r="J8" s="35">
        <f>'TAB COM TIDEM '!N5</f>
        <v>4618.4352567949227</v>
      </c>
      <c r="K8" s="36">
        <f>J8*K$7</f>
        <v>1385.5305770384768</v>
      </c>
      <c r="L8" s="39">
        <f t="shared" ref="L8:L32" si="1">SUM(J8:K8)</f>
        <v>6003.9658338333993</v>
      </c>
    </row>
    <row r="9" spans="1:12" x14ac:dyDescent="0.2">
      <c r="A9" s="44">
        <v>24</v>
      </c>
      <c r="B9" s="35">
        <f>'TAB SEM TIDEM '!M106</f>
        <v>1976.4354188890677</v>
      </c>
      <c r="C9" s="36">
        <f t="shared" ref="C9:C32" si="2">B9*C$7</f>
        <v>592.93062566672029</v>
      </c>
      <c r="D9" s="38">
        <f t="shared" si="0"/>
        <v>2569.366044555788</v>
      </c>
      <c r="E9" s="262">
        <f>D9/'Tab mar-2012'!E16-1</f>
        <v>5.6276878830272548E-2</v>
      </c>
      <c r="F9" s="35">
        <f>'TAB SEM TIDEM '!M6</f>
        <v>3952.8708377781354</v>
      </c>
      <c r="G9" s="36">
        <f t="shared" ref="G9:G32" si="3">F9*G$7</f>
        <v>1185.8612513334406</v>
      </c>
      <c r="H9" s="39">
        <f t="shared" ref="H9:H32" si="4">SUM(F9:G9)</f>
        <v>5138.732089111576</v>
      </c>
      <c r="I9" s="263">
        <f>H9/'Tab mar-2012'!J16-1</f>
        <v>6.9437809149315965E-2</v>
      </c>
      <c r="J9" s="35">
        <f>'TAB COM TIDEM '!N6</f>
        <v>4528.6713430893788</v>
      </c>
      <c r="K9" s="36">
        <f t="shared" ref="K9:K32" si="5">J9*K$7</f>
        <v>1358.6014029268135</v>
      </c>
      <c r="L9" s="39">
        <f t="shared" si="1"/>
        <v>5887.2727460161923</v>
      </c>
    </row>
    <row r="10" spans="1:12" x14ac:dyDescent="0.2">
      <c r="A10" s="44">
        <v>23</v>
      </c>
      <c r="B10" s="35">
        <f>'TAB SEM TIDEM '!M107</f>
        <v>1938.1655868886596</v>
      </c>
      <c r="C10" s="36">
        <f t="shared" si="2"/>
        <v>581.44967606659782</v>
      </c>
      <c r="D10" s="38">
        <f t="shared" si="0"/>
        <v>2519.6152629552575</v>
      </c>
      <c r="E10" s="262">
        <f>D10/'Tab mar-2012'!E17-1</f>
        <v>5.6023148441796122E-2</v>
      </c>
      <c r="F10" s="35">
        <f>'TAB SEM TIDEM '!M7</f>
        <v>3876.3311737773192</v>
      </c>
      <c r="G10" s="36">
        <f t="shared" si="3"/>
        <v>1162.8993521331956</v>
      </c>
      <c r="H10" s="39">
        <f t="shared" si="4"/>
        <v>5039.2305259105151</v>
      </c>
      <c r="I10" s="263">
        <f>H10/'Tab mar-2012'!J17-1</f>
        <v>6.9437809149315743E-2</v>
      </c>
      <c r="J10" s="35">
        <f>'TAB COM TIDEM '!N7</f>
        <v>4440.6778722784529</v>
      </c>
      <c r="K10" s="36">
        <f t="shared" si="5"/>
        <v>1332.2033616835358</v>
      </c>
      <c r="L10" s="39">
        <f t="shared" si="1"/>
        <v>5772.881233961989</v>
      </c>
    </row>
    <row r="11" spans="1:12" x14ac:dyDescent="0.2">
      <c r="A11" s="44">
        <v>22</v>
      </c>
      <c r="B11" s="35">
        <f>'TAB SEM TIDEM '!M108</f>
        <v>1900.6443613546558</v>
      </c>
      <c r="C11" s="36">
        <f t="shared" si="2"/>
        <v>570.19330840639668</v>
      </c>
      <c r="D11" s="38">
        <f t="shared" si="0"/>
        <v>2470.8376697610524</v>
      </c>
      <c r="E11" s="262">
        <f>D11/'Tab mar-2012'!E18-1</f>
        <v>5.5758779700690209E-2</v>
      </c>
      <c r="F11" s="35">
        <f>'TAB SEM TIDEM '!M8</f>
        <v>3801.2887227093115</v>
      </c>
      <c r="G11" s="36">
        <f t="shared" si="3"/>
        <v>1140.3866168127934</v>
      </c>
      <c r="H11" s="39">
        <f t="shared" si="4"/>
        <v>4941.6753395221049</v>
      </c>
      <c r="I11" s="263">
        <f>H11/'Tab mar-2012'!J18-1</f>
        <v>6.9437809149315743E-2</v>
      </c>
      <c r="J11" s="35">
        <f>'TAB COM TIDEM '!N8</f>
        <v>4354.4056653928474</v>
      </c>
      <c r="K11" s="36">
        <f t="shared" si="5"/>
        <v>1306.3216996178542</v>
      </c>
      <c r="L11" s="39">
        <f t="shared" si="1"/>
        <v>5660.7273650107018</v>
      </c>
    </row>
    <row r="12" spans="1:12" x14ac:dyDescent="0.2">
      <c r="A12" s="44">
        <v>21</v>
      </c>
      <c r="B12" s="35">
        <f>'TAB SEM TIDEM '!M109</f>
        <v>1863.8663950980106</v>
      </c>
      <c r="C12" s="36">
        <f t="shared" si="2"/>
        <v>559.15991852940317</v>
      </c>
      <c r="D12" s="38">
        <f t="shared" si="0"/>
        <v>2423.0263136274139</v>
      </c>
      <c r="E12" s="262">
        <f>D12/'Tab mar-2012'!E19-1</f>
        <v>5.5492383647675059E-2</v>
      </c>
      <c r="F12" s="35">
        <f>'TAB SEM TIDEM '!M9</f>
        <v>3727.7327901960211</v>
      </c>
      <c r="G12" s="36">
        <f t="shared" si="3"/>
        <v>1118.3198370588063</v>
      </c>
      <c r="H12" s="39">
        <f t="shared" si="4"/>
        <v>4846.0526272548277</v>
      </c>
      <c r="I12" s="263">
        <f>H12/'Tab mar-2012'!J19-1</f>
        <v>6.9437809149315965E-2</v>
      </c>
      <c r="J12" s="35">
        <f>'TAB COM TIDEM '!N9</f>
        <v>4269.8424276902406</v>
      </c>
      <c r="K12" s="36">
        <f t="shared" si="5"/>
        <v>1280.9527283070722</v>
      </c>
      <c r="L12" s="39">
        <f t="shared" si="1"/>
        <v>5550.7951559973126</v>
      </c>
    </row>
    <row r="13" spans="1:12" x14ac:dyDescent="0.2">
      <c r="A13" s="44">
        <v>20</v>
      </c>
      <c r="B13" s="35">
        <f>'TAB SEM TIDEM '!M110</f>
        <v>1827.7996049844501</v>
      </c>
      <c r="C13" s="36">
        <f t="shared" si="2"/>
        <v>548.33988149533502</v>
      </c>
      <c r="D13" s="38">
        <f t="shared" si="0"/>
        <v>2376.1394864797849</v>
      </c>
      <c r="E13" s="262">
        <f>D13/'Tab mar-2012'!E20-1</f>
        <v>5.5223911710914564E-2</v>
      </c>
      <c r="F13" s="35">
        <f>'TAB SEM TIDEM '!M10</f>
        <v>3655.5992099689001</v>
      </c>
      <c r="G13" s="36">
        <f>F13*G$7</f>
        <v>1096.67976299067</v>
      </c>
      <c r="H13" s="39">
        <f t="shared" si="4"/>
        <v>4752.2789729595697</v>
      </c>
      <c r="I13" s="263">
        <f>H13/'Tab mar-2012'!J20-1</f>
        <v>6.9437809149315743E-2</v>
      </c>
      <c r="J13" s="35">
        <f>'TAB COM TIDEM '!N10</f>
        <v>4186.9143907166908</v>
      </c>
      <c r="K13" s="36">
        <f t="shared" si="5"/>
        <v>1256.0743172150071</v>
      </c>
      <c r="L13" s="39">
        <f t="shared" si="1"/>
        <v>5442.9887079316977</v>
      </c>
    </row>
    <row r="14" spans="1:12" x14ac:dyDescent="0.2">
      <c r="A14" s="44">
        <v>19</v>
      </c>
      <c r="B14" s="35">
        <f>'TAB SEM TIDEM '!M111</f>
        <v>1792.438643824928</v>
      </c>
      <c r="C14" s="36">
        <f t="shared" si="2"/>
        <v>537.73159314747841</v>
      </c>
      <c r="D14" s="38">
        <f t="shared" si="0"/>
        <v>2330.1702369724062</v>
      </c>
      <c r="E14" s="262">
        <f>D14/'Tab mar-2012'!E21-1</f>
        <v>5.4944197063850453E-2</v>
      </c>
      <c r="F14" s="35">
        <f>'TAB SEM TIDEM '!M11</f>
        <v>3584.877287649856</v>
      </c>
      <c r="G14" s="36">
        <f t="shared" si="3"/>
        <v>1075.4631862949568</v>
      </c>
      <c r="H14" s="39">
        <f t="shared" si="4"/>
        <v>4660.3404739448124</v>
      </c>
      <c r="I14" s="263">
        <f>H14/'Tab mar-2012'!J21-1</f>
        <v>6.9437809149315743E-2</v>
      </c>
      <c r="J14" s="35">
        <f>'TAB COM TIDEM '!N11</f>
        <v>4105.609259729873</v>
      </c>
      <c r="K14" s="36">
        <f t="shared" si="5"/>
        <v>1231.6827779189618</v>
      </c>
      <c r="L14" s="39">
        <f t="shared" si="1"/>
        <v>5337.2920376488346</v>
      </c>
    </row>
    <row r="15" spans="1:12" x14ac:dyDescent="0.2">
      <c r="A15" s="44">
        <v>18</v>
      </c>
      <c r="B15" s="35">
        <f>'TAB SEM TIDEM '!M112</f>
        <v>1757.7781644303984</v>
      </c>
      <c r="C15" s="36">
        <f t="shared" si="2"/>
        <v>527.3334493291195</v>
      </c>
      <c r="D15" s="38">
        <f t="shared" si="0"/>
        <v>2285.1116137595181</v>
      </c>
      <c r="E15" s="262">
        <f>D15/'Tab mar-2012'!E22-1</f>
        <v>5.4662355497323345E-2</v>
      </c>
      <c r="F15" s="35">
        <f>'TAB SEM TIDEM '!M12</f>
        <v>3515.5563288607968</v>
      </c>
      <c r="G15" s="36">
        <f t="shared" si="3"/>
        <v>1054.666898658239</v>
      </c>
      <c r="H15" s="39">
        <f t="shared" si="4"/>
        <v>4570.2232275190363</v>
      </c>
      <c r="I15" s="263">
        <f>H15/'Tab mar-2012'!J22-1</f>
        <v>6.9437809149315965E-2</v>
      </c>
      <c r="J15" s="35">
        <f>'TAB COM TIDEM '!N12</f>
        <v>4025.9147399874623</v>
      </c>
      <c r="K15" s="36">
        <f t="shared" si="5"/>
        <v>1207.7744219962387</v>
      </c>
      <c r="L15" s="39">
        <f t="shared" si="1"/>
        <v>5233.6891619837006</v>
      </c>
    </row>
    <row r="16" spans="1:12" x14ac:dyDescent="0.2">
      <c r="A16" s="44">
        <v>17</v>
      </c>
      <c r="B16" s="35">
        <f>'TAB SEM TIDEM '!M113</f>
        <v>1723.7914308556333</v>
      </c>
      <c r="C16" s="36">
        <f t="shared" si="2"/>
        <v>517.13742925668998</v>
      </c>
      <c r="D16" s="38">
        <f t="shared" si="0"/>
        <v>2240.9288601123235</v>
      </c>
      <c r="E16" s="262">
        <f>D16/'Tab mar-2012'!E23-1</f>
        <v>5.4375141793409298E-2</v>
      </c>
      <c r="F16" s="35">
        <f>'TAB SEM TIDEM '!M13</f>
        <v>3447.5828617112666</v>
      </c>
      <c r="G16" s="36">
        <f t="shared" si="3"/>
        <v>1034.27485851338</v>
      </c>
      <c r="H16" s="39">
        <f t="shared" si="4"/>
        <v>4481.857720224647</v>
      </c>
      <c r="I16" s="263">
        <f>H16/'Tab mar-2012'!J23-1</f>
        <v>6.9437809149315965E-2</v>
      </c>
      <c r="J16" s="35">
        <f>'TAB COM TIDEM '!N13</f>
        <v>3947.7693577778423</v>
      </c>
      <c r="K16" s="36">
        <f t="shared" si="5"/>
        <v>1184.3308073333526</v>
      </c>
      <c r="L16" s="39">
        <f t="shared" si="1"/>
        <v>5132.1001651111947</v>
      </c>
    </row>
    <row r="17" spans="1:12" x14ac:dyDescent="0.2">
      <c r="A17" s="44">
        <v>16</v>
      </c>
      <c r="B17" s="35">
        <f>'TAB SEM TIDEM '!M114</f>
        <v>1690.4784431006326</v>
      </c>
      <c r="C17" s="36">
        <f t="shared" si="2"/>
        <v>507.14353293018974</v>
      </c>
      <c r="D17" s="38">
        <f t="shared" si="0"/>
        <v>2197.6219760308222</v>
      </c>
      <c r="E17" s="262">
        <f>D17/'Tab mar-2012'!E24-1</f>
        <v>5.4082575066333849E-2</v>
      </c>
      <c r="F17" s="35">
        <f>'TAB SEM TIDEM '!M14</f>
        <v>3380.9568862012652</v>
      </c>
      <c r="G17" s="36">
        <f t="shared" si="3"/>
        <v>1014.2870658603795</v>
      </c>
      <c r="H17" s="39">
        <f t="shared" si="4"/>
        <v>4395.2439520616444</v>
      </c>
      <c r="I17" s="263">
        <f>H17/'Tab mar-2012'!J24-1</f>
        <v>6.9437809149315965E-2</v>
      </c>
      <c r="J17" s="35">
        <f>'TAB COM TIDEM '!N14</f>
        <v>3871.1731131010119</v>
      </c>
      <c r="K17" s="36">
        <f t="shared" si="5"/>
        <v>1161.3519339303036</v>
      </c>
      <c r="L17" s="39">
        <f t="shared" si="1"/>
        <v>5032.5250470313158</v>
      </c>
    </row>
    <row r="18" spans="1:12" x14ac:dyDescent="0.2">
      <c r="A18" s="44">
        <v>15</v>
      </c>
      <c r="B18" s="35">
        <f>'TAB SEM TIDEM '!M115</f>
        <v>1657.8124652201664</v>
      </c>
      <c r="C18" s="36">
        <f t="shared" si="2"/>
        <v>497.34373956604986</v>
      </c>
      <c r="D18" s="38">
        <f t="shared" si="0"/>
        <v>2155.1562047862162</v>
      </c>
      <c r="E18" s="262">
        <f>D18/'Tab mar-2012'!E25-1</f>
        <v>5.3781090907685236E-2</v>
      </c>
      <c r="F18" s="35">
        <f>'TAB SEM TIDEM '!M15</f>
        <v>3315.6249304403327</v>
      </c>
      <c r="G18" s="36">
        <f t="shared" si="3"/>
        <v>994.68747913209972</v>
      </c>
      <c r="H18" s="39">
        <f t="shared" si="4"/>
        <v>4310.3124095724324</v>
      </c>
      <c r="I18" s="263">
        <f>H18/'Tab mar-2012'!J25-1</f>
        <v>6.9437809149315965E-2</v>
      </c>
      <c r="J18" s="35">
        <f>'TAB COM TIDEM '!N15</f>
        <v>3796.0645322453533</v>
      </c>
      <c r="K18" s="36">
        <f t="shared" si="5"/>
        <v>1138.819359673606</v>
      </c>
      <c r="L18" s="39">
        <f t="shared" si="1"/>
        <v>4934.8838919189593</v>
      </c>
    </row>
    <row r="19" spans="1:12" x14ac:dyDescent="0.2">
      <c r="A19" s="44">
        <v>14</v>
      </c>
      <c r="B19" s="35">
        <f>'TAB SEM TIDEM '!M116</f>
        <v>1625.7934972142357</v>
      </c>
      <c r="C19" s="36">
        <f t="shared" si="2"/>
        <v>487.73804916427071</v>
      </c>
      <c r="D19" s="38">
        <f t="shared" si="0"/>
        <v>2113.5315463785064</v>
      </c>
      <c r="E19" s="262">
        <f>D19/'Tab mar-2012'!E26-1</f>
        <v>5.3484169999704179E-2</v>
      </c>
      <c r="F19" s="35">
        <f>'TAB SEM TIDEM '!M16</f>
        <v>3251.5869944284714</v>
      </c>
      <c r="G19" s="36">
        <f t="shared" si="3"/>
        <v>975.47609832854141</v>
      </c>
      <c r="H19" s="39">
        <f t="shared" si="4"/>
        <v>4227.0630927570128</v>
      </c>
      <c r="I19" s="263">
        <f>H19/'Tab mar-2012'!J26-1</f>
        <v>6.9437809149315743E-2</v>
      </c>
      <c r="J19" s="35">
        <f>'TAB COM TIDEM '!N16</f>
        <v>3722.4436152108656</v>
      </c>
      <c r="K19" s="36">
        <f t="shared" si="5"/>
        <v>1116.7330845632596</v>
      </c>
      <c r="L19" s="39">
        <f t="shared" si="1"/>
        <v>4839.1766997741252</v>
      </c>
    </row>
    <row r="20" spans="1:12" x14ac:dyDescent="0.2">
      <c r="A20" s="44">
        <v>13</v>
      </c>
      <c r="B20" s="35">
        <f>'TAB SEM TIDEM '!M117</f>
        <v>1594.4001503266577</v>
      </c>
      <c r="C20" s="36">
        <f t="shared" si="2"/>
        <v>478.32004509799731</v>
      </c>
      <c r="D20" s="38">
        <f t="shared" si="0"/>
        <v>2072.7201954246548</v>
      </c>
      <c r="E20" s="262">
        <f>D20/'Tab mar-2012'!E27-1</f>
        <v>5.317134531186829E-2</v>
      </c>
      <c r="F20" s="35">
        <f>'TAB SEM TIDEM '!M17</f>
        <v>3188.8003006533154</v>
      </c>
      <c r="G20" s="36">
        <f t="shared" si="3"/>
        <v>956.64009019599462</v>
      </c>
      <c r="H20" s="39">
        <f t="shared" si="4"/>
        <v>4145.4403908493096</v>
      </c>
      <c r="I20" s="263">
        <f>H20/'Tab mar-2012'!J27-1</f>
        <v>6.9437809149315743E-2</v>
      </c>
      <c r="J20" s="35">
        <f>'TAB COM TIDEM '!N17</f>
        <v>3650.2611830282535</v>
      </c>
      <c r="K20" s="36">
        <f t="shared" si="5"/>
        <v>1095.0783549084761</v>
      </c>
      <c r="L20" s="39">
        <f t="shared" si="1"/>
        <v>4745.3395379367294</v>
      </c>
    </row>
    <row r="21" spans="1:12" x14ac:dyDescent="0.2">
      <c r="A21" s="44">
        <v>12</v>
      </c>
      <c r="B21" s="35">
        <f>'TAB SEM TIDEM '!M118</f>
        <v>1563.6163829902946</v>
      </c>
      <c r="C21" s="36">
        <f t="shared" si="2"/>
        <v>469.08491489708837</v>
      </c>
      <c r="D21" s="38">
        <f t="shared" si="0"/>
        <v>2032.7012978873829</v>
      </c>
      <c r="E21" s="262">
        <f>D21/'Tab mar-2012'!E28-1</f>
        <v>5.2859608736229191E-2</v>
      </c>
      <c r="F21" s="35">
        <f>'TAB SEM TIDEM '!M18</f>
        <v>3127.2327659805892</v>
      </c>
      <c r="G21" s="36">
        <f t="shared" si="3"/>
        <v>938.16982979417674</v>
      </c>
      <c r="H21" s="39">
        <f t="shared" si="4"/>
        <v>4065.4025957747658</v>
      </c>
      <c r="I21" s="263">
        <f>H21/'Tab mar-2012'!J28-1</f>
        <v>6.9437809149315743E-2</v>
      </c>
      <c r="J21" s="35">
        <f>'TAB COM TIDEM '!N18</f>
        <v>3579.4803514705477</v>
      </c>
      <c r="K21" s="36">
        <f t="shared" si="5"/>
        <v>1073.8441054411642</v>
      </c>
      <c r="L21" s="39">
        <f t="shared" si="1"/>
        <v>4653.3244569117123</v>
      </c>
    </row>
    <row r="22" spans="1:12" x14ac:dyDescent="0.2">
      <c r="A22" s="44">
        <v>11</v>
      </c>
      <c r="B22" s="35">
        <f>'TAB SEM TIDEM '!M119</f>
        <v>1533.4421952051466</v>
      </c>
      <c r="C22" s="36">
        <f t="shared" si="2"/>
        <v>460.032658561544</v>
      </c>
      <c r="D22" s="38">
        <f t="shared" si="0"/>
        <v>1993.4748537666906</v>
      </c>
      <c r="E22" s="262">
        <f>D22/'Tab mar-2012'!E29-1</f>
        <v>5.2534935132032334E-2</v>
      </c>
      <c r="F22" s="35">
        <f>'TAB SEM TIDEM '!M19</f>
        <v>3066.8843904102932</v>
      </c>
      <c r="G22" s="36">
        <f t="shared" si="3"/>
        <v>920.06531712308799</v>
      </c>
      <c r="H22" s="39">
        <f t="shared" si="4"/>
        <v>3986.9497075333811</v>
      </c>
      <c r="I22" s="263">
        <f>H22/'Tab mar-2012'!J29-1</f>
        <v>6.9437809149315965E-2</v>
      </c>
      <c r="J22" s="35">
        <f>'TAB COM TIDEM '!N19</f>
        <v>3510.1011205377458</v>
      </c>
      <c r="K22" s="36">
        <f t="shared" si="5"/>
        <v>1053.0303361613237</v>
      </c>
      <c r="L22" s="39">
        <f t="shared" si="1"/>
        <v>4563.1314566990695</v>
      </c>
    </row>
    <row r="23" spans="1:12" x14ac:dyDescent="0.2">
      <c r="A23" s="44">
        <v>10</v>
      </c>
      <c r="B23" s="35">
        <f>'TAB SEM TIDEM '!M120</f>
        <v>1503.8508510259851</v>
      </c>
      <c r="C23" s="36">
        <f t="shared" si="2"/>
        <v>451.15525530779553</v>
      </c>
      <c r="D23" s="38">
        <f t="shared" si="0"/>
        <v>1955.0061063337807</v>
      </c>
      <c r="E23" s="262">
        <f>D23/'Tab mar-2012'!E30-1</f>
        <v>5.2207695103875462E-2</v>
      </c>
      <c r="F23" s="35">
        <f>'TAB SEM TIDEM '!M20</f>
        <v>3007.7017020519702</v>
      </c>
      <c r="G23" s="36">
        <f t="shared" si="3"/>
        <v>902.31051061559106</v>
      </c>
      <c r="H23" s="39">
        <f t="shared" si="4"/>
        <v>3910.0122126675615</v>
      </c>
      <c r="I23" s="263">
        <f>H23/'Tab mar-2012'!J30-1</f>
        <v>6.9437809149315965E-2</v>
      </c>
      <c r="J23" s="35">
        <f>'TAB COM TIDEM '!N20</f>
        <v>3442.0620165182313</v>
      </c>
      <c r="K23" s="36">
        <f t="shared" si="5"/>
        <v>1032.6186049554694</v>
      </c>
      <c r="L23" s="39">
        <f t="shared" si="1"/>
        <v>4474.6806214737007</v>
      </c>
    </row>
    <row r="24" spans="1:12" x14ac:dyDescent="0.2">
      <c r="A24" s="44">
        <v>9</v>
      </c>
      <c r="B24" s="35">
        <f>'TAB SEM TIDEM '!M121</f>
        <v>1474.8476976418556</v>
      </c>
      <c r="C24" s="36">
        <f t="shared" si="2"/>
        <v>442.45430929255667</v>
      </c>
      <c r="D24" s="38">
        <f t="shared" si="0"/>
        <v>1917.3020069344122</v>
      </c>
      <c r="E24" s="262">
        <f>D24/'Tab mar-2012'!E31-1</f>
        <v>5.1874426379517224E-2</v>
      </c>
      <c r="F24" s="35">
        <f>'TAB SEM TIDEM '!M21</f>
        <v>2949.6953952837112</v>
      </c>
      <c r="G24" s="36">
        <f t="shared" si="3"/>
        <v>884.90861858511335</v>
      </c>
      <c r="H24" s="39">
        <f t="shared" si="4"/>
        <v>3834.6040138688245</v>
      </c>
      <c r="I24" s="263">
        <f>H24/'Tab mar-2012'!J31-1</f>
        <v>6.9437809149315743E-2</v>
      </c>
      <c r="J24" s="35">
        <f>'TAB COM TIDEM '!N21</f>
        <v>3375.3753341543261</v>
      </c>
      <c r="K24" s="36">
        <f t="shared" si="5"/>
        <v>1012.6126002462978</v>
      </c>
      <c r="L24" s="39">
        <f t="shared" si="1"/>
        <v>4387.987934400624</v>
      </c>
    </row>
    <row r="25" spans="1:12" x14ac:dyDescent="0.2">
      <c r="A25" s="44">
        <v>8</v>
      </c>
      <c r="B25" s="35">
        <f>'TAB SEM TIDEM '!M122</f>
        <v>1446.416693485621</v>
      </c>
      <c r="C25" s="36">
        <f t="shared" si="2"/>
        <v>433.9250080456863</v>
      </c>
      <c r="D25" s="38">
        <f t="shared" si="0"/>
        <v>1880.3417015313073</v>
      </c>
      <c r="E25" s="262">
        <f>D25/'Tab mar-2012'!E32-1</f>
        <v>5.1531154634959719E-2</v>
      </c>
      <c r="F25" s="35">
        <f>'TAB SEM TIDEM '!M22</f>
        <v>2892.8333869712419</v>
      </c>
      <c r="G25" s="36">
        <f t="shared" si="3"/>
        <v>867.85001609137259</v>
      </c>
      <c r="H25" s="39">
        <f t="shared" si="4"/>
        <v>3760.6834030626146</v>
      </c>
      <c r="I25" s="263">
        <f>H25/'Tab mar-2012'!J32-1</f>
        <v>6.9437809149315965E-2</v>
      </c>
      <c r="J25" s="35">
        <f>'TAB COM TIDEM '!N22</f>
        <v>3310.0041892190602</v>
      </c>
      <c r="K25" s="36">
        <f t="shared" si="5"/>
        <v>993.00125676571804</v>
      </c>
      <c r="L25" s="39">
        <f t="shared" si="1"/>
        <v>4303.0054459847779</v>
      </c>
    </row>
    <row r="26" spans="1:12" x14ac:dyDescent="0.2">
      <c r="A26" s="44">
        <v>7</v>
      </c>
      <c r="B26" s="35">
        <f>'TAB SEM TIDEM '!M123</f>
        <v>1418.5417969901441</v>
      </c>
      <c r="C26" s="36">
        <f t="shared" si="2"/>
        <v>425.56253909704321</v>
      </c>
      <c r="D26" s="38">
        <f t="shared" si="0"/>
        <v>1844.1043360871872</v>
      </c>
      <c r="E26" s="262">
        <f>D26/'Tab mar-2012'!E33-1</f>
        <v>5.1189182306128123E-2</v>
      </c>
      <c r="F26" s="35">
        <f>'TAB SEM TIDEM '!M23</f>
        <v>2837.0835939802882</v>
      </c>
      <c r="G26" s="36">
        <f t="shared" si="3"/>
        <v>851.12507819408643</v>
      </c>
      <c r="H26" s="39">
        <f t="shared" si="4"/>
        <v>3688.2086721743744</v>
      </c>
      <c r="I26" s="263">
        <f>H26/'Tab mar-2012'!J33-1</f>
        <v>6.9437809149315743E-2</v>
      </c>
      <c r="J26" s="35">
        <f>'TAB COM TIDEM '!N23</f>
        <v>3245.9116974854633</v>
      </c>
      <c r="K26" s="36">
        <f t="shared" si="5"/>
        <v>973.77350924563893</v>
      </c>
      <c r="L26" s="39">
        <f t="shared" si="1"/>
        <v>4219.685206731102</v>
      </c>
    </row>
    <row r="27" spans="1:12" x14ac:dyDescent="0.2">
      <c r="A27" s="44">
        <v>6</v>
      </c>
      <c r="B27" s="35">
        <f>'TAB SEM TIDEM '!M124</f>
        <v>1391.201619399242</v>
      </c>
      <c r="C27" s="36">
        <f t="shared" si="2"/>
        <v>417.36048581977258</v>
      </c>
      <c r="D27" s="38">
        <f t="shared" si="0"/>
        <v>1808.5621052190145</v>
      </c>
      <c r="E27" s="262">
        <f>D27/'Tab mar-2012'!E34-1</f>
        <v>5.084076298181861E-2</v>
      </c>
      <c r="F27" s="35">
        <f>'TAB SEM TIDEM '!M24</f>
        <v>2782.4032387984839</v>
      </c>
      <c r="G27" s="36">
        <f t="shared" si="3"/>
        <v>834.72097163954516</v>
      </c>
      <c r="H27" s="39">
        <f t="shared" si="4"/>
        <v>3617.124210438029</v>
      </c>
      <c r="I27" s="263">
        <f>H27/'Tab mar-2012'!J34-1</f>
        <v>6.9437809149315965E-2</v>
      </c>
      <c r="J27" s="35">
        <f>'TAB COM TIDEM '!N24</f>
        <v>3183.0486799842374</v>
      </c>
      <c r="K27" s="36">
        <f t="shared" si="5"/>
        <v>954.91460399527114</v>
      </c>
      <c r="L27" s="39">
        <f t="shared" si="1"/>
        <v>4137.9632839795086</v>
      </c>
    </row>
    <row r="28" spans="1:12" x14ac:dyDescent="0.2">
      <c r="A28" s="44">
        <v>5</v>
      </c>
      <c r="B28" s="35">
        <f>'TAB SEM TIDEM '!M125</f>
        <v>1364.4068550910058</v>
      </c>
      <c r="C28" s="36">
        <f t="shared" si="2"/>
        <v>409.32205652730175</v>
      </c>
      <c r="D28" s="38">
        <f t="shared" si="0"/>
        <v>1773.7289116183076</v>
      </c>
      <c r="E28" s="262">
        <f>D28/'Tab mar-2012'!E35-1</f>
        <v>5.0477976341271491E-2</v>
      </c>
      <c r="F28" s="35">
        <f>'TAB SEM TIDEM '!M25</f>
        <v>2728.8137101820116</v>
      </c>
      <c r="G28" s="36">
        <f t="shared" si="3"/>
        <v>818.64411305460351</v>
      </c>
      <c r="H28" s="39">
        <f t="shared" si="4"/>
        <v>3547.4578232366152</v>
      </c>
      <c r="I28" s="263">
        <f>H28/'Tab mar-2012'!J35-1</f>
        <v>6.9437809149315965E-2</v>
      </c>
      <c r="J28" s="35">
        <f>'TAB COM TIDEM '!N25</f>
        <v>3121.4397262000325</v>
      </c>
      <c r="K28" s="36">
        <f t="shared" si="5"/>
        <v>936.43191786000966</v>
      </c>
      <c r="L28" s="39">
        <f t="shared" si="1"/>
        <v>4057.8716440600419</v>
      </c>
    </row>
    <row r="29" spans="1:12" x14ac:dyDescent="0.2">
      <c r="A29" s="44">
        <v>4</v>
      </c>
      <c r="B29" s="35">
        <f>'TAB SEM TIDEM '!M126</f>
        <v>1338.1414624982988</v>
      </c>
      <c r="C29" s="36">
        <f t="shared" si="2"/>
        <v>401.44243874948961</v>
      </c>
      <c r="D29" s="38">
        <f t="shared" si="0"/>
        <v>1739.5839012477884</v>
      </c>
      <c r="E29" s="262">
        <f>D29/'Tab mar-2012'!E36-1</f>
        <v>5.0112552660220189E-2</v>
      </c>
      <c r="F29" s="35">
        <f>'TAB SEM TIDEM '!M26</f>
        <v>2676.2829249965976</v>
      </c>
      <c r="G29" s="36">
        <f t="shared" si="3"/>
        <v>802.88487749897922</v>
      </c>
      <c r="H29" s="39">
        <f t="shared" si="4"/>
        <v>3479.1678024955768</v>
      </c>
      <c r="I29" s="263">
        <f>H29/'Tab mar-2012'!J36-1</f>
        <v>6.9437809149315965E-2</v>
      </c>
      <c r="J29" s="35">
        <f>'TAB COM TIDEM '!N26</f>
        <v>3061.0479519058767</v>
      </c>
      <c r="K29" s="36">
        <f t="shared" si="5"/>
        <v>918.31438557176295</v>
      </c>
      <c r="L29" s="39">
        <f t="shared" si="1"/>
        <v>3979.3623374776398</v>
      </c>
    </row>
    <row r="30" spans="1:12" x14ac:dyDescent="0.2">
      <c r="A30" s="44">
        <v>3</v>
      </c>
      <c r="B30" s="35">
        <f>'TAB SEM TIDEM '!M127</f>
        <v>1312.3787056758918</v>
      </c>
      <c r="C30" s="36">
        <f t="shared" si="2"/>
        <v>393.71361170276754</v>
      </c>
      <c r="D30" s="38">
        <f t="shared" si="0"/>
        <v>1706.0923173786593</v>
      </c>
      <c r="E30" s="262">
        <f>D30/'Tab mar-2012'!E37-1</f>
        <v>4.9740174064489384E-2</v>
      </c>
      <c r="F30" s="35">
        <f>'TAB SEM TIDEM '!M27</f>
        <v>2624.7574113517835</v>
      </c>
      <c r="G30" s="36">
        <f t="shared" si="3"/>
        <v>787.42722340553507</v>
      </c>
      <c r="H30" s="47">
        <f t="shared" si="4"/>
        <v>3412.1846347573187</v>
      </c>
      <c r="I30" s="263">
        <f>H30/'Tab mar-2012'!J37-1</f>
        <v>6.9437809149315965E-2</v>
      </c>
      <c r="J30" s="35">
        <f>'TAB COM TIDEM '!N27</f>
        <v>3001.8118833901522</v>
      </c>
      <c r="K30" s="36">
        <f t="shared" si="5"/>
        <v>900.54356501704558</v>
      </c>
      <c r="L30" s="39">
        <f t="shared" si="1"/>
        <v>3902.3554484071979</v>
      </c>
    </row>
    <row r="31" spans="1:12" x14ac:dyDescent="0.2">
      <c r="A31" s="44">
        <v>2</v>
      </c>
      <c r="B31" s="35">
        <f>'TAB SEM TIDEM '!M128</f>
        <v>1287.1346261909221</v>
      </c>
      <c r="C31" s="36">
        <f t="shared" si="2"/>
        <v>386.14038785727661</v>
      </c>
      <c r="D31" s="38">
        <f t="shared" si="0"/>
        <v>1673.2750140481987</v>
      </c>
      <c r="E31" s="262">
        <f>D31/'Tab mar-2012'!E38-1</f>
        <v>4.9356826815094568E-2</v>
      </c>
      <c r="F31" s="35">
        <f>'TAB SEM TIDEM '!M28</f>
        <v>2574.2692523818441</v>
      </c>
      <c r="G31" s="36">
        <f t="shared" si="3"/>
        <v>772.28077571455322</v>
      </c>
      <c r="H31" s="39">
        <f t="shared" si="4"/>
        <v>3346.5500280963975</v>
      </c>
      <c r="I31" s="263">
        <f>H31/'Tab mar-2012'!J38-1</f>
        <v>6.9437809149315965E-2</v>
      </c>
      <c r="J31" s="35">
        <f>'TAB COM TIDEM '!N28</f>
        <v>2943.7684048798287</v>
      </c>
      <c r="K31" s="36">
        <f t="shared" si="5"/>
        <v>883.13052146394864</v>
      </c>
      <c r="L31" s="39">
        <f t="shared" si="1"/>
        <v>3826.8989263437775</v>
      </c>
    </row>
    <row r="32" spans="1:12" x14ac:dyDescent="0.2">
      <c r="A32" s="44">
        <v>1</v>
      </c>
      <c r="B32" s="35">
        <f>'TAB SEM TIDEM '!M129</f>
        <v>1262.3824880981613</v>
      </c>
      <c r="C32" s="36">
        <f t="shared" si="2"/>
        <v>378.71474642944838</v>
      </c>
      <c r="D32" s="38">
        <f t="shared" si="0"/>
        <v>1641.0972345276095</v>
      </c>
      <c r="E32" s="262">
        <f>D32/'Tab mar-2012'!E39-1</f>
        <v>4.897498303114034E-2</v>
      </c>
      <c r="F32" s="35">
        <f>'TAB SEM TIDEM '!M29</f>
        <v>2524.7649761963226</v>
      </c>
      <c r="G32" s="36">
        <f t="shared" si="3"/>
        <v>757.42949285889677</v>
      </c>
      <c r="H32" s="39">
        <f t="shared" si="4"/>
        <v>3282.1944690552191</v>
      </c>
      <c r="I32" s="263">
        <f>H32/'Tab mar-2012'!J39-1</f>
        <v>6.9437809149315743E-2</v>
      </c>
      <c r="J32" s="35">
        <f>'TAB COM TIDEM '!N29</f>
        <v>2886.856042663288</v>
      </c>
      <c r="K32" s="36">
        <f t="shared" si="5"/>
        <v>866.05681279898636</v>
      </c>
      <c r="L32" s="39">
        <f t="shared" si="1"/>
        <v>3752.9128554622744</v>
      </c>
    </row>
    <row r="34" spans="1:13" x14ac:dyDescent="0.2">
      <c r="F34" s="10">
        <f>(F32*0.15)/180</f>
        <v>2.1039708134969355</v>
      </c>
      <c r="H34" s="51">
        <f>(F32+G32)/180</f>
        <v>18.234413716973439</v>
      </c>
    </row>
    <row r="35" spans="1:13" x14ac:dyDescent="0.2">
      <c r="B35" s="52"/>
      <c r="H35" s="12">
        <f>H34/6</f>
        <v>3.0390689528289063</v>
      </c>
    </row>
    <row r="36" spans="1:13" x14ac:dyDescent="0.2">
      <c r="B36" s="52"/>
      <c r="F36" s="12">
        <f>F32*0.15</f>
        <v>378.71474642944838</v>
      </c>
      <c r="H36" s="12">
        <f>H34+H35</f>
        <v>21.273482669802345</v>
      </c>
    </row>
    <row r="38" spans="1:13" x14ac:dyDescent="0.2">
      <c r="J38" s="12"/>
    </row>
    <row r="40" spans="1:13" x14ac:dyDescent="0.2">
      <c r="A40" s="322" t="s">
        <v>37</v>
      </c>
      <c r="B40" s="322"/>
      <c r="C40" s="322"/>
      <c r="D40" s="322"/>
      <c r="E40" s="322"/>
      <c r="F40" s="322"/>
      <c r="G40" s="322"/>
      <c r="H40" s="322"/>
      <c r="I40" s="322"/>
      <c r="J40" s="322"/>
      <c r="K40" s="322"/>
      <c r="L40" s="322"/>
    </row>
    <row r="41" spans="1:13" x14ac:dyDescent="0.2">
      <c r="A41" s="15" t="s">
        <v>38</v>
      </c>
      <c r="B41" s="15"/>
      <c r="C41" s="15"/>
      <c r="D41" s="15"/>
    </row>
    <row r="42" spans="1:13" s="261" customFormat="1" x14ac:dyDescent="0.2">
      <c r="A42" s="260" t="s">
        <v>618</v>
      </c>
      <c r="B42" s="260"/>
      <c r="C42" s="260"/>
      <c r="D42" s="260"/>
    </row>
    <row r="43" spans="1:13" ht="14.25" customHeight="1" x14ac:dyDescent="0.2">
      <c r="A43" s="17" t="s">
        <v>41</v>
      </c>
      <c r="B43" s="15"/>
      <c r="C43" s="15"/>
      <c r="D43" s="15"/>
    </row>
    <row r="44" spans="1:13" x14ac:dyDescent="0.2">
      <c r="A44" s="313" t="s">
        <v>42</v>
      </c>
      <c r="B44" s="314"/>
      <c r="C44" s="314"/>
      <c r="D44" s="313"/>
      <c r="E44" s="8"/>
      <c r="F44" s="313" t="s">
        <v>43</v>
      </c>
      <c r="G44" s="313"/>
      <c r="H44" s="313"/>
      <c r="J44" s="313" t="s">
        <v>44</v>
      </c>
      <c r="K44" s="313"/>
      <c r="L44" s="313"/>
    </row>
    <row r="45" spans="1:13" x14ac:dyDescent="0.2">
      <c r="A45" s="315" t="s">
        <v>45</v>
      </c>
      <c r="B45" s="241" t="s">
        <v>46</v>
      </c>
      <c r="C45" s="241" t="s">
        <v>47</v>
      </c>
      <c r="D45" s="317" t="s">
        <v>48</v>
      </c>
      <c r="E45" s="18"/>
      <c r="F45" s="241" t="s">
        <v>46</v>
      </c>
      <c r="G45" s="241" t="s">
        <v>47</v>
      </c>
      <c r="H45" s="319" t="s">
        <v>48</v>
      </c>
      <c r="J45" s="241" t="s">
        <v>46</v>
      </c>
      <c r="K45" s="241" t="s">
        <v>47</v>
      </c>
      <c r="L45" s="320" t="s">
        <v>48</v>
      </c>
    </row>
    <row r="46" spans="1:13" x14ac:dyDescent="0.2">
      <c r="A46" s="316"/>
      <c r="B46" s="242" t="s">
        <v>7</v>
      </c>
      <c r="C46" s="68">
        <v>0.3</v>
      </c>
      <c r="D46" s="318"/>
      <c r="E46" s="18"/>
      <c r="F46" s="242" t="s">
        <v>7</v>
      </c>
      <c r="G46" s="27">
        <v>0.3</v>
      </c>
      <c r="H46" s="320"/>
      <c r="J46" s="242" t="s">
        <v>7</v>
      </c>
      <c r="K46" s="27">
        <v>0.3</v>
      </c>
      <c r="L46" s="321"/>
    </row>
    <row r="47" spans="1:13" x14ac:dyDescent="0.2">
      <c r="A47" s="34">
        <v>25</v>
      </c>
      <c r="B47" s="35">
        <f>'TAB SEM TIDEM '!M130</f>
        <v>2115.0131701986361</v>
      </c>
      <c r="C47" s="53">
        <f>B47*C$46</f>
        <v>634.5039510595908</v>
      </c>
      <c r="D47" s="54">
        <f>SUM(B47:C47)</f>
        <v>2749.5171212582268</v>
      </c>
      <c r="E47" s="12"/>
      <c r="F47" s="35">
        <f>'TAB SEM TIDEM '!M30</f>
        <v>4230.0263403972722</v>
      </c>
      <c r="G47" s="53">
        <f t="shared" ref="G47:G68" si="6">F47*G$46</f>
        <v>1269.0079021191816</v>
      </c>
      <c r="H47" s="54">
        <f>SUM(F47:G47)</f>
        <v>5499.0342425164536</v>
      </c>
      <c r="I47" s="12"/>
      <c r="J47" s="35">
        <v>3909.32</v>
      </c>
      <c r="K47" s="53">
        <f t="shared" ref="K47:K68" si="7">J47*K$46</f>
        <v>1172.796</v>
      </c>
      <c r="L47" s="54">
        <f>SUM(J47:K47)</f>
        <v>5082.116</v>
      </c>
      <c r="M47" s="12"/>
    </row>
    <row r="48" spans="1:13" x14ac:dyDescent="0.2">
      <c r="A48" s="44">
        <v>24</v>
      </c>
      <c r="B48" s="35">
        <f>'TAB SEM TIDEM '!M131</f>
        <v>2074.0269661629886</v>
      </c>
      <c r="C48" s="55">
        <f t="shared" ref="C48:C68" si="8">B48*C$46</f>
        <v>622.20808984889652</v>
      </c>
      <c r="D48" s="56">
        <f t="shared" ref="D48:D71" si="9">SUM(B48:C48)</f>
        <v>2696.2350560118853</v>
      </c>
      <c r="E48" s="12"/>
      <c r="F48" s="35">
        <f>'TAB SEM TIDEM '!M31</f>
        <v>4148.0539323259773</v>
      </c>
      <c r="G48" s="55">
        <f t="shared" si="6"/>
        <v>1244.416179697793</v>
      </c>
      <c r="H48" s="54">
        <f t="shared" ref="H48:H71" si="10">SUM(F48:G48)</f>
        <v>5392.4701120237705</v>
      </c>
      <c r="I48" s="12"/>
      <c r="J48" s="35">
        <v>3832.67</v>
      </c>
      <c r="K48" s="55">
        <f t="shared" si="7"/>
        <v>1149.8009999999999</v>
      </c>
      <c r="L48" s="56" t="e">
        <f>J48+K48+#REF!+#REF!</f>
        <v>#REF!</v>
      </c>
      <c r="M48" s="12"/>
    </row>
    <row r="49" spans="1:13" x14ac:dyDescent="0.2">
      <c r="A49" s="44">
        <v>23</v>
      </c>
      <c r="B49" s="35">
        <f>'TAB SEM TIDEM '!M132</f>
        <v>2033.842840484203</v>
      </c>
      <c r="C49" s="55">
        <f t="shared" si="8"/>
        <v>610.15285214526091</v>
      </c>
      <c r="D49" s="56">
        <f t="shared" si="9"/>
        <v>2643.995692629464</v>
      </c>
      <c r="E49" s="12"/>
      <c r="F49" s="35">
        <f>'TAB SEM TIDEM '!M32</f>
        <v>4067.6856809684059</v>
      </c>
      <c r="G49" s="55">
        <f t="shared" si="6"/>
        <v>1220.3057042905218</v>
      </c>
      <c r="H49" s="54">
        <f t="shared" si="10"/>
        <v>5287.9913852589279</v>
      </c>
      <c r="I49" s="12"/>
      <c r="J49" s="35">
        <v>3757.52</v>
      </c>
      <c r="K49" s="55">
        <f t="shared" si="7"/>
        <v>1127.2559999999999</v>
      </c>
      <c r="L49" s="56" t="e">
        <f>J49+K49+#REF!+#REF!</f>
        <v>#REF!</v>
      </c>
      <c r="M49" s="12"/>
    </row>
    <row r="50" spans="1:13" x14ac:dyDescent="0.2">
      <c r="A50" s="44">
        <v>22</v>
      </c>
      <c r="B50" s="35">
        <f>'TAB SEM TIDEM '!M133</f>
        <v>1994.4447515951424</v>
      </c>
      <c r="C50" s="53">
        <f t="shared" si="8"/>
        <v>598.33342547854272</v>
      </c>
      <c r="D50" s="54">
        <f t="shared" si="9"/>
        <v>2592.7781770736851</v>
      </c>
      <c r="E50" s="12"/>
      <c r="F50" s="35">
        <f>'TAB SEM TIDEM '!M33</f>
        <v>3988.8895031902848</v>
      </c>
      <c r="G50" s="53">
        <f t="shared" si="6"/>
        <v>1196.6668509570854</v>
      </c>
      <c r="H50" s="54">
        <f t="shared" si="10"/>
        <v>5185.5563541473703</v>
      </c>
      <c r="I50" s="12"/>
      <c r="J50" s="35">
        <v>3683.84</v>
      </c>
      <c r="K50" s="53">
        <f t="shared" si="7"/>
        <v>1105.152</v>
      </c>
      <c r="L50" s="54" t="e">
        <f>J50+K50+#REF!+#REF!</f>
        <v>#REF!</v>
      </c>
      <c r="M50" s="12"/>
    </row>
    <row r="51" spans="1:13" x14ac:dyDescent="0.2">
      <c r="A51" s="44">
        <v>21</v>
      </c>
      <c r="B51" s="35">
        <f>'TAB SEM TIDEM '!M134</f>
        <v>1955.8273523067605</v>
      </c>
      <c r="C51" s="53">
        <f t="shared" si="8"/>
        <v>586.74820569202814</v>
      </c>
      <c r="D51" s="54">
        <f t="shared" si="9"/>
        <v>2542.5755579987886</v>
      </c>
      <c r="E51" s="12"/>
      <c r="F51" s="35">
        <f>'TAB SEM TIDEM '!M34</f>
        <v>3911.6547046135211</v>
      </c>
      <c r="G51" s="53">
        <f t="shared" si="6"/>
        <v>1173.4964113840563</v>
      </c>
      <c r="H51" s="54">
        <f t="shared" si="10"/>
        <v>5085.1511159975771</v>
      </c>
      <c r="I51" s="12"/>
      <c r="J51" s="35">
        <v>3611.62</v>
      </c>
      <c r="K51" s="53">
        <f t="shared" si="7"/>
        <v>1083.4859999999999</v>
      </c>
      <c r="L51" s="54" t="e">
        <f>J51+K51+#REF!+#REF!</f>
        <v>#REF!</v>
      </c>
      <c r="M51" s="12"/>
    </row>
    <row r="52" spans="1:13" x14ac:dyDescent="0.2">
      <c r="A52" s="44">
        <v>20</v>
      </c>
      <c r="B52" s="35">
        <f>'TAB SEM TIDEM '!M135</f>
        <v>1917.9585594847833</v>
      </c>
      <c r="C52" s="53">
        <f t="shared" si="8"/>
        <v>575.387567845435</v>
      </c>
      <c r="D52" s="54">
        <f t="shared" si="9"/>
        <v>2493.3461273302182</v>
      </c>
      <c r="E52" s="12"/>
      <c r="F52" s="35">
        <f>'TAB SEM TIDEM '!M35</f>
        <v>3835.9171189695667</v>
      </c>
      <c r="G52" s="53">
        <f t="shared" si="6"/>
        <v>1150.77513569087</v>
      </c>
      <c r="H52" s="54">
        <f t="shared" si="10"/>
        <v>4986.6922546604364</v>
      </c>
      <c r="I52" s="12"/>
      <c r="J52" s="35">
        <v>3540.8</v>
      </c>
      <c r="K52" s="53">
        <f t="shared" si="7"/>
        <v>1062.24</v>
      </c>
      <c r="L52" s="54" t="e">
        <f>J52+K52+#REF!+#REF!</f>
        <v>#REF!</v>
      </c>
      <c r="M52" s="12"/>
    </row>
    <row r="53" spans="1:13" x14ac:dyDescent="0.2">
      <c r="A53" s="44">
        <v>19</v>
      </c>
      <c r="B53" s="35">
        <f>'TAB SEM TIDEM '!M136</f>
        <v>1880.8383731292104</v>
      </c>
      <c r="C53" s="53">
        <f t="shared" si="8"/>
        <v>564.25151193876309</v>
      </c>
      <c r="D53" s="54">
        <f t="shared" si="9"/>
        <v>2445.0898850679732</v>
      </c>
      <c r="E53" s="12"/>
      <c r="F53" s="35">
        <f>'TAB SEM TIDEM '!M36</f>
        <v>3761.6767462584207</v>
      </c>
      <c r="G53" s="53">
        <f t="shared" si="6"/>
        <v>1128.5030238775262</v>
      </c>
      <c r="H53" s="54">
        <f t="shared" si="10"/>
        <v>4890.1797701359465</v>
      </c>
      <c r="I53" s="12"/>
      <c r="J53" s="35">
        <v>3471.38</v>
      </c>
      <c r="K53" s="53">
        <f t="shared" si="7"/>
        <v>1041.414</v>
      </c>
      <c r="L53" s="54" t="e">
        <f>J53+K53+#REF!+#REF!</f>
        <v>#REF!</v>
      </c>
      <c r="M53" s="12"/>
    </row>
    <row r="54" spans="1:13" x14ac:dyDescent="0.2">
      <c r="A54" s="44">
        <v>18</v>
      </c>
      <c r="B54" s="35">
        <f>'TAB SEM TIDEM '!M137</f>
        <v>1844.4400572948134</v>
      </c>
      <c r="C54" s="53">
        <f t="shared" si="8"/>
        <v>553.33201718844396</v>
      </c>
      <c r="D54" s="54">
        <f t="shared" si="9"/>
        <v>2397.7720744832573</v>
      </c>
      <c r="E54" s="12"/>
      <c r="F54" s="35">
        <f>'TAB SEM TIDEM '!M37</f>
        <v>3688.8801145896268</v>
      </c>
      <c r="G54" s="53">
        <f t="shared" si="6"/>
        <v>1106.6640343768879</v>
      </c>
      <c r="H54" s="54">
        <f t="shared" si="10"/>
        <v>4795.5441489665145</v>
      </c>
      <c r="I54" s="12"/>
      <c r="J54" s="35">
        <v>3403.31</v>
      </c>
      <c r="K54" s="53">
        <f t="shared" si="7"/>
        <v>1020.9929999999999</v>
      </c>
      <c r="L54" s="54" t="e">
        <f>J54+K54+#REF!+#REF!</f>
        <v>#REF!</v>
      </c>
      <c r="M54" s="12"/>
    </row>
    <row r="55" spans="1:13" x14ac:dyDescent="0.2">
      <c r="A55" s="44">
        <v>17</v>
      </c>
      <c r="B55" s="35">
        <f>'TAB SEM TIDEM '!M138</f>
        <v>1808.7529176035009</v>
      </c>
      <c r="C55" s="53">
        <f t="shared" si="8"/>
        <v>542.6258752810503</v>
      </c>
      <c r="D55" s="54">
        <f t="shared" si="9"/>
        <v>2351.3787928845513</v>
      </c>
      <c r="E55" s="12"/>
      <c r="F55" s="35">
        <f>'TAB SEM TIDEM '!M38</f>
        <v>3617.5058352070018</v>
      </c>
      <c r="G55" s="53">
        <f t="shared" si="6"/>
        <v>1085.2517505621006</v>
      </c>
      <c r="H55" s="54">
        <f t="shared" si="10"/>
        <v>4702.7575857691027</v>
      </c>
      <c r="I55" s="12"/>
      <c r="J55" s="35">
        <v>3336.57</v>
      </c>
      <c r="K55" s="53">
        <f t="shared" si="7"/>
        <v>1000.971</v>
      </c>
      <c r="L55" s="54" t="e">
        <f>J55+K55+#REF!+#REF!</f>
        <v>#REF!</v>
      </c>
      <c r="M55" s="12"/>
    </row>
    <row r="56" spans="1:13" x14ac:dyDescent="0.2">
      <c r="A56" s="44">
        <v>16</v>
      </c>
      <c r="B56" s="35">
        <f>'TAB SEM TIDEM '!M139</f>
        <v>1773.7662596771809</v>
      </c>
      <c r="C56" s="53">
        <f t="shared" si="8"/>
        <v>532.12987790315424</v>
      </c>
      <c r="D56" s="54">
        <f t="shared" si="9"/>
        <v>2305.8961375803351</v>
      </c>
      <c r="E56" s="12"/>
      <c r="F56" s="35">
        <f>'TAB SEM TIDEM '!M39</f>
        <v>3547.5325193543617</v>
      </c>
      <c r="G56" s="53">
        <f t="shared" si="6"/>
        <v>1064.2597558063085</v>
      </c>
      <c r="H56" s="54">
        <f t="shared" si="10"/>
        <v>4611.7922751606702</v>
      </c>
      <c r="I56" s="12"/>
      <c r="J56" s="35">
        <v>3271.14</v>
      </c>
      <c r="K56" s="53">
        <f t="shared" si="7"/>
        <v>981.34199999999987</v>
      </c>
      <c r="L56" s="54" t="e">
        <f>J56+K56+#REF!+#REF!</f>
        <v>#REF!</v>
      </c>
      <c r="M56" s="12"/>
    </row>
    <row r="57" spans="1:13" x14ac:dyDescent="0.2">
      <c r="A57" s="44">
        <v>15</v>
      </c>
      <c r="B57" s="35">
        <f>'TAB SEM TIDEM '!M140</f>
        <v>1739.4800835158539</v>
      </c>
      <c r="C57" s="53">
        <f t="shared" si="8"/>
        <v>521.84402505475612</v>
      </c>
      <c r="D57" s="54">
        <f t="shared" si="9"/>
        <v>2261.32410857061</v>
      </c>
      <c r="E57" s="12"/>
      <c r="F57" s="35">
        <f>'TAB SEM TIDEM '!M40</f>
        <v>3478.9601670317079</v>
      </c>
      <c r="G57" s="53">
        <f t="shared" si="6"/>
        <v>1043.6880501095122</v>
      </c>
      <c r="H57" s="54">
        <f t="shared" si="10"/>
        <v>4522.6482171412199</v>
      </c>
      <c r="I57" s="12"/>
      <c r="J57" s="35">
        <v>3207.02</v>
      </c>
      <c r="K57" s="53">
        <f t="shared" si="7"/>
        <v>962.10599999999999</v>
      </c>
      <c r="L57" s="54" t="e">
        <f>J57+K57+#REF!+#REF!</f>
        <v>#REF!</v>
      </c>
      <c r="M57" s="12"/>
    </row>
    <row r="58" spans="1:13" x14ac:dyDescent="0.2">
      <c r="A58" s="44">
        <v>14</v>
      </c>
      <c r="B58" s="35">
        <f>'TAB SEM TIDEM '!M141</f>
        <v>1705.8516116071539</v>
      </c>
      <c r="C58" s="53">
        <f t="shared" si="8"/>
        <v>511.75548348214613</v>
      </c>
      <c r="D58" s="54">
        <f t="shared" si="9"/>
        <v>2217.6070950892999</v>
      </c>
      <c r="E58" s="12"/>
      <c r="F58" s="35">
        <f>'TAB SEM TIDEM '!M41</f>
        <v>3411.7032232143079</v>
      </c>
      <c r="G58" s="53">
        <f t="shared" si="6"/>
        <v>1023.5109669642923</v>
      </c>
      <c r="H58" s="54">
        <f t="shared" si="10"/>
        <v>4435.2141901785999</v>
      </c>
      <c r="I58" s="12"/>
      <c r="J58" s="35">
        <v>3144.13</v>
      </c>
      <c r="K58" s="53">
        <f t="shared" si="7"/>
        <v>943.23900000000003</v>
      </c>
      <c r="L58" s="54" t="e">
        <f>J58+K58+#REF!+#REF!</f>
        <v>#REF!</v>
      </c>
      <c r="M58" s="12"/>
    </row>
    <row r="59" spans="1:13" x14ac:dyDescent="0.2">
      <c r="A59" s="44">
        <v>13</v>
      </c>
      <c r="B59" s="35">
        <f>'TAB SEM TIDEM '!M142</f>
        <v>1672.8808439510801</v>
      </c>
      <c r="C59" s="53">
        <f t="shared" si="8"/>
        <v>501.864253185324</v>
      </c>
      <c r="D59" s="54">
        <f t="shared" si="9"/>
        <v>2174.7450971364042</v>
      </c>
      <c r="E59" s="12"/>
      <c r="F59" s="35">
        <f>'TAB SEM TIDEM '!M42</f>
        <v>3345.7616879021602</v>
      </c>
      <c r="G59" s="53">
        <f t="shared" si="6"/>
        <v>1003.728506370648</v>
      </c>
      <c r="H59" s="54">
        <f t="shared" si="10"/>
        <v>4349.4901942728084</v>
      </c>
      <c r="I59" s="12"/>
      <c r="J59" s="35">
        <v>3082.47</v>
      </c>
      <c r="K59" s="53">
        <f t="shared" si="7"/>
        <v>924.74099999999987</v>
      </c>
      <c r="L59" s="54" t="e">
        <f>J59+K59+#REF!+#REF!</f>
        <v>#REF!</v>
      </c>
      <c r="M59" s="12"/>
    </row>
    <row r="60" spans="1:13" x14ac:dyDescent="0.2">
      <c r="A60" s="44">
        <v>12</v>
      </c>
      <c r="B60" s="35">
        <f>'TAB SEM TIDEM '!M143</f>
        <v>1640.5677805476337</v>
      </c>
      <c r="C60" s="53">
        <f t="shared" si="8"/>
        <v>492.17033416429007</v>
      </c>
      <c r="D60" s="54">
        <f t="shared" si="9"/>
        <v>2132.7381147119236</v>
      </c>
      <c r="E60" s="12"/>
      <c r="F60" s="35">
        <f>'TAB SEM TIDEM '!M43</f>
        <v>3281.1355610952673</v>
      </c>
      <c r="G60" s="53">
        <f t="shared" si="6"/>
        <v>984.34066832858014</v>
      </c>
      <c r="H60" s="54">
        <f t="shared" si="10"/>
        <v>4265.4762294238471</v>
      </c>
      <c r="I60" s="12"/>
      <c r="J60" s="35">
        <v>3022.04</v>
      </c>
      <c r="K60" s="53">
        <f t="shared" si="7"/>
        <v>906.61199999999997</v>
      </c>
      <c r="L60" s="54" t="e">
        <f>J60+K60+#REF!+#REF!</f>
        <v>#REF!</v>
      </c>
      <c r="M60" s="12"/>
    </row>
    <row r="61" spans="1:13" x14ac:dyDescent="0.2">
      <c r="A61" s="44">
        <v>11</v>
      </c>
      <c r="B61" s="35">
        <f>'TAB SEM TIDEM '!M144</f>
        <v>1608.8803382625397</v>
      </c>
      <c r="C61" s="53">
        <f t="shared" si="8"/>
        <v>482.66410147876189</v>
      </c>
      <c r="D61" s="54">
        <f t="shared" si="9"/>
        <v>2091.5444397413016</v>
      </c>
      <c r="E61" s="12"/>
      <c r="F61" s="35">
        <f>'TAB SEM TIDEM '!M44</f>
        <v>3217.7606765250794</v>
      </c>
      <c r="G61" s="53">
        <f t="shared" si="6"/>
        <v>965.32820295752379</v>
      </c>
      <c r="H61" s="54">
        <f t="shared" si="10"/>
        <v>4183.0888794826033</v>
      </c>
      <c r="I61" s="12"/>
      <c r="J61" s="35">
        <v>2962.78</v>
      </c>
      <c r="K61" s="53">
        <f t="shared" si="7"/>
        <v>888.83400000000006</v>
      </c>
      <c r="L61" s="54" t="e">
        <f>J61+K61+#REF!+#REF!</f>
        <v>#REF!</v>
      </c>
      <c r="M61" s="12"/>
    </row>
    <row r="62" spans="1:13" x14ac:dyDescent="0.2">
      <c r="A62" s="44">
        <v>10</v>
      </c>
      <c r="B62" s="35">
        <f>'TAB SEM TIDEM '!M145</f>
        <v>1577.8131699067517</v>
      </c>
      <c r="C62" s="53">
        <f t="shared" si="8"/>
        <v>473.34395097202548</v>
      </c>
      <c r="D62" s="54">
        <f t="shared" si="9"/>
        <v>2051.1571208787773</v>
      </c>
      <c r="E62" s="12"/>
      <c r="F62" s="35">
        <f>'TAB SEM TIDEM '!M45</f>
        <v>3155.6263398135034</v>
      </c>
      <c r="G62" s="53">
        <f t="shared" si="6"/>
        <v>946.68790194405096</v>
      </c>
      <c r="H62" s="54">
        <f t="shared" si="10"/>
        <v>4102.3142417575546</v>
      </c>
      <c r="I62" s="12"/>
      <c r="J62" s="35">
        <v>2904.68</v>
      </c>
      <c r="K62" s="53">
        <f t="shared" si="7"/>
        <v>871.40399999999988</v>
      </c>
      <c r="L62" s="54" t="e">
        <f>J62+K62+#REF!+#REF!</f>
        <v>#REF!</v>
      </c>
      <c r="M62" s="12"/>
    </row>
    <row r="63" spans="1:13" x14ac:dyDescent="0.2">
      <c r="A63" s="44">
        <v>9</v>
      </c>
      <c r="B63" s="35">
        <f>'TAB SEM TIDEM '!M146</f>
        <v>1547.3662754802708</v>
      </c>
      <c r="C63" s="53">
        <f t="shared" si="8"/>
        <v>464.20988264408123</v>
      </c>
      <c r="D63" s="54">
        <f t="shared" si="9"/>
        <v>2011.5761581243521</v>
      </c>
      <c r="E63" s="12"/>
      <c r="F63" s="35">
        <f>'TAB SEM TIDEM '!M46</f>
        <v>3094.7325509605416</v>
      </c>
      <c r="G63" s="53">
        <f t="shared" si="6"/>
        <v>928.41976528816247</v>
      </c>
      <c r="H63" s="54">
        <f t="shared" si="10"/>
        <v>4023.1523162487042</v>
      </c>
      <c r="I63" s="12"/>
      <c r="J63" s="35">
        <v>2847.74</v>
      </c>
      <c r="K63" s="53">
        <f t="shared" si="7"/>
        <v>854.32199999999989</v>
      </c>
      <c r="L63" s="54" t="e">
        <f>J63+K63+#REF!+#REF!</f>
        <v>#REF!</v>
      </c>
      <c r="M63" s="12"/>
    </row>
    <row r="64" spans="1:13" x14ac:dyDescent="0.2">
      <c r="A64" s="44">
        <v>8</v>
      </c>
      <c r="B64" s="35">
        <f>'TAB SEM TIDEM '!M147</f>
        <v>1517.5022246597762</v>
      </c>
      <c r="C64" s="53">
        <f t="shared" si="8"/>
        <v>455.25066739793283</v>
      </c>
      <c r="D64" s="54">
        <f t="shared" si="9"/>
        <v>1972.752892057709</v>
      </c>
      <c r="E64" s="12"/>
      <c r="F64" s="35">
        <f>'TAB SEM TIDEM '!M47</f>
        <v>3035.0044493195524</v>
      </c>
      <c r="G64" s="53">
        <f t="shared" si="6"/>
        <v>910.50133479586566</v>
      </c>
      <c r="H64" s="54">
        <f t="shared" si="10"/>
        <v>3945.505784115418</v>
      </c>
      <c r="I64" s="12"/>
      <c r="J64" s="35">
        <v>2791.89</v>
      </c>
      <c r="K64" s="53">
        <f t="shared" si="7"/>
        <v>837.56699999999989</v>
      </c>
      <c r="L64" s="54" t="e">
        <f>J64+K64+#REF!+#REF!</f>
        <v>#REF!</v>
      </c>
      <c r="M64" s="12"/>
    </row>
    <row r="65" spans="1:13" x14ac:dyDescent="0.2">
      <c r="A65" s="44">
        <v>7</v>
      </c>
      <c r="B65" s="35">
        <f>'TAB SEM TIDEM '!M148</f>
        <v>1488.2317118233593</v>
      </c>
      <c r="C65" s="53">
        <f t="shared" si="8"/>
        <v>446.46951354700781</v>
      </c>
      <c r="D65" s="54">
        <f t="shared" si="9"/>
        <v>1934.7012253703672</v>
      </c>
      <c r="E65" s="12"/>
      <c r="F65" s="35">
        <f>'TAB SEM TIDEM '!M48</f>
        <v>2976.4634236467186</v>
      </c>
      <c r="G65" s="53">
        <f t="shared" si="6"/>
        <v>892.93902709401561</v>
      </c>
      <c r="H65" s="54">
        <f t="shared" si="10"/>
        <v>3869.4024507407344</v>
      </c>
      <c r="I65" s="12"/>
      <c r="J65" s="35">
        <v>2737.15</v>
      </c>
      <c r="K65" s="53">
        <f t="shared" si="7"/>
        <v>821.14499999999998</v>
      </c>
      <c r="L65" s="54" t="e">
        <f>J65+K65+#REF!+#REF!</f>
        <v>#REF!</v>
      </c>
      <c r="M65" s="12"/>
    </row>
    <row r="66" spans="1:13" x14ac:dyDescent="0.2">
      <c r="A66" s="44">
        <v>6</v>
      </c>
      <c r="B66" s="35">
        <f>'TAB SEM TIDEM '!M149</f>
        <v>1459.5333482148374</v>
      </c>
      <c r="C66" s="53">
        <f t="shared" si="8"/>
        <v>437.86000446445121</v>
      </c>
      <c r="D66" s="54">
        <f t="shared" si="9"/>
        <v>1897.3933526792885</v>
      </c>
      <c r="E66" s="12"/>
      <c r="F66" s="35">
        <f>'TAB SEM TIDEM '!M49</f>
        <v>2919.0666964296747</v>
      </c>
      <c r="G66" s="53">
        <f t="shared" si="6"/>
        <v>875.72000892890242</v>
      </c>
      <c r="H66" s="54">
        <f t="shared" si="10"/>
        <v>3794.7867053585769</v>
      </c>
      <c r="I66" s="12"/>
      <c r="J66" s="35">
        <v>2683.48</v>
      </c>
      <c r="K66" s="53">
        <f t="shared" si="7"/>
        <v>805.04399999999998</v>
      </c>
      <c r="L66" s="54" t="e">
        <f>J66+K66+#REF!+#REF!</f>
        <v>#REF!</v>
      </c>
      <c r="M66" s="12"/>
    </row>
    <row r="67" spans="1:13" x14ac:dyDescent="0.2">
      <c r="A67" s="44">
        <v>5</v>
      </c>
      <c r="B67" s="35">
        <f>'TAB SEM TIDEM '!M150</f>
        <v>1431.3964394561192</v>
      </c>
      <c r="C67" s="53">
        <f t="shared" si="8"/>
        <v>429.41893183683572</v>
      </c>
      <c r="D67" s="54">
        <f t="shared" si="9"/>
        <v>1860.815371292955</v>
      </c>
      <c r="E67" s="12"/>
      <c r="F67" s="35">
        <f>'TAB SEM TIDEM '!M50</f>
        <v>2862.7928789122384</v>
      </c>
      <c r="G67" s="53">
        <f t="shared" si="6"/>
        <v>858.83786367367145</v>
      </c>
      <c r="H67" s="54">
        <f t="shared" si="10"/>
        <v>3721.63074258591</v>
      </c>
      <c r="I67" s="12"/>
      <c r="J67" s="35">
        <v>2630.86</v>
      </c>
      <c r="K67" s="53">
        <f t="shared" si="7"/>
        <v>789.25800000000004</v>
      </c>
      <c r="L67" s="54" t="e">
        <f>J67+K67+#REF!+#REF!</f>
        <v>#REF!</v>
      </c>
      <c r="M67" s="12"/>
    </row>
    <row r="68" spans="1:13" x14ac:dyDescent="0.2">
      <c r="A68" s="44">
        <v>4</v>
      </c>
      <c r="B68" s="35">
        <f>'TAB SEM TIDEM '!M151</f>
        <v>1403.8102911691124</v>
      </c>
      <c r="C68" s="53">
        <f t="shared" si="8"/>
        <v>421.14308735073371</v>
      </c>
      <c r="D68" s="54">
        <f t="shared" si="9"/>
        <v>1824.953378519846</v>
      </c>
      <c r="E68" s="12"/>
      <c r="F68" s="35">
        <f>'TAB SEM TIDEM '!M51</f>
        <v>2807.6205823382247</v>
      </c>
      <c r="G68" s="53">
        <f t="shared" si="6"/>
        <v>842.28617470146742</v>
      </c>
      <c r="H68" s="54">
        <f t="shared" si="10"/>
        <v>3649.9067570396919</v>
      </c>
      <c r="I68" s="12"/>
      <c r="J68" s="35">
        <v>2579.27</v>
      </c>
      <c r="K68" s="53">
        <f t="shared" si="7"/>
        <v>773.78099999999995</v>
      </c>
      <c r="L68" s="54" t="e">
        <f>J68+K68+#REF!+#REF!</f>
        <v>#REF!</v>
      </c>
      <c r="M68" s="12"/>
    </row>
    <row r="69" spans="1:13" x14ac:dyDescent="0.2">
      <c r="A69" s="44">
        <v>3</v>
      </c>
      <c r="B69" s="35">
        <f>'TAB SEM TIDEM '!M152</f>
        <v>0</v>
      </c>
      <c r="C69" s="57">
        <v>0</v>
      </c>
      <c r="D69" s="58">
        <f t="shared" si="9"/>
        <v>0</v>
      </c>
      <c r="E69" s="12"/>
      <c r="F69" s="35">
        <f>'TAB SEM TIDEM '!M52</f>
        <v>0</v>
      </c>
      <c r="G69" s="57">
        <v>0</v>
      </c>
      <c r="H69" s="54">
        <f t="shared" si="10"/>
        <v>0</v>
      </c>
      <c r="I69" s="12"/>
      <c r="J69" s="35" t="s">
        <v>60</v>
      </c>
      <c r="K69" s="58">
        <v>0</v>
      </c>
      <c r="L69" s="57" t="s">
        <v>60</v>
      </c>
    </row>
    <row r="70" spans="1:13" x14ac:dyDescent="0.2">
      <c r="A70" s="44">
        <v>2</v>
      </c>
      <c r="B70" s="35">
        <f>'TAB SEM TIDEM '!M153</f>
        <v>0</v>
      </c>
      <c r="C70" s="57">
        <v>0</v>
      </c>
      <c r="D70" s="57">
        <f t="shared" si="9"/>
        <v>0</v>
      </c>
      <c r="E70" s="12"/>
      <c r="F70" s="35">
        <f>'TAB SEM TIDEM '!M53</f>
        <v>0</v>
      </c>
      <c r="G70" s="57">
        <v>0</v>
      </c>
      <c r="H70" s="54">
        <f t="shared" si="10"/>
        <v>0</v>
      </c>
      <c r="I70" s="12"/>
      <c r="J70" s="35" t="s">
        <v>60</v>
      </c>
      <c r="K70" s="57">
        <v>0</v>
      </c>
      <c r="L70" s="57" t="s">
        <v>60</v>
      </c>
    </row>
    <row r="71" spans="1:13" x14ac:dyDescent="0.2">
      <c r="A71" s="44">
        <v>1</v>
      </c>
      <c r="B71" s="35">
        <f>'TAB SEM TIDEM '!M154</f>
        <v>0</v>
      </c>
      <c r="C71" s="57">
        <v>0</v>
      </c>
      <c r="D71" s="57">
        <f t="shared" si="9"/>
        <v>0</v>
      </c>
      <c r="E71" s="12"/>
      <c r="F71" s="35">
        <f>'TAB SEM TIDEM '!M54</f>
        <v>0</v>
      </c>
      <c r="G71" s="57">
        <v>0</v>
      </c>
      <c r="H71" s="54">
        <f t="shared" si="10"/>
        <v>0</v>
      </c>
      <c r="I71" s="12"/>
      <c r="J71" s="35" t="s">
        <v>60</v>
      </c>
      <c r="K71" s="57">
        <v>0</v>
      </c>
      <c r="L71" s="57" t="s">
        <v>60</v>
      </c>
    </row>
    <row r="77" spans="1:13" x14ac:dyDescent="0.2">
      <c r="A77" s="322" t="s">
        <v>37</v>
      </c>
      <c r="B77" s="322"/>
      <c r="C77" s="322"/>
      <c r="D77" s="322"/>
      <c r="E77" s="322"/>
      <c r="F77" s="322"/>
      <c r="G77" s="322"/>
      <c r="H77" s="322"/>
      <c r="I77" s="322"/>
      <c r="J77" s="322"/>
      <c r="K77" s="322"/>
      <c r="L77" s="322"/>
    </row>
    <row r="78" spans="1:13" x14ac:dyDescent="0.2">
      <c r="A78" s="15" t="s">
        <v>38</v>
      </c>
      <c r="B78" s="15"/>
      <c r="C78" s="15"/>
      <c r="D78" s="15"/>
    </row>
    <row r="79" spans="1:13" x14ac:dyDescent="0.2">
      <c r="A79" s="17" t="s">
        <v>61</v>
      </c>
      <c r="B79" s="17"/>
      <c r="C79" s="17"/>
      <c r="D79" s="15"/>
    </row>
    <row r="80" spans="1:13" x14ac:dyDescent="0.2">
      <c r="A80" s="17" t="s">
        <v>40</v>
      </c>
      <c r="B80" s="17"/>
      <c r="C80" s="17"/>
      <c r="D80" s="15"/>
    </row>
    <row r="81" spans="1:12" x14ac:dyDescent="0.2">
      <c r="A81" s="17" t="s">
        <v>587</v>
      </c>
      <c r="B81" s="17"/>
      <c r="C81" s="17"/>
      <c r="D81" s="15"/>
    </row>
    <row r="82" spans="1:12" ht="14.25" customHeight="1" x14ac:dyDescent="0.2">
      <c r="A82" s="17" t="s">
        <v>41</v>
      </c>
      <c r="B82" s="15"/>
      <c r="C82" s="15"/>
      <c r="D82" s="15"/>
    </row>
    <row r="83" spans="1:12" x14ac:dyDescent="0.2">
      <c r="A83" s="313" t="s">
        <v>42</v>
      </c>
      <c r="B83" s="314"/>
      <c r="C83" s="314"/>
      <c r="D83" s="313"/>
      <c r="E83" s="8"/>
      <c r="F83" s="313" t="s">
        <v>43</v>
      </c>
      <c r="G83" s="313"/>
      <c r="H83" s="313"/>
      <c r="J83" s="313" t="s">
        <v>44</v>
      </c>
      <c r="K83" s="313"/>
      <c r="L83" s="313"/>
    </row>
    <row r="84" spans="1:12" x14ac:dyDescent="0.2">
      <c r="A84" s="315" t="s">
        <v>45</v>
      </c>
      <c r="B84" s="241" t="s">
        <v>46</v>
      </c>
      <c r="C84" s="241" t="s">
        <v>47</v>
      </c>
      <c r="D84" s="317" t="s">
        <v>48</v>
      </c>
      <c r="E84" s="18"/>
      <c r="F84" s="241" t="s">
        <v>46</v>
      </c>
      <c r="G84" s="241" t="s">
        <v>47</v>
      </c>
      <c r="H84" s="319" t="s">
        <v>48</v>
      </c>
      <c r="J84" s="241" t="s">
        <v>46</v>
      </c>
      <c r="K84" s="241" t="s">
        <v>47</v>
      </c>
      <c r="L84" s="320" t="s">
        <v>48</v>
      </c>
    </row>
    <row r="85" spans="1:12" x14ac:dyDescent="0.2">
      <c r="A85" s="316"/>
      <c r="B85" s="242" t="s">
        <v>7</v>
      </c>
      <c r="C85" s="68">
        <v>0.3</v>
      </c>
      <c r="D85" s="318"/>
      <c r="E85" s="18"/>
      <c r="F85" s="242" t="s">
        <v>7</v>
      </c>
      <c r="G85" s="27">
        <v>0.3</v>
      </c>
      <c r="H85" s="320"/>
      <c r="J85" s="242" t="s">
        <v>7</v>
      </c>
      <c r="K85" s="27">
        <v>0.3</v>
      </c>
      <c r="L85" s="321"/>
    </row>
    <row r="86" spans="1:12" x14ac:dyDescent="0.2">
      <c r="A86" s="34">
        <v>25</v>
      </c>
      <c r="B86" s="35">
        <v>2047.74</v>
      </c>
      <c r="C86" s="53">
        <f t="shared" ref="C86:C107" si="11">B86*C$85</f>
        <v>614.322</v>
      </c>
      <c r="D86" s="54">
        <f>SUM(B86:C86)</f>
        <v>2662.0619999999999</v>
      </c>
      <c r="E86" s="12"/>
      <c r="F86" s="35">
        <v>4095.48</v>
      </c>
      <c r="G86" s="53">
        <f t="shared" ref="G86:G107" si="12">F86*G$85</f>
        <v>1228.644</v>
      </c>
      <c r="H86" s="54" t="e">
        <f>F86+G86+#REF!</f>
        <v>#REF!</v>
      </c>
      <c r="I86" s="12"/>
      <c r="J86" s="35">
        <v>4095.48</v>
      </c>
      <c r="K86" s="53">
        <f t="shared" ref="K86:K107" si="13">J86*K$85</f>
        <v>1228.644</v>
      </c>
      <c r="L86" s="54" t="e">
        <f>J86+K86+#REF!+#REF!</f>
        <v>#REF!</v>
      </c>
    </row>
    <row r="87" spans="1:12" x14ac:dyDescent="0.2">
      <c r="A87" s="44">
        <v>24</v>
      </c>
      <c r="B87" s="35">
        <v>2007.59</v>
      </c>
      <c r="C87" s="55">
        <f t="shared" si="11"/>
        <v>602.27699999999993</v>
      </c>
      <c r="D87" s="56" t="e">
        <f>B87+C87+#REF!</f>
        <v>#REF!</v>
      </c>
      <c r="E87" s="12"/>
      <c r="F87" s="35">
        <v>4015.19</v>
      </c>
      <c r="G87" s="55">
        <f t="shared" si="12"/>
        <v>1204.557</v>
      </c>
      <c r="H87" s="56" t="e">
        <f>F87+G87+#REF!</f>
        <v>#REF!</v>
      </c>
      <c r="I87" s="12"/>
      <c r="J87" s="35">
        <v>4015.19</v>
      </c>
      <c r="K87" s="55">
        <f t="shared" si="13"/>
        <v>1204.557</v>
      </c>
      <c r="L87" s="56" t="e">
        <f>J87+K87+#REF!+#REF!</f>
        <v>#REF!</v>
      </c>
    </row>
    <row r="88" spans="1:12" x14ac:dyDescent="0.2">
      <c r="A88" s="44">
        <v>23</v>
      </c>
      <c r="B88" s="35">
        <v>1968.23</v>
      </c>
      <c r="C88" s="55">
        <f t="shared" si="11"/>
        <v>590.46899999999994</v>
      </c>
      <c r="D88" s="56" t="e">
        <f>B88+C88+#REF!</f>
        <v>#REF!</v>
      </c>
      <c r="E88" s="12"/>
      <c r="F88" s="35">
        <v>3936.46</v>
      </c>
      <c r="G88" s="55">
        <f t="shared" si="12"/>
        <v>1180.9379999999999</v>
      </c>
      <c r="H88" s="56" t="e">
        <f>F88+G88+#REF!</f>
        <v>#REF!</v>
      </c>
      <c r="I88" s="12"/>
      <c r="J88" s="35">
        <v>3936.46</v>
      </c>
      <c r="K88" s="55">
        <f t="shared" si="13"/>
        <v>1180.9379999999999</v>
      </c>
      <c r="L88" s="56" t="e">
        <f>J88+K88+#REF!+#REF!</f>
        <v>#REF!</v>
      </c>
    </row>
    <row r="89" spans="1:12" x14ac:dyDescent="0.2">
      <c r="A89" s="44">
        <v>22</v>
      </c>
      <c r="B89" s="35">
        <v>1929.63</v>
      </c>
      <c r="C89" s="53">
        <f t="shared" si="11"/>
        <v>578.88900000000001</v>
      </c>
      <c r="D89" s="54" t="e">
        <f>B89+C89+#REF!</f>
        <v>#REF!</v>
      </c>
      <c r="E89" s="12"/>
      <c r="F89" s="35">
        <v>3859.27</v>
      </c>
      <c r="G89" s="53">
        <f t="shared" si="12"/>
        <v>1157.7809999999999</v>
      </c>
      <c r="H89" s="54" t="e">
        <f>F89+G89+#REF!</f>
        <v>#REF!</v>
      </c>
      <c r="I89" s="12"/>
      <c r="J89" s="35">
        <v>3859.27</v>
      </c>
      <c r="K89" s="53">
        <f t="shared" si="13"/>
        <v>1157.7809999999999</v>
      </c>
      <c r="L89" s="54" t="e">
        <f>J89+K89+#REF!+#REF!</f>
        <v>#REF!</v>
      </c>
    </row>
    <row r="90" spans="1:12" x14ac:dyDescent="0.2">
      <c r="A90" s="44">
        <v>21</v>
      </c>
      <c r="B90" s="35">
        <v>1891.79</v>
      </c>
      <c r="C90" s="53">
        <f t="shared" si="11"/>
        <v>567.53699999999992</v>
      </c>
      <c r="D90" s="54" t="e">
        <f>B90+C90+#REF!</f>
        <v>#REF!</v>
      </c>
      <c r="E90" s="12"/>
      <c r="F90" s="35">
        <v>3783.58</v>
      </c>
      <c r="G90" s="53">
        <f t="shared" si="12"/>
        <v>1135.0739999999998</v>
      </c>
      <c r="H90" s="54" t="e">
        <f>F90+G90+#REF!</f>
        <v>#REF!</v>
      </c>
      <c r="I90" s="12"/>
      <c r="J90" s="35">
        <v>3783.58</v>
      </c>
      <c r="K90" s="53">
        <f t="shared" si="13"/>
        <v>1135.0739999999998</v>
      </c>
      <c r="L90" s="54" t="e">
        <f>J90+K90+#REF!+#REF!</f>
        <v>#REF!</v>
      </c>
    </row>
    <row r="91" spans="1:12" x14ac:dyDescent="0.2">
      <c r="A91" s="44">
        <v>20</v>
      </c>
      <c r="B91" s="35">
        <v>1854.7</v>
      </c>
      <c r="C91" s="53">
        <f t="shared" si="11"/>
        <v>556.41</v>
      </c>
      <c r="D91" s="54" t="e">
        <f>B91+C91+#REF!</f>
        <v>#REF!</v>
      </c>
      <c r="E91" s="12"/>
      <c r="F91" s="35">
        <v>3709.41</v>
      </c>
      <c r="G91" s="53">
        <f t="shared" si="12"/>
        <v>1112.8229999999999</v>
      </c>
      <c r="H91" s="54" t="e">
        <f>F91+G91+#REF!</f>
        <v>#REF!</v>
      </c>
      <c r="I91" s="12"/>
      <c r="J91" s="35">
        <v>3709.41</v>
      </c>
      <c r="K91" s="53">
        <f t="shared" si="13"/>
        <v>1112.8229999999999</v>
      </c>
      <c r="L91" s="54" t="e">
        <f>J91+K91+#REF!+#REF!</f>
        <v>#REF!</v>
      </c>
    </row>
    <row r="92" spans="1:12" x14ac:dyDescent="0.2">
      <c r="A92" s="44">
        <v>19</v>
      </c>
      <c r="B92" s="35">
        <v>1818.33</v>
      </c>
      <c r="C92" s="53">
        <f t="shared" si="11"/>
        <v>545.49899999999991</v>
      </c>
      <c r="D92" s="54" t="e">
        <f>B92+C92+#REF!</f>
        <v>#REF!</v>
      </c>
      <c r="E92" s="12"/>
      <c r="F92" s="35">
        <v>3636.67</v>
      </c>
      <c r="G92" s="53">
        <f t="shared" si="12"/>
        <v>1091.001</v>
      </c>
      <c r="H92" s="54" t="e">
        <f>F92+G92+#REF!</f>
        <v>#REF!</v>
      </c>
      <c r="I92" s="12"/>
      <c r="J92" s="35">
        <v>3636.67</v>
      </c>
      <c r="K92" s="53">
        <f t="shared" si="13"/>
        <v>1091.001</v>
      </c>
      <c r="L92" s="54" t="e">
        <f>J92+K92+#REF!+#REF!</f>
        <v>#REF!</v>
      </c>
    </row>
    <row r="93" spans="1:12" x14ac:dyDescent="0.2">
      <c r="A93" s="44">
        <v>18</v>
      </c>
      <c r="B93" s="35">
        <v>1782.69</v>
      </c>
      <c r="C93" s="53">
        <f t="shared" si="11"/>
        <v>534.80700000000002</v>
      </c>
      <c r="D93" s="54" t="e">
        <f>B93+C93+#REF!</f>
        <v>#REF!</v>
      </c>
      <c r="E93" s="12"/>
      <c r="F93" s="35">
        <v>3565.37</v>
      </c>
      <c r="G93" s="53">
        <f t="shared" si="12"/>
        <v>1069.6109999999999</v>
      </c>
      <c r="H93" s="54" t="e">
        <f>F93+G93+#REF!</f>
        <v>#REF!</v>
      </c>
      <c r="I93" s="12"/>
      <c r="J93" s="35">
        <v>3565.37</v>
      </c>
      <c r="K93" s="53">
        <f t="shared" si="13"/>
        <v>1069.6109999999999</v>
      </c>
      <c r="L93" s="54" t="e">
        <f>J93+K93+#REF!+#REF!</f>
        <v>#REF!</v>
      </c>
    </row>
    <row r="94" spans="1:12" x14ac:dyDescent="0.2">
      <c r="A94" s="44">
        <v>17</v>
      </c>
      <c r="B94" s="35">
        <v>1747.73</v>
      </c>
      <c r="C94" s="53">
        <f t="shared" si="11"/>
        <v>524.31899999999996</v>
      </c>
      <c r="D94" s="54" t="e">
        <f>B94+C94+#REF!</f>
        <v>#REF!</v>
      </c>
      <c r="E94" s="12"/>
      <c r="F94" s="35">
        <v>3495.45</v>
      </c>
      <c r="G94" s="53">
        <f t="shared" si="12"/>
        <v>1048.635</v>
      </c>
      <c r="H94" s="54" t="e">
        <f>F94+G94+#REF!</f>
        <v>#REF!</v>
      </c>
      <c r="I94" s="12"/>
      <c r="J94" s="35">
        <v>3495.45</v>
      </c>
      <c r="K94" s="53">
        <f t="shared" si="13"/>
        <v>1048.635</v>
      </c>
      <c r="L94" s="54" t="e">
        <f>J94+K94+#REF!+#REF!</f>
        <v>#REF!</v>
      </c>
    </row>
    <row r="95" spans="1:12" x14ac:dyDescent="0.2">
      <c r="A95" s="44">
        <v>16</v>
      </c>
      <c r="B95" s="35">
        <v>1713.46</v>
      </c>
      <c r="C95" s="53">
        <f t="shared" si="11"/>
        <v>514.03800000000001</v>
      </c>
      <c r="D95" s="54" t="e">
        <f>B95+C95+#REF!</f>
        <v>#REF!</v>
      </c>
      <c r="E95" s="12"/>
      <c r="F95" s="35">
        <v>3426.92</v>
      </c>
      <c r="G95" s="53">
        <f t="shared" si="12"/>
        <v>1028.076</v>
      </c>
      <c r="H95" s="54" t="e">
        <f>F95+G95+#REF!</f>
        <v>#REF!</v>
      </c>
      <c r="I95" s="12"/>
      <c r="J95" s="35">
        <v>3426.92</v>
      </c>
      <c r="K95" s="53">
        <f t="shared" si="13"/>
        <v>1028.076</v>
      </c>
      <c r="L95" s="54" t="e">
        <f>J95+K95+#REF!+#REF!</f>
        <v>#REF!</v>
      </c>
    </row>
    <row r="96" spans="1:12" x14ac:dyDescent="0.2">
      <c r="A96" s="44">
        <v>15</v>
      </c>
      <c r="B96" s="35">
        <v>1679.86</v>
      </c>
      <c r="C96" s="53">
        <f t="shared" si="11"/>
        <v>503.95799999999997</v>
      </c>
      <c r="D96" s="54" t="e">
        <f>B96+C96+#REF!</f>
        <v>#REF!</v>
      </c>
      <c r="E96" s="12"/>
      <c r="F96" s="35">
        <v>3359.72</v>
      </c>
      <c r="G96" s="53">
        <f t="shared" si="12"/>
        <v>1007.9159999999999</v>
      </c>
      <c r="H96" s="54" t="e">
        <f>F96+G96+#REF!</f>
        <v>#REF!</v>
      </c>
      <c r="I96" s="12"/>
      <c r="J96" s="35">
        <v>3359.72</v>
      </c>
      <c r="K96" s="53">
        <f t="shared" si="13"/>
        <v>1007.9159999999999</v>
      </c>
      <c r="L96" s="54" t="e">
        <f>J96+K96+#REF!+#REF!</f>
        <v>#REF!</v>
      </c>
    </row>
    <row r="97" spans="1:12" x14ac:dyDescent="0.2">
      <c r="A97" s="44">
        <v>14</v>
      </c>
      <c r="B97" s="35">
        <v>1646.92</v>
      </c>
      <c r="C97" s="53">
        <f t="shared" si="11"/>
        <v>494.07600000000002</v>
      </c>
      <c r="D97" s="54" t="e">
        <f>B97+C97+#REF!</f>
        <v>#REF!</v>
      </c>
      <c r="E97" s="12"/>
      <c r="F97" s="35">
        <v>3293.85</v>
      </c>
      <c r="G97" s="53">
        <f t="shared" si="12"/>
        <v>988.15499999999997</v>
      </c>
      <c r="H97" s="54" t="e">
        <f>F97+G97+#REF!</f>
        <v>#REF!</v>
      </c>
      <c r="I97" s="12"/>
      <c r="J97" s="35">
        <v>3293.85</v>
      </c>
      <c r="K97" s="53">
        <f t="shared" si="13"/>
        <v>988.15499999999997</v>
      </c>
      <c r="L97" s="54" t="e">
        <f>J97+K97+#REF!+#REF!</f>
        <v>#REF!</v>
      </c>
    </row>
    <row r="98" spans="1:12" x14ac:dyDescent="0.2">
      <c r="A98" s="44">
        <v>13</v>
      </c>
      <c r="B98" s="35">
        <v>1614.63</v>
      </c>
      <c r="C98" s="53">
        <f t="shared" si="11"/>
        <v>484.38900000000001</v>
      </c>
      <c r="D98" s="54" t="e">
        <f>B98+C98+#REF!</f>
        <v>#REF!</v>
      </c>
      <c r="E98" s="12"/>
      <c r="F98" s="35">
        <v>3229.27</v>
      </c>
      <c r="G98" s="53">
        <f t="shared" si="12"/>
        <v>968.78099999999995</v>
      </c>
      <c r="H98" s="54" t="e">
        <f>F98+G98+#REF!</f>
        <v>#REF!</v>
      </c>
      <c r="I98" s="12"/>
      <c r="J98" s="35">
        <v>3229.27</v>
      </c>
      <c r="K98" s="53">
        <f t="shared" si="13"/>
        <v>968.78099999999995</v>
      </c>
      <c r="L98" s="54" t="e">
        <f>J98+K98+#REF!+#REF!</f>
        <v>#REF!</v>
      </c>
    </row>
    <row r="99" spans="1:12" x14ac:dyDescent="0.2">
      <c r="A99" s="44">
        <v>12</v>
      </c>
      <c r="B99" s="35">
        <v>1582.97</v>
      </c>
      <c r="C99" s="53">
        <f t="shared" si="11"/>
        <v>474.89099999999996</v>
      </c>
      <c r="D99" s="54" t="e">
        <f>B99+C99+#REF!</f>
        <v>#REF!</v>
      </c>
      <c r="E99" s="12"/>
      <c r="F99" s="35">
        <v>3165.93</v>
      </c>
      <c r="G99" s="53">
        <f t="shared" si="12"/>
        <v>949.77899999999988</v>
      </c>
      <c r="H99" s="54" t="e">
        <f>F99+G99+#REF!</f>
        <v>#REF!</v>
      </c>
      <c r="I99" s="12"/>
      <c r="J99" s="35">
        <v>3165.93</v>
      </c>
      <c r="K99" s="53">
        <f t="shared" si="13"/>
        <v>949.77899999999988</v>
      </c>
      <c r="L99" s="54" t="e">
        <f>J99+K99+#REF!+#REF!</f>
        <v>#REF!</v>
      </c>
    </row>
    <row r="100" spans="1:12" x14ac:dyDescent="0.2">
      <c r="A100" s="44">
        <v>11</v>
      </c>
      <c r="B100" s="35">
        <v>1551.93</v>
      </c>
      <c r="C100" s="53">
        <f t="shared" si="11"/>
        <v>465.57900000000001</v>
      </c>
      <c r="D100" s="54" t="e">
        <f>B100+C100+#REF!</f>
        <v>#REF!</v>
      </c>
      <c r="E100" s="12"/>
      <c r="F100" s="35">
        <v>3103.86</v>
      </c>
      <c r="G100" s="53">
        <f t="shared" si="12"/>
        <v>931.15800000000002</v>
      </c>
      <c r="H100" s="54" t="e">
        <f>F100+G100+#REF!</f>
        <v>#REF!</v>
      </c>
      <c r="I100" s="12"/>
      <c r="J100" s="35">
        <v>3103.86</v>
      </c>
      <c r="K100" s="53">
        <f t="shared" si="13"/>
        <v>931.15800000000002</v>
      </c>
      <c r="L100" s="54" t="e">
        <f>J100+K100+#REF!+#REF!</f>
        <v>#REF!</v>
      </c>
    </row>
    <row r="101" spans="1:12" x14ac:dyDescent="0.2">
      <c r="A101" s="44">
        <v>10</v>
      </c>
      <c r="B101" s="35">
        <v>1521.5</v>
      </c>
      <c r="C101" s="53">
        <f t="shared" si="11"/>
        <v>456.45</v>
      </c>
      <c r="D101" s="54" t="e">
        <f>B101+C101+#REF!</f>
        <v>#REF!</v>
      </c>
      <c r="E101" s="12"/>
      <c r="F101" s="35">
        <v>3043.01</v>
      </c>
      <c r="G101" s="53">
        <f t="shared" si="12"/>
        <v>912.90300000000002</v>
      </c>
      <c r="H101" s="54" t="e">
        <f>F101+G101+#REF!</f>
        <v>#REF!</v>
      </c>
      <c r="I101" s="12"/>
      <c r="J101" s="35">
        <v>3043.01</v>
      </c>
      <c r="K101" s="53">
        <f t="shared" si="13"/>
        <v>912.90300000000002</v>
      </c>
      <c r="L101" s="54" t="e">
        <f>J101+K101+#REF!+#REF!</f>
        <v>#REF!</v>
      </c>
    </row>
    <row r="102" spans="1:12" x14ac:dyDescent="0.2">
      <c r="A102" s="44">
        <v>9</v>
      </c>
      <c r="B102" s="35">
        <v>1491.67</v>
      </c>
      <c r="C102" s="53">
        <f t="shared" si="11"/>
        <v>447.50100000000003</v>
      </c>
      <c r="D102" s="54" t="e">
        <f>B102+C102+#REF!</f>
        <v>#REF!</v>
      </c>
      <c r="E102" s="12"/>
      <c r="F102" s="35">
        <v>2983.33</v>
      </c>
      <c r="G102" s="53">
        <f t="shared" si="12"/>
        <v>894.99899999999991</v>
      </c>
      <c r="H102" s="54" t="e">
        <f>F102+G102+#REF!</f>
        <v>#REF!</v>
      </c>
      <c r="I102" s="12"/>
      <c r="J102" s="35">
        <v>2983.33</v>
      </c>
      <c r="K102" s="53">
        <f t="shared" si="13"/>
        <v>894.99899999999991</v>
      </c>
      <c r="L102" s="54" t="e">
        <f>J102+K102+#REF!+#REF!</f>
        <v>#REF!</v>
      </c>
    </row>
    <row r="103" spans="1:12" x14ac:dyDescent="0.2">
      <c r="A103" s="44">
        <v>8</v>
      </c>
      <c r="B103" s="35">
        <v>1462.42</v>
      </c>
      <c r="C103" s="53">
        <f t="shared" si="11"/>
        <v>438.726</v>
      </c>
      <c r="D103" s="54" t="e">
        <f>B103+C103+#REF!</f>
        <v>#REF!</v>
      </c>
      <c r="E103" s="12"/>
      <c r="F103" s="35">
        <v>2924.85</v>
      </c>
      <c r="G103" s="53">
        <f t="shared" si="12"/>
        <v>877.45499999999993</v>
      </c>
      <c r="H103" s="54" t="e">
        <f>F103+G103+#REF!</f>
        <v>#REF!</v>
      </c>
      <c r="I103" s="12"/>
      <c r="J103" s="35">
        <v>2924.85</v>
      </c>
      <c r="K103" s="53">
        <f t="shared" si="13"/>
        <v>877.45499999999993</v>
      </c>
      <c r="L103" s="54" t="e">
        <f>J103+K103+#REF!+#REF!</f>
        <v>#REF!</v>
      </c>
    </row>
    <row r="104" spans="1:12" x14ac:dyDescent="0.2">
      <c r="A104" s="44">
        <v>7</v>
      </c>
      <c r="B104" s="35">
        <v>1433.75</v>
      </c>
      <c r="C104" s="53">
        <f t="shared" si="11"/>
        <v>430.125</v>
      </c>
      <c r="D104" s="54" t="e">
        <f>B104+C104+#REF!</f>
        <v>#REF!</v>
      </c>
      <c r="E104" s="12"/>
      <c r="F104" s="35">
        <v>2867.49</v>
      </c>
      <c r="G104" s="53">
        <f t="shared" si="12"/>
        <v>860.24699999999996</v>
      </c>
      <c r="H104" s="54" t="e">
        <f>F104+G104+#REF!</f>
        <v>#REF!</v>
      </c>
      <c r="I104" s="12"/>
      <c r="J104" s="35">
        <v>2867.49</v>
      </c>
      <c r="K104" s="53">
        <f t="shared" si="13"/>
        <v>860.24699999999996</v>
      </c>
      <c r="L104" s="54" t="e">
        <f>J104+K104+#REF!+#REF!</f>
        <v>#REF!</v>
      </c>
    </row>
    <row r="105" spans="1:12" x14ac:dyDescent="0.2">
      <c r="A105" s="44">
        <v>6</v>
      </c>
      <c r="B105" s="35">
        <v>1405.63</v>
      </c>
      <c r="C105" s="53">
        <f t="shared" si="11"/>
        <v>421.68900000000002</v>
      </c>
      <c r="D105" s="54" t="e">
        <f>B105+C105+#REF!</f>
        <v>#REF!</v>
      </c>
      <c r="E105" s="12"/>
      <c r="F105" s="35">
        <v>2811.26</v>
      </c>
      <c r="G105" s="53">
        <f t="shared" si="12"/>
        <v>843.37800000000004</v>
      </c>
      <c r="H105" s="54" t="e">
        <f>F105+G105+#REF!</f>
        <v>#REF!</v>
      </c>
      <c r="I105" s="12"/>
      <c r="J105" s="35">
        <v>2811.26</v>
      </c>
      <c r="K105" s="53">
        <f t="shared" si="13"/>
        <v>843.37800000000004</v>
      </c>
      <c r="L105" s="54" t="e">
        <f>J105+K105+#REF!+#REF!</f>
        <v>#REF!</v>
      </c>
    </row>
    <row r="106" spans="1:12" x14ac:dyDescent="0.2">
      <c r="A106" s="44">
        <v>5</v>
      </c>
      <c r="B106" s="35">
        <v>1378.07</v>
      </c>
      <c r="C106" s="53">
        <f t="shared" si="11"/>
        <v>413.42099999999999</v>
      </c>
      <c r="D106" s="54" t="e">
        <f>B106+C106+#REF!</f>
        <v>#REF!</v>
      </c>
      <c r="E106" s="12"/>
      <c r="F106" s="35">
        <v>2756.14</v>
      </c>
      <c r="G106" s="53">
        <f t="shared" si="12"/>
        <v>826.84199999999998</v>
      </c>
      <c r="H106" s="54" t="e">
        <f>F106+G106+#REF!</f>
        <v>#REF!</v>
      </c>
      <c r="I106" s="12"/>
      <c r="J106" s="35">
        <v>2756.14</v>
      </c>
      <c r="K106" s="53">
        <f t="shared" si="13"/>
        <v>826.84199999999998</v>
      </c>
      <c r="L106" s="54" t="e">
        <f>J106+K106+#REF!+#REF!</f>
        <v>#REF!</v>
      </c>
    </row>
    <row r="107" spans="1:12" x14ac:dyDescent="0.2">
      <c r="A107" s="44">
        <v>4</v>
      </c>
      <c r="B107" s="35">
        <v>1351.05</v>
      </c>
      <c r="C107" s="53">
        <f t="shared" si="11"/>
        <v>405.315</v>
      </c>
      <c r="D107" s="54" t="e">
        <f>B107+C107+#REF!</f>
        <v>#REF!</v>
      </c>
      <c r="E107" s="12"/>
      <c r="F107" s="35">
        <v>2702.1</v>
      </c>
      <c r="G107" s="53">
        <f t="shared" si="12"/>
        <v>810.63</v>
      </c>
      <c r="H107" s="54" t="e">
        <f>F107+G107+#REF!</f>
        <v>#REF!</v>
      </c>
      <c r="I107" s="12"/>
      <c r="J107" s="35">
        <v>2702.1</v>
      </c>
      <c r="K107" s="53">
        <f t="shared" si="13"/>
        <v>810.63</v>
      </c>
      <c r="L107" s="54" t="e">
        <f>J107+K107+#REF!+#REF!</f>
        <v>#REF!</v>
      </c>
    </row>
    <row r="108" spans="1:12" x14ac:dyDescent="0.2">
      <c r="A108" s="44">
        <v>3</v>
      </c>
      <c r="B108" s="35" t="s">
        <v>60</v>
      </c>
      <c r="C108" s="57">
        <v>0</v>
      </c>
      <c r="D108" s="58" t="s">
        <v>60</v>
      </c>
      <c r="E108" s="12"/>
      <c r="F108" s="35" t="s">
        <v>60</v>
      </c>
      <c r="G108" s="57">
        <v>0</v>
      </c>
      <c r="H108" s="58" t="s">
        <v>60</v>
      </c>
      <c r="I108" s="12"/>
      <c r="J108" s="35" t="s">
        <v>60</v>
      </c>
      <c r="K108" s="58">
        <v>0</v>
      </c>
      <c r="L108" s="57" t="s">
        <v>60</v>
      </c>
    </row>
    <row r="109" spans="1:12" x14ac:dyDescent="0.2">
      <c r="A109" s="44">
        <v>2</v>
      </c>
      <c r="B109" s="35" t="s">
        <v>60</v>
      </c>
      <c r="C109" s="57">
        <v>0</v>
      </c>
      <c r="D109" s="57" t="s">
        <v>60</v>
      </c>
      <c r="E109" s="12"/>
      <c r="F109" s="35" t="s">
        <v>60</v>
      </c>
      <c r="G109" s="57">
        <v>0</v>
      </c>
      <c r="H109" s="57" t="s">
        <v>60</v>
      </c>
      <c r="I109" s="12"/>
      <c r="J109" s="35" t="s">
        <v>60</v>
      </c>
      <c r="K109" s="57">
        <v>0</v>
      </c>
      <c r="L109" s="57" t="s">
        <v>60</v>
      </c>
    </row>
    <row r="110" spans="1:12" x14ac:dyDescent="0.2">
      <c r="A110" s="44">
        <v>1</v>
      </c>
      <c r="B110" s="35" t="s">
        <v>60</v>
      </c>
      <c r="C110" s="57">
        <v>0</v>
      </c>
      <c r="D110" s="57" t="s">
        <v>60</v>
      </c>
      <c r="E110" s="12"/>
      <c r="F110" s="35" t="s">
        <v>60</v>
      </c>
      <c r="G110" s="57">
        <v>0</v>
      </c>
      <c r="H110" s="57" t="s">
        <v>60</v>
      </c>
      <c r="I110" s="12"/>
      <c r="J110" s="35" t="s">
        <v>60</v>
      </c>
      <c r="K110" s="57">
        <v>0</v>
      </c>
      <c r="L110" s="57" t="s">
        <v>60</v>
      </c>
    </row>
    <row r="115" spans="1:12" x14ac:dyDescent="0.2">
      <c r="A115" s="59"/>
      <c r="B115" s="59"/>
      <c r="C115" s="59"/>
      <c r="D115" s="59"/>
    </row>
    <row r="116" spans="1:12" x14ac:dyDescent="0.2">
      <c r="A116" s="322" t="s">
        <v>37</v>
      </c>
      <c r="B116" s="322"/>
      <c r="C116" s="322"/>
      <c r="D116" s="322"/>
      <c r="E116" s="322"/>
      <c r="F116" s="322"/>
      <c r="G116" s="322"/>
      <c r="H116" s="322"/>
      <c r="I116" s="322"/>
      <c r="J116" s="322"/>
      <c r="K116" s="322"/>
      <c r="L116" s="322"/>
    </row>
    <row r="117" spans="1:12" x14ac:dyDescent="0.2">
      <c r="A117" s="15" t="s">
        <v>38</v>
      </c>
      <c r="B117" s="15"/>
      <c r="C117" s="15"/>
      <c r="D117" s="15"/>
    </row>
    <row r="118" spans="1:12" x14ac:dyDescent="0.2">
      <c r="A118" s="17" t="s">
        <v>62</v>
      </c>
      <c r="B118" s="15"/>
      <c r="C118" s="15"/>
      <c r="D118" s="15"/>
    </row>
    <row r="119" spans="1:12" x14ac:dyDescent="0.2">
      <c r="A119" s="17" t="s">
        <v>40</v>
      </c>
      <c r="B119" s="15"/>
      <c r="C119" s="15"/>
      <c r="D119" s="15"/>
    </row>
    <row r="120" spans="1:12" x14ac:dyDescent="0.2">
      <c r="A120" s="17" t="s">
        <v>587</v>
      </c>
      <c r="B120" s="15"/>
      <c r="C120" s="15"/>
      <c r="D120" s="15"/>
    </row>
    <row r="121" spans="1:12" ht="14.25" customHeight="1" x14ac:dyDescent="0.2">
      <c r="A121" s="17" t="s">
        <v>41</v>
      </c>
      <c r="B121" s="15"/>
      <c r="C121" s="15"/>
      <c r="D121" s="15"/>
    </row>
    <row r="122" spans="1:12" x14ac:dyDescent="0.2">
      <c r="A122" s="313" t="s">
        <v>42</v>
      </c>
      <c r="B122" s="314"/>
      <c r="C122" s="314"/>
      <c r="D122" s="313"/>
      <c r="E122" s="8"/>
      <c r="F122" s="313" t="s">
        <v>43</v>
      </c>
      <c r="G122" s="313"/>
      <c r="H122" s="313"/>
      <c r="J122" s="313" t="s">
        <v>44</v>
      </c>
      <c r="K122" s="313"/>
      <c r="L122" s="313"/>
    </row>
    <row r="123" spans="1:12" x14ac:dyDescent="0.2">
      <c r="A123" s="315" t="s">
        <v>45</v>
      </c>
      <c r="B123" s="241" t="s">
        <v>46</v>
      </c>
      <c r="C123" s="240" t="s">
        <v>47</v>
      </c>
      <c r="D123" s="317" t="s">
        <v>48</v>
      </c>
      <c r="E123" s="18"/>
      <c r="F123" s="241" t="s">
        <v>46</v>
      </c>
      <c r="G123" s="241" t="s">
        <v>47</v>
      </c>
      <c r="H123" s="319" t="s">
        <v>48</v>
      </c>
      <c r="J123" s="241" t="s">
        <v>46</v>
      </c>
      <c r="K123" s="241" t="s">
        <v>47</v>
      </c>
      <c r="L123" s="320" t="s">
        <v>48</v>
      </c>
    </row>
    <row r="124" spans="1:12" x14ac:dyDescent="0.2">
      <c r="A124" s="316"/>
      <c r="B124" s="242" t="s">
        <v>7</v>
      </c>
      <c r="C124" s="26">
        <v>0.3</v>
      </c>
      <c r="D124" s="318"/>
      <c r="E124" s="18"/>
      <c r="F124" s="242" t="s">
        <v>7</v>
      </c>
      <c r="G124" s="27">
        <v>0.3</v>
      </c>
      <c r="H124" s="320"/>
      <c r="J124" s="242" t="s">
        <v>7</v>
      </c>
      <c r="K124" s="27">
        <v>0.3</v>
      </c>
      <c r="L124" s="321"/>
    </row>
    <row r="125" spans="1:12" x14ac:dyDescent="0.2">
      <c r="A125" s="34">
        <v>25</v>
      </c>
      <c r="B125" s="35">
        <v>2140.8200000000002</v>
      </c>
      <c r="C125" s="53">
        <f t="shared" ref="C125:C146" si="14">B125*C$124</f>
        <v>642.24599999999998</v>
      </c>
      <c r="D125" s="54" t="e">
        <f>B125+C125+#REF!</f>
        <v>#REF!</v>
      </c>
      <c r="E125" s="12"/>
      <c r="F125" s="35">
        <v>4281.6499999999996</v>
      </c>
      <c r="G125" s="53">
        <f t="shared" ref="G125:G146" si="15">F125*G$124</f>
        <v>1284.4949999999999</v>
      </c>
      <c r="H125" s="54" t="e">
        <f>F125+G125+#REF!</f>
        <v>#REF!</v>
      </c>
      <c r="I125" s="12"/>
      <c r="J125" s="35">
        <v>4281.6499999999996</v>
      </c>
      <c r="K125" s="53">
        <f t="shared" ref="K125:K146" si="16">J125*K$124</f>
        <v>1284.4949999999999</v>
      </c>
      <c r="L125" s="54" t="e">
        <f>J125+K125+#REF!+#REF!</f>
        <v>#REF!</v>
      </c>
    </row>
    <row r="126" spans="1:12" x14ac:dyDescent="0.2">
      <c r="A126" s="60">
        <v>24</v>
      </c>
      <c r="B126" s="35">
        <v>2098.84</v>
      </c>
      <c r="C126" s="55">
        <f t="shared" si="14"/>
        <v>629.65200000000004</v>
      </c>
      <c r="D126" s="56" t="e">
        <f>B126+C126+#REF!</f>
        <v>#REF!</v>
      </c>
      <c r="E126" s="12"/>
      <c r="F126" s="35">
        <v>4197.6899999999996</v>
      </c>
      <c r="G126" s="53">
        <f t="shared" si="15"/>
        <v>1259.3069999999998</v>
      </c>
      <c r="H126" s="54" t="e">
        <f>F126+G126+#REF!</f>
        <v>#REF!</v>
      </c>
      <c r="I126" s="12"/>
      <c r="J126" s="35">
        <v>4197.6899999999996</v>
      </c>
      <c r="K126" s="55">
        <f t="shared" si="16"/>
        <v>1259.3069999999998</v>
      </c>
      <c r="L126" s="56" t="e">
        <f>J126+K126+#REF!+#REF!</f>
        <v>#REF!</v>
      </c>
    </row>
    <row r="127" spans="1:12" x14ac:dyDescent="0.2">
      <c r="A127" s="60">
        <v>23</v>
      </c>
      <c r="B127" s="35">
        <v>2057.69</v>
      </c>
      <c r="C127" s="55">
        <f t="shared" si="14"/>
        <v>617.30700000000002</v>
      </c>
      <c r="D127" s="56" t="e">
        <f>B127+C127+#REF!</f>
        <v>#REF!</v>
      </c>
      <c r="E127" s="12"/>
      <c r="F127" s="35">
        <v>4115.38</v>
      </c>
      <c r="G127" s="53">
        <f t="shared" si="15"/>
        <v>1234.614</v>
      </c>
      <c r="H127" s="54" t="e">
        <f>F127+G127+#REF!</f>
        <v>#REF!</v>
      </c>
      <c r="I127" s="12"/>
      <c r="J127" s="35">
        <v>4115.38</v>
      </c>
      <c r="K127" s="55">
        <f t="shared" si="16"/>
        <v>1234.614</v>
      </c>
      <c r="L127" s="56" t="e">
        <f>J127+K127+#REF!+#REF!</f>
        <v>#REF!</v>
      </c>
    </row>
    <row r="128" spans="1:12" x14ac:dyDescent="0.2">
      <c r="A128" s="60">
        <v>22</v>
      </c>
      <c r="B128" s="35">
        <v>2017.35</v>
      </c>
      <c r="C128" s="53">
        <f t="shared" si="14"/>
        <v>605.20499999999993</v>
      </c>
      <c r="D128" s="54" t="e">
        <f>B128+C128+#REF!</f>
        <v>#REF!</v>
      </c>
      <c r="E128" s="12"/>
      <c r="F128" s="35">
        <v>4034.69</v>
      </c>
      <c r="G128" s="53">
        <f t="shared" si="15"/>
        <v>1210.4069999999999</v>
      </c>
      <c r="H128" s="54" t="e">
        <f>F128+G128+#REF!</f>
        <v>#REF!</v>
      </c>
      <c r="I128" s="12"/>
      <c r="J128" s="35">
        <v>4034.69</v>
      </c>
      <c r="K128" s="53">
        <f t="shared" si="16"/>
        <v>1210.4069999999999</v>
      </c>
      <c r="L128" s="54" t="e">
        <f>J128+K128+#REF!+#REF!</f>
        <v>#REF!</v>
      </c>
    </row>
    <row r="129" spans="1:12" x14ac:dyDescent="0.2">
      <c r="A129" s="60">
        <v>21</v>
      </c>
      <c r="B129" s="35">
        <v>1977.79</v>
      </c>
      <c r="C129" s="53">
        <f t="shared" si="14"/>
        <v>593.33699999999999</v>
      </c>
      <c r="D129" s="54" t="e">
        <f>B129+C129+#REF!</f>
        <v>#REF!</v>
      </c>
      <c r="E129" s="12"/>
      <c r="F129" s="35">
        <v>3955.58</v>
      </c>
      <c r="G129" s="53">
        <f t="shared" si="15"/>
        <v>1186.674</v>
      </c>
      <c r="H129" s="54" t="e">
        <f>F129+G129+#REF!</f>
        <v>#REF!</v>
      </c>
      <c r="I129" s="12"/>
      <c r="J129" s="35">
        <v>3955.58</v>
      </c>
      <c r="K129" s="53">
        <f t="shared" si="16"/>
        <v>1186.674</v>
      </c>
      <c r="L129" s="54" t="e">
        <f>J129+K129+#REF!+#REF!</f>
        <v>#REF!</v>
      </c>
    </row>
    <row r="130" spans="1:12" x14ac:dyDescent="0.2">
      <c r="A130" s="61">
        <v>20</v>
      </c>
      <c r="B130" s="35">
        <v>1939.01</v>
      </c>
      <c r="C130" s="53">
        <f t="shared" si="14"/>
        <v>581.70299999999997</v>
      </c>
      <c r="D130" s="54" t="e">
        <f>B130+C130+#REF!</f>
        <v>#REF!</v>
      </c>
      <c r="E130" s="12"/>
      <c r="F130" s="35">
        <v>3878.02</v>
      </c>
      <c r="G130" s="53">
        <f t="shared" si="15"/>
        <v>1163.4059999999999</v>
      </c>
      <c r="H130" s="54" t="e">
        <f>F130+G130+#REF!</f>
        <v>#REF!</v>
      </c>
      <c r="I130" s="12"/>
      <c r="J130" s="35">
        <v>3878.02</v>
      </c>
      <c r="K130" s="53">
        <f t="shared" si="16"/>
        <v>1163.4059999999999</v>
      </c>
      <c r="L130" s="54" t="e">
        <f>J130+K130+#REF!+#REF!</f>
        <v>#REF!</v>
      </c>
    </row>
    <row r="131" spans="1:12" x14ac:dyDescent="0.2">
      <c r="A131" s="61">
        <v>19</v>
      </c>
      <c r="B131" s="35">
        <v>1900.99</v>
      </c>
      <c r="C131" s="53">
        <f t="shared" si="14"/>
        <v>570.29700000000003</v>
      </c>
      <c r="D131" s="54" t="e">
        <f>B131+C131+#REF!</f>
        <v>#REF!</v>
      </c>
      <c r="E131" s="12"/>
      <c r="F131" s="35">
        <v>3801.97</v>
      </c>
      <c r="G131" s="53">
        <f t="shared" si="15"/>
        <v>1140.5909999999999</v>
      </c>
      <c r="H131" s="54" t="e">
        <f>F131+G131+#REF!</f>
        <v>#REF!</v>
      </c>
      <c r="I131" s="12"/>
      <c r="J131" s="35">
        <v>3801.97</v>
      </c>
      <c r="K131" s="53">
        <f t="shared" si="16"/>
        <v>1140.5909999999999</v>
      </c>
      <c r="L131" s="54" t="e">
        <f>J131+K131+#REF!+#REF!</f>
        <v>#REF!</v>
      </c>
    </row>
    <row r="132" spans="1:12" x14ac:dyDescent="0.2">
      <c r="A132" s="61">
        <v>18</v>
      </c>
      <c r="B132" s="35">
        <v>1863.72</v>
      </c>
      <c r="C132" s="53">
        <f t="shared" si="14"/>
        <v>559.11599999999999</v>
      </c>
      <c r="D132" s="54" t="e">
        <f>B132+C132+#REF!</f>
        <v>#REF!</v>
      </c>
      <c r="E132" s="12"/>
      <c r="F132" s="35">
        <v>3727.43</v>
      </c>
      <c r="G132" s="53">
        <f t="shared" si="15"/>
        <v>1118.2289999999998</v>
      </c>
      <c r="H132" s="54" t="e">
        <f>F132+G132+#REF!</f>
        <v>#REF!</v>
      </c>
      <c r="I132" s="12"/>
      <c r="J132" s="35">
        <v>3727.43</v>
      </c>
      <c r="K132" s="53">
        <f t="shared" si="16"/>
        <v>1118.2289999999998</v>
      </c>
      <c r="L132" s="54" t="e">
        <f>J132+K132+#REF!+#REF!</f>
        <v>#REF!</v>
      </c>
    </row>
    <row r="133" spans="1:12" x14ac:dyDescent="0.2">
      <c r="A133" s="61">
        <v>17</v>
      </c>
      <c r="B133" s="35">
        <v>1827.17</v>
      </c>
      <c r="C133" s="53">
        <f t="shared" si="14"/>
        <v>548.15099999999995</v>
      </c>
      <c r="D133" s="54" t="e">
        <f>B133+C133+#REF!</f>
        <v>#REF!</v>
      </c>
      <c r="E133" s="12"/>
      <c r="F133" s="35">
        <v>3654.34</v>
      </c>
      <c r="G133" s="53">
        <f t="shared" si="15"/>
        <v>1096.3019999999999</v>
      </c>
      <c r="H133" s="54" t="e">
        <f>F133+G133+#REF!</f>
        <v>#REF!</v>
      </c>
      <c r="I133" s="12"/>
      <c r="J133" s="35">
        <v>3654.34</v>
      </c>
      <c r="K133" s="53">
        <f t="shared" si="16"/>
        <v>1096.3019999999999</v>
      </c>
      <c r="L133" s="54" t="e">
        <f>J133+K133+#REF!+#REF!</f>
        <v>#REF!</v>
      </c>
    </row>
    <row r="134" spans="1:12" x14ac:dyDescent="0.2">
      <c r="A134" s="61">
        <v>16</v>
      </c>
      <c r="B134" s="35">
        <v>1791.35</v>
      </c>
      <c r="C134" s="53">
        <f t="shared" si="14"/>
        <v>537.40499999999997</v>
      </c>
      <c r="D134" s="54" t="e">
        <f>B134+C134+#REF!</f>
        <v>#REF!</v>
      </c>
      <c r="E134" s="12"/>
      <c r="F134" s="35">
        <v>3582.69</v>
      </c>
      <c r="G134" s="53">
        <f t="shared" si="15"/>
        <v>1074.807</v>
      </c>
      <c r="H134" s="54" t="e">
        <f>F134+G134+#REF!</f>
        <v>#REF!</v>
      </c>
      <c r="I134" s="12"/>
      <c r="J134" s="35">
        <v>3582.69</v>
      </c>
      <c r="K134" s="53">
        <f t="shared" si="16"/>
        <v>1074.807</v>
      </c>
      <c r="L134" s="54" t="e">
        <f>J134+K134+#REF!+#REF!</f>
        <v>#REF!</v>
      </c>
    </row>
    <row r="135" spans="1:12" x14ac:dyDescent="0.2">
      <c r="A135" s="61">
        <v>15</v>
      </c>
      <c r="B135" s="35">
        <v>1756.22</v>
      </c>
      <c r="C135" s="53">
        <f t="shared" si="14"/>
        <v>526.86599999999999</v>
      </c>
      <c r="D135" s="54" t="e">
        <f>B135+C135+#REF!</f>
        <v>#REF!</v>
      </c>
      <c r="E135" s="12"/>
      <c r="F135" s="35">
        <v>3512.45</v>
      </c>
      <c r="G135" s="53">
        <f t="shared" si="15"/>
        <v>1053.7349999999999</v>
      </c>
      <c r="H135" s="54" t="e">
        <f>F135+G135+#REF!</f>
        <v>#REF!</v>
      </c>
      <c r="I135" s="12"/>
      <c r="J135" s="35">
        <v>3512.45</v>
      </c>
      <c r="K135" s="53">
        <f t="shared" si="16"/>
        <v>1053.7349999999999</v>
      </c>
      <c r="L135" s="54" t="e">
        <f>J135+K135+#REF!+#REF!</f>
        <v>#REF!</v>
      </c>
    </row>
    <row r="136" spans="1:12" x14ac:dyDescent="0.2">
      <c r="A136" s="61">
        <v>14</v>
      </c>
      <c r="B136" s="35">
        <v>1721.78</v>
      </c>
      <c r="C136" s="53">
        <f t="shared" si="14"/>
        <v>516.53399999999999</v>
      </c>
      <c r="D136" s="54" t="e">
        <f>B136+C136+#REF!</f>
        <v>#REF!</v>
      </c>
      <c r="E136" s="12"/>
      <c r="F136" s="35">
        <v>3443.57</v>
      </c>
      <c r="G136" s="53">
        <f t="shared" si="15"/>
        <v>1033.0709999999999</v>
      </c>
      <c r="H136" s="54" t="e">
        <f>F136+G136+#REF!</f>
        <v>#REF!</v>
      </c>
      <c r="I136" s="12"/>
      <c r="J136" s="35">
        <v>3443.57</v>
      </c>
      <c r="K136" s="53">
        <f t="shared" si="16"/>
        <v>1033.0709999999999</v>
      </c>
      <c r="L136" s="54" t="e">
        <f>J136+K136+#REF!+#REF!</f>
        <v>#REF!</v>
      </c>
    </row>
    <row r="137" spans="1:12" x14ac:dyDescent="0.2">
      <c r="A137" s="61">
        <v>13</v>
      </c>
      <c r="B137" s="35">
        <v>1688.02</v>
      </c>
      <c r="C137" s="53">
        <f t="shared" si="14"/>
        <v>506.40599999999995</v>
      </c>
      <c r="D137" s="54" t="e">
        <f>B137+C137+#REF!</f>
        <v>#REF!</v>
      </c>
      <c r="E137" s="12"/>
      <c r="F137" s="35">
        <v>3376.04</v>
      </c>
      <c r="G137" s="53">
        <f t="shared" si="15"/>
        <v>1012.8119999999999</v>
      </c>
      <c r="H137" s="54" t="e">
        <f>F137+G137+#REF!</f>
        <v>#REF!</v>
      </c>
      <c r="I137" s="12"/>
      <c r="J137" s="35">
        <v>3376.04</v>
      </c>
      <c r="K137" s="53">
        <f t="shared" si="16"/>
        <v>1012.8119999999999</v>
      </c>
      <c r="L137" s="54" t="e">
        <f>J137+K137+#REF!+#REF!</f>
        <v>#REF!</v>
      </c>
    </row>
    <row r="138" spans="1:12" x14ac:dyDescent="0.2">
      <c r="A138" s="61">
        <v>12</v>
      </c>
      <c r="B138" s="35">
        <v>1654.92</v>
      </c>
      <c r="C138" s="53">
        <f t="shared" si="14"/>
        <v>496.476</v>
      </c>
      <c r="D138" s="54" t="e">
        <f>B138+C138+#REF!</f>
        <v>#REF!</v>
      </c>
      <c r="E138" s="12"/>
      <c r="F138" s="35">
        <v>3309.84</v>
      </c>
      <c r="G138" s="53">
        <f t="shared" si="15"/>
        <v>992.952</v>
      </c>
      <c r="H138" s="54" t="e">
        <f>F138+G138+#REF!</f>
        <v>#REF!</v>
      </c>
      <c r="I138" s="12"/>
      <c r="J138" s="35">
        <v>3309.84</v>
      </c>
      <c r="K138" s="53">
        <f t="shared" si="16"/>
        <v>992.952</v>
      </c>
      <c r="L138" s="54" t="e">
        <f>J138+K138+#REF!+#REF!</f>
        <v>#REF!</v>
      </c>
    </row>
    <row r="139" spans="1:12" x14ac:dyDescent="0.2">
      <c r="A139" s="61">
        <v>11</v>
      </c>
      <c r="B139" s="35">
        <v>1622.47</v>
      </c>
      <c r="C139" s="53">
        <f t="shared" si="14"/>
        <v>486.74099999999999</v>
      </c>
      <c r="D139" s="54" t="e">
        <f>B139+C139+#REF!</f>
        <v>#REF!</v>
      </c>
      <c r="E139" s="12"/>
      <c r="F139" s="35">
        <v>3244.95</v>
      </c>
      <c r="G139" s="53">
        <f t="shared" si="15"/>
        <v>973.4849999999999</v>
      </c>
      <c r="H139" s="54" t="e">
        <f>F139+G139+#REF!</f>
        <v>#REF!</v>
      </c>
      <c r="I139" s="12"/>
      <c r="J139" s="35">
        <v>3244.95</v>
      </c>
      <c r="K139" s="53">
        <f t="shared" si="16"/>
        <v>973.4849999999999</v>
      </c>
      <c r="L139" s="54" t="e">
        <f>J139+K139+#REF!+#REF!</f>
        <v>#REF!</v>
      </c>
    </row>
    <row r="140" spans="1:12" x14ac:dyDescent="0.2">
      <c r="A140" s="61">
        <v>10</v>
      </c>
      <c r="B140" s="35">
        <v>1590.66</v>
      </c>
      <c r="C140" s="53">
        <f t="shared" si="14"/>
        <v>477.19799999999998</v>
      </c>
      <c r="D140" s="54" t="e">
        <f>B140+C140+#REF!</f>
        <v>#REF!</v>
      </c>
      <c r="E140" s="12"/>
      <c r="F140" s="35">
        <v>3181.33</v>
      </c>
      <c r="G140" s="53">
        <f t="shared" si="15"/>
        <v>954.39899999999989</v>
      </c>
      <c r="H140" s="54" t="e">
        <f>F140+G140+#REF!</f>
        <v>#REF!</v>
      </c>
      <c r="I140" s="12"/>
      <c r="J140" s="35">
        <v>3181.33</v>
      </c>
      <c r="K140" s="53">
        <f t="shared" si="16"/>
        <v>954.39899999999989</v>
      </c>
      <c r="L140" s="54" t="e">
        <f>J140+K140+#REF!+#REF!</f>
        <v>#REF!</v>
      </c>
    </row>
    <row r="141" spans="1:12" x14ac:dyDescent="0.2">
      <c r="A141" s="61">
        <v>9</v>
      </c>
      <c r="B141" s="35">
        <v>1559.47</v>
      </c>
      <c r="C141" s="53">
        <f t="shared" si="14"/>
        <v>467.84100000000001</v>
      </c>
      <c r="D141" s="54" t="e">
        <f>B141+C141+#REF!</f>
        <v>#REF!</v>
      </c>
      <c r="E141" s="12"/>
      <c r="F141" s="35">
        <v>3118.95</v>
      </c>
      <c r="G141" s="53">
        <f t="shared" si="15"/>
        <v>935.68499999999995</v>
      </c>
      <c r="H141" s="54" t="e">
        <f>F141+G141+#REF!</f>
        <v>#REF!</v>
      </c>
      <c r="I141" s="12"/>
      <c r="J141" s="35">
        <v>3118.95</v>
      </c>
      <c r="K141" s="53">
        <f t="shared" si="16"/>
        <v>935.68499999999995</v>
      </c>
      <c r="L141" s="54" t="e">
        <f>J141+K141+#REF!+#REF!</f>
        <v>#REF!</v>
      </c>
    </row>
    <row r="142" spans="1:12" x14ac:dyDescent="0.2">
      <c r="A142" s="61">
        <v>8</v>
      </c>
      <c r="B142" s="35">
        <v>1528.89</v>
      </c>
      <c r="C142" s="53">
        <f t="shared" si="14"/>
        <v>458.66700000000003</v>
      </c>
      <c r="D142" s="54" t="e">
        <f>B142+C142+#REF!</f>
        <v>#REF!</v>
      </c>
      <c r="E142" s="12"/>
      <c r="F142" s="35">
        <v>3057.79</v>
      </c>
      <c r="G142" s="53">
        <f t="shared" si="15"/>
        <v>917.33699999999999</v>
      </c>
      <c r="H142" s="54" t="e">
        <f>F142+G142+#REF!</f>
        <v>#REF!</v>
      </c>
      <c r="I142" s="12"/>
      <c r="J142" s="35">
        <v>3057.79</v>
      </c>
      <c r="K142" s="53">
        <f t="shared" si="16"/>
        <v>917.33699999999999</v>
      </c>
      <c r="L142" s="54" t="e">
        <f>J142+K142+#REF!+#REF!</f>
        <v>#REF!</v>
      </c>
    </row>
    <row r="143" spans="1:12" x14ac:dyDescent="0.2">
      <c r="A143" s="61">
        <v>7</v>
      </c>
      <c r="B143" s="35">
        <v>1498.91</v>
      </c>
      <c r="C143" s="53">
        <f t="shared" si="14"/>
        <v>449.673</v>
      </c>
      <c r="D143" s="54" t="e">
        <f>B143+C143+#REF!</f>
        <v>#REF!</v>
      </c>
      <c r="E143" s="12"/>
      <c r="F143" s="35">
        <v>2997.82</v>
      </c>
      <c r="G143" s="53">
        <f t="shared" si="15"/>
        <v>899.346</v>
      </c>
      <c r="H143" s="54" t="e">
        <f>F143+G143+#REF!</f>
        <v>#REF!</v>
      </c>
      <c r="I143" s="12"/>
      <c r="J143" s="35">
        <v>2997.82</v>
      </c>
      <c r="K143" s="53">
        <f t="shared" si="16"/>
        <v>899.346</v>
      </c>
      <c r="L143" s="54" t="e">
        <f>J143+K143+#REF!+#REF!</f>
        <v>#REF!</v>
      </c>
    </row>
    <row r="144" spans="1:12" x14ac:dyDescent="0.2">
      <c r="A144" s="61">
        <v>6</v>
      </c>
      <c r="B144" s="35">
        <v>1469.53</v>
      </c>
      <c r="C144" s="53">
        <f t="shared" si="14"/>
        <v>440.85899999999998</v>
      </c>
      <c r="D144" s="54" t="e">
        <f>B144+C144+#REF!</f>
        <v>#REF!</v>
      </c>
      <c r="E144" s="12"/>
      <c r="F144" s="35">
        <v>2939.05</v>
      </c>
      <c r="G144" s="53">
        <f t="shared" si="15"/>
        <v>881.71500000000003</v>
      </c>
      <c r="H144" s="54" t="e">
        <f>F144+G144+#REF!</f>
        <v>#REF!</v>
      </c>
      <c r="I144" s="12"/>
      <c r="J144" s="35">
        <v>2939.05</v>
      </c>
      <c r="K144" s="53">
        <f t="shared" si="16"/>
        <v>881.71500000000003</v>
      </c>
      <c r="L144" s="54" t="e">
        <f>J144+K144+#REF!+#REF!</f>
        <v>#REF!</v>
      </c>
    </row>
    <row r="145" spans="1:12" x14ac:dyDescent="0.2">
      <c r="A145" s="61">
        <v>5</v>
      </c>
      <c r="B145" s="35">
        <v>1440.71</v>
      </c>
      <c r="C145" s="53">
        <f t="shared" si="14"/>
        <v>432.21300000000002</v>
      </c>
      <c r="D145" s="54" t="e">
        <f>B145+C145+#REF!</f>
        <v>#REF!</v>
      </c>
      <c r="E145" s="12"/>
      <c r="F145" s="35">
        <v>2881.42</v>
      </c>
      <c r="G145" s="53">
        <f t="shared" si="15"/>
        <v>864.42600000000004</v>
      </c>
      <c r="H145" s="54" t="e">
        <f>F145+G145+#REF!</f>
        <v>#REF!</v>
      </c>
      <c r="I145" s="12"/>
      <c r="J145" s="35">
        <v>2881.42</v>
      </c>
      <c r="K145" s="53">
        <f t="shared" si="16"/>
        <v>864.42600000000004</v>
      </c>
      <c r="L145" s="54" t="e">
        <f>J145+K145+#REF!+#REF!</f>
        <v>#REF!</v>
      </c>
    </row>
    <row r="146" spans="1:12" x14ac:dyDescent="0.2">
      <c r="A146" s="61">
        <v>4</v>
      </c>
      <c r="B146" s="35">
        <v>1412.46</v>
      </c>
      <c r="C146" s="53">
        <f t="shared" si="14"/>
        <v>423.738</v>
      </c>
      <c r="D146" s="54" t="e">
        <f>B146+C146+#REF!</f>
        <v>#REF!</v>
      </c>
      <c r="E146" s="12"/>
      <c r="F146" s="35">
        <v>2824.92</v>
      </c>
      <c r="G146" s="53">
        <f t="shared" si="15"/>
        <v>847.476</v>
      </c>
      <c r="H146" s="54" t="e">
        <f>F146+G146+#REF!</f>
        <v>#REF!</v>
      </c>
      <c r="I146" s="12"/>
      <c r="J146" s="35">
        <v>2824.92</v>
      </c>
      <c r="K146" s="53">
        <f t="shared" si="16"/>
        <v>847.476</v>
      </c>
      <c r="L146" s="54" t="e">
        <f>J146+K146+#REF!+#REF!</f>
        <v>#REF!</v>
      </c>
    </row>
    <row r="147" spans="1:12" x14ac:dyDescent="0.2">
      <c r="A147" s="62">
        <v>3</v>
      </c>
      <c r="B147" s="35" t="s">
        <v>60</v>
      </c>
      <c r="C147" s="57">
        <v>0</v>
      </c>
      <c r="D147" s="58" t="s">
        <v>60</v>
      </c>
      <c r="E147" s="12"/>
      <c r="F147" s="35" t="s">
        <v>60</v>
      </c>
      <c r="G147" s="57">
        <v>0</v>
      </c>
      <c r="H147" s="57" t="s">
        <v>60</v>
      </c>
      <c r="I147" s="12"/>
      <c r="J147" s="35" t="s">
        <v>60</v>
      </c>
      <c r="K147" s="58">
        <v>0</v>
      </c>
      <c r="L147" s="57" t="s">
        <v>60</v>
      </c>
    </row>
    <row r="148" spans="1:12" x14ac:dyDescent="0.2">
      <c r="A148" s="44">
        <v>2</v>
      </c>
      <c r="B148" s="35" t="s">
        <v>60</v>
      </c>
      <c r="C148" s="57">
        <v>0</v>
      </c>
      <c r="D148" s="57" t="s">
        <v>60</v>
      </c>
      <c r="E148" s="12"/>
      <c r="F148" s="35" t="s">
        <v>60</v>
      </c>
      <c r="G148" s="57">
        <v>0</v>
      </c>
      <c r="H148" s="57" t="s">
        <v>60</v>
      </c>
      <c r="I148" s="12"/>
      <c r="J148" s="35" t="s">
        <v>60</v>
      </c>
      <c r="K148" s="57">
        <v>0</v>
      </c>
      <c r="L148" s="57" t="s">
        <v>60</v>
      </c>
    </row>
    <row r="149" spans="1:12" x14ac:dyDescent="0.2">
      <c r="A149" s="44">
        <v>1</v>
      </c>
      <c r="B149" s="35" t="s">
        <v>60</v>
      </c>
      <c r="C149" s="57">
        <v>0</v>
      </c>
      <c r="D149" s="57" t="s">
        <v>60</v>
      </c>
      <c r="E149" s="12"/>
      <c r="F149" s="35" t="s">
        <v>60</v>
      </c>
      <c r="G149" s="57">
        <v>0</v>
      </c>
      <c r="H149" s="57" t="s">
        <v>60</v>
      </c>
      <c r="I149" s="12"/>
      <c r="J149" s="35" t="s">
        <v>60</v>
      </c>
      <c r="K149" s="57">
        <v>0</v>
      </c>
      <c r="L149" s="57" t="s">
        <v>60</v>
      </c>
    </row>
    <row r="156" spans="1:12" x14ac:dyDescent="0.2">
      <c r="A156" s="322" t="s">
        <v>37</v>
      </c>
      <c r="B156" s="322"/>
      <c r="C156" s="322"/>
      <c r="D156" s="322"/>
      <c r="E156" s="322"/>
      <c r="F156" s="322"/>
      <c r="G156" s="322"/>
      <c r="H156" s="322"/>
      <c r="I156" s="322"/>
      <c r="J156" s="322"/>
      <c r="K156" s="322"/>
      <c r="L156" s="322"/>
    </row>
    <row r="157" spans="1:12" x14ac:dyDescent="0.2">
      <c r="A157" s="63" t="s">
        <v>63</v>
      </c>
      <c r="B157" s="64"/>
      <c r="C157" s="64"/>
      <c r="D157" s="64"/>
    </row>
    <row r="158" spans="1:12" x14ac:dyDescent="0.2">
      <c r="A158" s="17" t="s">
        <v>64</v>
      </c>
      <c r="B158" s="17"/>
      <c r="C158" s="17"/>
      <c r="D158" s="17"/>
    </row>
    <row r="159" spans="1:12" x14ac:dyDescent="0.2">
      <c r="A159" s="17" t="s">
        <v>40</v>
      </c>
      <c r="B159" s="65"/>
      <c r="C159" s="65"/>
      <c r="D159" s="65"/>
    </row>
    <row r="160" spans="1:12" x14ac:dyDescent="0.2">
      <c r="A160" s="17" t="s">
        <v>587</v>
      </c>
      <c r="B160" s="65"/>
      <c r="C160" s="65"/>
      <c r="D160" s="65"/>
    </row>
    <row r="161" spans="1:12" ht="14.25" customHeight="1" x14ac:dyDescent="0.2">
      <c r="A161" s="65" t="s">
        <v>41</v>
      </c>
      <c r="B161" s="63"/>
      <c r="C161" s="63"/>
      <c r="D161" s="63"/>
    </row>
    <row r="162" spans="1:12" x14ac:dyDescent="0.2">
      <c r="A162" s="313" t="s">
        <v>42</v>
      </c>
      <c r="B162" s="314"/>
      <c r="C162" s="314"/>
      <c r="D162" s="313"/>
      <c r="E162" s="8"/>
      <c r="F162" s="313" t="s">
        <v>43</v>
      </c>
      <c r="G162" s="313"/>
      <c r="H162" s="313"/>
      <c r="J162" s="313" t="s">
        <v>44</v>
      </c>
      <c r="K162" s="313"/>
      <c r="L162" s="313"/>
    </row>
    <row r="163" spans="1:12" x14ac:dyDescent="0.2">
      <c r="A163" s="315" t="s">
        <v>45</v>
      </c>
      <c r="B163" s="241" t="s">
        <v>46</v>
      </c>
      <c r="C163" s="240" t="s">
        <v>47</v>
      </c>
      <c r="D163" s="317" t="s">
        <v>48</v>
      </c>
      <c r="F163" s="241" t="s">
        <v>46</v>
      </c>
      <c r="G163" s="241" t="s">
        <v>47</v>
      </c>
      <c r="H163" s="319" t="s">
        <v>48</v>
      </c>
      <c r="J163" s="241" t="s">
        <v>46</v>
      </c>
      <c r="K163" s="241" t="s">
        <v>47</v>
      </c>
      <c r="L163" s="320" t="s">
        <v>48</v>
      </c>
    </row>
    <row r="164" spans="1:12" x14ac:dyDescent="0.2">
      <c r="A164" s="316"/>
      <c r="B164" s="242" t="s">
        <v>7</v>
      </c>
      <c r="C164" s="26">
        <v>0.3</v>
      </c>
      <c r="D164" s="318"/>
      <c r="F164" s="242" t="s">
        <v>7</v>
      </c>
      <c r="G164" s="27">
        <v>0.3</v>
      </c>
      <c r="H164" s="320"/>
      <c r="J164" s="242" t="s">
        <v>7</v>
      </c>
      <c r="K164" s="27">
        <v>0.3</v>
      </c>
      <c r="L164" s="321"/>
    </row>
    <row r="165" spans="1:12" x14ac:dyDescent="0.2">
      <c r="A165" s="34">
        <v>25</v>
      </c>
      <c r="B165" s="35">
        <v>1671.23</v>
      </c>
      <c r="C165" s="38">
        <f>B165*C$164</f>
        <v>501.36899999999997</v>
      </c>
      <c r="D165" s="39" t="e">
        <f>B165+C165+#REF!</f>
        <v>#REF!</v>
      </c>
      <c r="F165" s="35">
        <v>3342.46</v>
      </c>
      <c r="G165" s="36">
        <f>F165*G$164</f>
        <v>1002.7379999999999</v>
      </c>
      <c r="H165" s="39" t="e">
        <f>F165+G165+#REF!</f>
        <v>#REF!</v>
      </c>
      <c r="J165" s="35">
        <v>3342.46</v>
      </c>
      <c r="K165" s="36">
        <f>J165*K$164</f>
        <v>1002.7379999999999</v>
      </c>
      <c r="L165" s="39" t="e">
        <f>J165+K165+#REF!+#REF!</f>
        <v>#REF!</v>
      </c>
    </row>
    <row r="166" spans="1:12" x14ac:dyDescent="0.2">
      <c r="A166" s="60">
        <v>24</v>
      </c>
      <c r="B166" s="35">
        <v>1638.46</v>
      </c>
      <c r="C166" s="38">
        <f t="shared" ref="C166:C189" si="17">B166*C$164</f>
        <v>491.53800000000001</v>
      </c>
      <c r="D166" s="37" t="e">
        <f>B166+C166+#REF!</f>
        <v>#REF!</v>
      </c>
      <c r="F166" s="35">
        <v>3276.91</v>
      </c>
      <c r="G166" s="36">
        <f t="shared" ref="G166:G189" si="18">F166*G$164</f>
        <v>983.07299999999987</v>
      </c>
      <c r="H166" s="39" t="e">
        <f>F166+G166+#REF!</f>
        <v>#REF!</v>
      </c>
      <c r="J166" s="35">
        <v>3276.91</v>
      </c>
      <c r="K166" s="36">
        <f t="shared" ref="K166:K189" si="19">J166*K$164</f>
        <v>983.07299999999987</v>
      </c>
      <c r="L166" s="39" t="e">
        <f>J166+K166+#REF!+#REF!</f>
        <v>#REF!</v>
      </c>
    </row>
    <row r="167" spans="1:12" x14ac:dyDescent="0.2">
      <c r="A167" s="60">
        <v>23</v>
      </c>
      <c r="B167" s="35">
        <v>1606.33</v>
      </c>
      <c r="C167" s="38">
        <f t="shared" si="17"/>
        <v>481.89899999999994</v>
      </c>
      <c r="D167" s="37" t="e">
        <f>B167+C167+#REF!</f>
        <v>#REF!</v>
      </c>
      <c r="F167" s="35">
        <v>3212.67</v>
      </c>
      <c r="G167" s="36">
        <f t="shared" si="18"/>
        <v>963.80099999999993</v>
      </c>
      <c r="H167" s="39" t="e">
        <f>F167+G167+#REF!</f>
        <v>#REF!</v>
      </c>
      <c r="J167" s="35">
        <v>3212.67</v>
      </c>
      <c r="K167" s="36">
        <f t="shared" si="19"/>
        <v>963.80099999999993</v>
      </c>
      <c r="L167" s="39" t="e">
        <f>J167+K167+#REF!+#REF!</f>
        <v>#REF!</v>
      </c>
    </row>
    <row r="168" spans="1:12" x14ac:dyDescent="0.2">
      <c r="A168" s="60">
        <v>22</v>
      </c>
      <c r="B168" s="35">
        <v>1574.84</v>
      </c>
      <c r="C168" s="38">
        <f t="shared" si="17"/>
        <v>472.45199999999994</v>
      </c>
      <c r="D168" s="37" t="e">
        <f>B168+C168+#REF!</f>
        <v>#REF!</v>
      </c>
      <c r="F168" s="35">
        <v>3149.68</v>
      </c>
      <c r="G168" s="36">
        <f t="shared" si="18"/>
        <v>944.90399999999988</v>
      </c>
      <c r="H168" s="39" t="e">
        <f>F168+G168+#REF!</f>
        <v>#REF!</v>
      </c>
      <c r="J168" s="35">
        <v>3149.68</v>
      </c>
      <c r="K168" s="36">
        <f t="shared" si="19"/>
        <v>944.90399999999988</v>
      </c>
      <c r="L168" s="39" t="e">
        <f>J168+K168+#REF!+#REF!</f>
        <v>#REF!</v>
      </c>
    </row>
    <row r="169" spans="1:12" x14ac:dyDescent="0.2">
      <c r="A169" s="60">
        <v>21</v>
      </c>
      <c r="B169" s="35">
        <v>1543.96</v>
      </c>
      <c r="C169" s="38">
        <f t="shared" si="17"/>
        <v>463.18799999999999</v>
      </c>
      <c r="D169" s="37" t="e">
        <f>B169+C169+#REF!</f>
        <v>#REF!</v>
      </c>
      <c r="F169" s="35">
        <v>3087.92</v>
      </c>
      <c r="G169" s="36">
        <f t="shared" si="18"/>
        <v>926.37599999999998</v>
      </c>
      <c r="H169" s="39" t="e">
        <f>F169+G169+#REF!</f>
        <v>#REF!</v>
      </c>
      <c r="J169" s="35">
        <v>3087.92</v>
      </c>
      <c r="K169" s="36">
        <f t="shared" si="19"/>
        <v>926.37599999999998</v>
      </c>
      <c r="L169" s="39" t="e">
        <f>J169+K169+#REF!+#REF!</f>
        <v>#REF!</v>
      </c>
    </row>
    <row r="170" spans="1:12" x14ac:dyDescent="0.2">
      <c r="A170" s="61">
        <v>20</v>
      </c>
      <c r="B170" s="35">
        <v>1513.69</v>
      </c>
      <c r="C170" s="38">
        <f t="shared" si="17"/>
        <v>454.10700000000003</v>
      </c>
      <c r="D170" s="37" t="e">
        <f>B170+C170+#REF!</f>
        <v>#REF!</v>
      </c>
      <c r="F170" s="35">
        <v>3027.37</v>
      </c>
      <c r="G170" s="36">
        <f t="shared" si="18"/>
        <v>908.2109999999999</v>
      </c>
      <c r="H170" s="39" t="e">
        <f>F170+G170+#REF!</f>
        <v>#REF!</v>
      </c>
      <c r="J170" s="35">
        <v>3027.37</v>
      </c>
      <c r="K170" s="36">
        <f t="shared" si="19"/>
        <v>908.2109999999999</v>
      </c>
      <c r="L170" s="39" t="e">
        <f>J170+K170+#REF!+#REF!</f>
        <v>#REF!</v>
      </c>
    </row>
    <row r="171" spans="1:12" x14ac:dyDescent="0.2">
      <c r="A171" s="61">
        <v>19</v>
      </c>
      <c r="B171" s="35">
        <v>1484.01</v>
      </c>
      <c r="C171" s="38">
        <f t="shared" si="17"/>
        <v>445.20299999999997</v>
      </c>
      <c r="D171" s="37" t="e">
        <f>B171+C171+#REF!</f>
        <v>#REF!</v>
      </c>
      <c r="F171" s="35">
        <v>2968.01</v>
      </c>
      <c r="G171" s="36">
        <f t="shared" si="18"/>
        <v>890.40300000000002</v>
      </c>
      <c r="H171" s="39" t="e">
        <f>F171+G171+#REF!</f>
        <v>#REF!</v>
      </c>
      <c r="J171" s="35">
        <v>2968.01</v>
      </c>
      <c r="K171" s="36">
        <f t="shared" si="19"/>
        <v>890.40300000000002</v>
      </c>
      <c r="L171" s="39" t="e">
        <f>J171+K171+#REF!+#REF!</f>
        <v>#REF!</v>
      </c>
    </row>
    <row r="172" spans="1:12" x14ac:dyDescent="0.2">
      <c r="A172" s="61">
        <v>18</v>
      </c>
      <c r="B172" s="35">
        <v>1454.91</v>
      </c>
      <c r="C172" s="38">
        <f t="shared" si="17"/>
        <v>436.47300000000001</v>
      </c>
      <c r="D172" s="37" t="e">
        <f>B172+C172+#REF!</f>
        <v>#REF!</v>
      </c>
      <c r="F172" s="35">
        <v>2909.82</v>
      </c>
      <c r="G172" s="36">
        <f t="shared" si="18"/>
        <v>872.94600000000003</v>
      </c>
      <c r="H172" s="39" t="e">
        <f>F172+G172+#REF!</f>
        <v>#REF!</v>
      </c>
      <c r="J172" s="35">
        <v>2909.82</v>
      </c>
      <c r="K172" s="36">
        <f t="shared" si="19"/>
        <v>872.94600000000003</v>
      </c>
      <c r="L172" s="39" t="e">
        <f>J172+K172+#REF!+#REF!</f>
        <v>#REF!</v>
      </c>
    </row>
    <row r="173" spans="1:12" x14ac:dyDescent="0.2">
      <c r="A173" s="61">
        <v>17</v>
      </c>
      <c r="B173" s="35">
        <v>1426.38</v>
      </c>
      <c r="C173" s="38">
        <f t="shared" si="17"/>
        <v>427.91400000000004</v>
      </c>
      <c r="D173" s="37" t="e">
        <f>B173+C173+#REF!</f>
        <v>#REF!</v>
      </c>
      <c r="F173" s="35">
        <v>2852.76</v>
      </c>
      <c r="G173" s="36">
        <f t="shared" si="18"/>
        <v>855.82800000000009</v>
      </c>
      <c r="H173" s="39" t="e">
        <f>F173+G173+#REF!</f>
        <v>#REF!</v>
      </c>
      <c r="J173" s="35">
        <v>2852.76</v>
      </c>
      <c r="K173" s="36">
        <f t="shared" si="19"/>
        <v>855.82800000000009</v>
      </c>
      <c r="L173" s="39" t="e">
        <f>J173+K173+#REF!+#REF!</f>
        <v>#REF!</v>
      </c>
    </row>
    <row r="174" spans="1:12" x14ac:dyDescent="0.2">
      <c r="A174" s="61">
        <v>16</v>
      </c>
      <c r="B174" s="35">
        <v>1398.41</v>
      </c>
      <c r="C174" s="38">
        <f t="shared" si="17"/>
        <v>419.52300000000002</v>
      </c>
      <c r="D174" s="37" t="e">
        <f>B174+C174+#REF!</f>
        <v>#REF!</v>
      </c>
      <c r="F174" s="35">
        <v>2796.82</v>
      </c>
      <c r="G174" s="36">
        <f t="shared" si="18"/>
        <v>839.04600000000005</v>
      </c>
      <c r="H174" s="39" t="e">
        <f>F174+G174+#REF!</f>
        <v>#REF!</v>
      </c>
      <c r="J174" s="35">
        <v>2796.82</v>
      </c>
      <c r="K174" s="36">
        <f t="shared" si="19"/>
        <v>839.04600000000005</v>
      </c>
      <c r="L174" s="39" t="e">
        <f>J174+K174+#REF!+#REF!</f>
        <v>#REF!</v>
      </c>
    </row>
    <row r="175" spans="1:12" x14ac:dyDescent="0.2">
      <c r="A175" s="61">
        <v>15</v>
      </c>
      <c r="B175" s="35">
        <v>1370.99</v>
      </c>
      <c r="C175" s="38">
        <f t="shared" si="17"/>
        <v>411.29699999999997</v>
      </c>
      <c r="D175" s="37" t="e">
        <f>B175+C175+#REF!</f>
        <v>#REF!</v>
      </c>
      <c r="F175" s="35">
        <v>2741.98</v>
      </c>
      <c r="G175" s="36">
        <f t="shared" si="18"/>
        <v>822.59399999999994</v>
      </c>
      <c r="H175" s="39" t="e">
        <f>F175+G175+#REF!</f>
        <v>#REF!</v>
      </c>
      <c r="J175" s="35">
        <v>2741.98</v>
      </c>
      <c r="K175" s="36">
        <f t="shared" si="19"/>
        <v>822.59399999999994</v>
      </c>
      <c r="L175" s="39" t="e">
        <f>J175+K175+#REF!+#REF!</f>
        <v>#REF!</v>
      </c>
    </row>
    <row r="176" spans="1:12" x14ac:dyDescent="0.2">
      <c r="A176" s="61">
        <v>14</v>
      </c>
      <c r="B176" s="35">
        <v>1344.11</v>
      </c>
      <c r="C176" s="38">
        <f t="shared" si="17"/>
        <v>403.23299999999995</v>
      </c>
      <c r="D176" s="37" t="e">
        <f>B176+C176+#REF!</f>
        <v>#REF!</v>
      </c>
      <c r="F176" s="35">
        <v>2688.21</v>
      </c>
      <c r="G176" s="36">
        <f t="shared" si="18"/>
        <v>806.46299999999997</v>
      </c>
      <c r="H176" s="39" t="e">
        <f>F176+G176+#REF!</f>
        <v>#REF!</v>
      </c>
      <c r="J176" s="35">
        <v>2688.21</v>
      </c>
      <c r="K176" s="36">
        <f t="shared" si="19"/>
        <v>806.46299999999997</v>
      </c>
      <c r="L176" s="39" t="e">
        <f>J176+K176+#REF!+#REF!</f>
        <v>#REF!</v>
      </c>
    </row>
    <row r="177" spans="1:12" x14ac:dyDescent="0.2">
      <c r="A177" s="61">
        <v>13</v>
      </c>
      <c r="B177" s="35">
        <v>1317.76</v>
      </c>
      <c r="C177" s="38">
        <f t="shared" si="17"/>
        <v>395.32799999999997</v>
      </c>
      <c r="D177" s="37" t="e">
        <f>B177+C177+#REF!</f>
        <v>#REF!</v>
      </c>
      <c r="F177" s="35">
        <v>2635.51</v>
      </c>
      <c r="G177" s="36">
        <f t="shared" si="18"/>
        <v>790.65300000000002</v>
      </c>
      <c r="H177" s="39" t="e">
        <f>F177+G177+#REF!</f>
        <v>#REF!</v>
      </c>
      <c r="J177" s="35">
        <v>2635.51</v>
      </c>
      <c r="K177" s="36">
        <f t="shared" si="19"/>
        <v>790.65300000000002</v>
      </c>
      <c r="L177" s="39" t="e">
        <f>J177+K177+#REF!+#REF!</f>
        <v>#REF!</v>
      </c>
    </row>
    <row r="178" spans="1:12" x14ac:dyDescent="0.2">
      <c r="A178" s="61">
        <v>12</v>
      </c>
      <c r="B178" s="35">
        <v>1291.9100000000001</v>
      </c>
      <c r="C178" s="38">
        <f t="shared" si="17"/>
        <v>387.57300000000004</v>
      </c>
      <c r="D178" s="37" t="e">
        <f>B178+C178+#REF!</f>
        <v>#REF!</v>
      </c>
      <c r="F178" s="35">
        <v>2583.8200000000002</v>
      </c>
      <c r="G178" s="36">
        <f t="shared" si="18"/>
        <v>775.14600000000007</v>
      </c>
      <c r="H178" s="39" t="e">
        <f>F178+G178+#REF!</f>
        <v>#REF!</v>
      </c>
      <c r="J178" s="35">
        <v>2583.8200000000002</v>
      </c>
      <c r="K178" s="36">
        <f t="shared" si="19"/>
        <v>775.14600000000007</v>
      </c>
      <c r="L178" s="39" t="e">
        <f>J178+K178+#REF!+#REF!</f>
        <v>#REF!</v>
      </c>
    </row>
    <row r="179" spans="1:12" x14ac:dyDescent="0.2">
      <c r="A179" s="61">
        <v>11</v>
      </c>
      <c r="B179" s="35">
        <v>1266.58</v>
      </c>
      <c r="C179" s="38">
        <f t="shared" si="17"/>
        <v>379.97399999999999</v>
      </c>
      <c r="D179" s="37" t="e">
        <f>B179+C179+#REF!</f>
        <v>#REF!</v>
      </c>
      <c r="F179" s="35">
        <v>2533.17</v>
      </c>
      <c r="G179" s="36">
        <f t="shared" si="18"/>
        <v>759.95100000000002</v>
      </c>
      <c r="H179" s="39" t="e">
        <f>F179+G179+#REF!</f>
        <v>#REF!</v>
      </c>
      <c r="J179" s="35">
        <v>2533.17</v>
      </c>
      <c r="K179" s="36">
        <f t="shared" si="19"/>
        <v>759.95100000000002</v>
      </c>
      <c r="L179" s="39" t="e">
        <f>J179+K179+#REF!+#REF!</f>
        <v>#REF!</v>
      </c>
    </row>
    <row r="180" spans="1:12" x14ac:dyDescent="0.2">
      <c r="A180" s="61">
        <v>10</v>
      </c>
      <c r="B180" s="35">
        <v>1241.75</v>
      </c>
      <c r="C180" s="38">
        <f t="shared" si="17"/>
        <v>372.52499999999998</v>
      </c>
      <c r="D180" s="37" t="e">
        <f>B180+C180+#REF!</f>
        <v>#REF!</v>
      </c>
      <c r="F180" s="35">
        <v>2483.5</v>
      </c>
      <c r="G180" s="36">
        <f t="shared" si="18"/>
        <v>745.05</v>
      </c>
      <c r="H180" s="39" t="e">
        <f>F180+G180+#REF!</f>
        <v>#REF!</v>
      </c>
      <c r="J180" s="35">
        <v>2483.5</v>
      </c>
      <c r="K180" s="36">
        <f t="shared" si="19"/>
        <v>745.05</v>
      </c>
      <c r="L180" s="39" t="e">
        <f>J180+K180+#REF!+#REF!</f>
        <v>#REF!</v>
      </c>
    </row>
    <row r="181" spans="1:12" x14ac:dyDescent="0.2">
      <c r="A181" s="61">
        <v>9</v>
      </c>
      <c r="B181" s="35">
        <v>1217.4000000000001</v>
      </c>
      <c r="C181" s="38">
        <f t="shared" si="17"/>
        <v>365.22</v>
      </c>
      <c r="D181" s="37" t="e">
        <f>B181+C181+#REF!</f>
        <v>#REF!</v>
      </c>
      <c r="F181" s="35">
        <v>2434.8000000000002</v>
      </c>
      <c r="G181" s="36">
        <f t="shared" si="18"/>
        <v>730.44</v>
      </c>
      <c r="H181" s="39" t="e">
        <f>F181+G181+#REF!</f>
        <v>#REF!</v>
      </c>
      <c r="J181" s="35">
        <v>2434.8000000000002</v>
      </c>
      <c r="K181" s="36">
        <f t="shared" si="19"/>
        <v>730.44</v>
      </c>
      <c r="L181" s="39" t="e">
        <f>J181+K181+#REF!+#REF!</f>
        <v>#REF!</v>
      </c>
    </row>
    <row r="182" spans="1:12" x14ac:dyDescent="0.2">
      <c r="A182" s="61">
        <v>8</v>
      </c>
      <c r="B182" s="35">
        <v>1193.53</v>
      </c>
      <c r="C182" s="38">
        <f t="shared" si="17"/>
        <v>358.05899999999997</v>
      </c>
      <c r="D182" s="37" t="e">
        <f>B182+C182+#REF!</f>
        <v>#REF!</v>
      </c>
      <c r="F182" s="35">
        <v>2387.0500000000002</v>
      </c>
      <c r="G182" s="36">
        <f t="shared" si="18"/>
        <v>716.11500000000001</v>
      </c>
      <c r="H182" s="39" t="e">
        <f>F182+G182+#REF!</f>
        <v>#REF!</v>
      </c>
      <c r="J182" s="35">
        <v>2387.0500000000002</v>
      </c>
      <c r="K182" s="36">
        <f t="shared" si="19"/>
        <v>716.11500000000001</v>
      </c>
      <c r="L182" s="39" t="e">
        <f>J182+K182+#REF!+#REF!</f>
        <v>#REF!</v>
      </c>
    </row>
    <row r="183" spans="1:12" x14ac:dyDescent="0.2">
      <c r="A183" s="61">
        <v>7</v>
      </c>
      <c r="B183" s="35">
        <v>1170.1300000000001</v>
      </c>
      <c r="C183" s="38">
        <f t="shared" si="17"/>
        <v>351.03900000000004</v>
      </c>
      <c r="D183" s="37" t="e">
        <f>B183+C183+#REF!</f>
        <v>#REF!</v>
      </c>
      <c r="F183" s="35">
        <v>2340.2600000000002</v>
      </c>
      <c r="G183" s="36">
        <f t="shared" si="18"/>
        <v>702.07800000000009</v>
      </c>
      <c r="H183" s="39" t="e">
        <f>F183+G183+#REF!</f>
        <v>#REF!</v>
      </c>
      <c r="J183" s="35">
        <v>2340.2600000000002</v>
      </c>
      <c r="K183" s="36">
        <f t="shared" si="19"/>
        <v>702.07800000000009</v>
      </c>
      <c r="L183" s="39" t="e">
        <f>J183+K183+#REF!+#REF!</f>
        <v>#REF!</v>
      </c>
    </row>
    <row r="184" spans="1:12" x14ac:dyDescent="0.2">
      <c r="A184" s="61">
        <v>6</v>
      </c>
      <c r="B184" s="35">
        <v>1147.19</v>
      </c>
      <c r="C184" s="38">
        <f t="shared" si="17"/>
        <v>344.15699999999998</v>
      </c>
      <c r="D184" s="37" t="e">
        <f>B184+C184+#REF!</f>
        <v>#REF!</v>
      </c>
      <c r="F184" s="35">
        <v>2294.37</v>
      </c>
      <c r="G184" s="36">
        <f t="shared" si="18"/>
        <v>688.31099999999992</v>
      </c>
      <c r="H184" s="39" t="e">
        <f>F184+G184+#REF!</f>
        <v>#REF!</v>
      </c>
      <c r="J184" s="35">
        <v>2294.37</v>
      </c>
      <c r="K184" s="36">
        <f t="shared" si="19"/>
        <v>688.31099999999992</v>
      </c>
      <c r="L184" s="39" t="e">
        <f>J184+K184+#REF!+#REF!</f>
        <v>#REF!</v>
      </c>
    </row>
    <row r="185" spans="1:12" x14ac:dyDescent="0.2">
      <c r="A185" s="61">
        <v>5</v>
      </c>
      <c r="B185" s="35">
        <v>1124.69</v>
      </c>
      <c r="C185" s="38">
        <f t="shared" si="17"/>
        <v>337.40699999999998</v>
      </c>
      <c r="D185" s="37" t="e">
        <f>B185+C185+#REF!</f>
        <v>#REF!</v>
      </c>
      <c r="F185" s="35">
        <v>2249.38</v>
      </c>
      <c r="G185" s="36">
        <f t="shared" si="18"/>
        <v>674.81399999999996</v>
      </c>
      <c r="H185" s="39" t="e">
        <f>F185+G185+#REF!</f>
        <v>#REF!</v>
      </c>
      <c r="J185" s="35">
        <v>2249.38</v>
      </c>
      <c r="K185" s="36">
        <f t="shared" si="19"/>
        <v>674.81399999999996</v>
      </c>
      <c r="L185" s="39" t="e">
        <f>J185+K185+#REF!+#REF!</f>
        <v>#REF!</v>
      </c>
    </row>
    <row r="186" spans="1:12" x14ac:dyDescent="0.2">
      <c r="A186" s="61">
        <v>4</v>
      </c>
      <c r="B186" s="35">
        <v>1102.6300000000001</v>
      </c>
      <c r="C186" s="38">
        <f t="shared" si="17"/>
        <v>330.78900000000004</v>
      </c>
      <c r="D186" s="37" t="e">
        <f>B186+C186+#REF!</f>
        <v>#REF!</v>
      </c>
      <c r="F186" s="35">
        <v>2205.2600000000002</v>
      </c>
      <c r="G186" s="36">
        <f t="shared" si="18"/>
        <v>661.57800000000009</v>
      </c>
      <c r="H186" s="39" t="e">
        <f>F186+G186+#REF!</f>
        <v>#REF!</v>
      </c>
      <c r="J186" s="35">
        <v>2205.2600000000002</v>
      </c>
      <c r="K186" s="36">
        <f t="shared" si="19"/>
        <v>661.57800000000009</v>
      </c>
      <c r="L186" s="39" t="e">
        <f>J186+K186+#REF!+#REF!</f>
        <v>#REF!</v>
      </c>
    </row>
    <row r="187" spans="1:12" x14ac:dyDescent="0.2">
      <c r="A187" s="62">
        <v>3</v>
      </c>
      <c r="B187" s="35">
        <v>1081.02</v>
      </c>
      <c r="C187" s="38">
        <f t="shared" si="17"/>
        <v>324.30599999999998</v>
      </c>
      <c r="D187" s="66" t="e">
        <f>B187+C187+#REF!</f>
        <v>#REF!</v>
      </c>
      <c r="F187" s="35">
        <v>2162.04</v>
      </c>
      <c r="G187" s="36">
        <f t="shared" si="18"/>
        <v>648.61199999999997</v>
      </c>
      <c r="H187" s="47" t="e">
        <f>F187+G187+#REF!</f>
        <v>#REF!</v>
      </c>
      <c r="J187" s="35">
        <v>2162.04</v>
      </c>
      <c r="K187" s="36">
        <f t="shared" si="19"/>
        <v>648.61199999999997</v>
      </c>
      <c r="L187" s="39" t="e">
        <f>J187+K187+#REF!+#REF!</f>
        <v>#REF!</v>
      </c>
    </row>
    <row r="188" spans="1:12" x14ac:dyDescent="0.2">
      <c r="A188" s="44">
        <v>2</v>
      </c>
      <c r="B188" s="35">
        <v>1059.82</v>
      </c>
      <c r="C188" s="38">
        <f t="shared" si="17"/>
        <v>317.94599999999997</v>
      </c>
      <c r="D188" s="37" t="e">
        <f>B188+C188+#REF!</f>
        <v>#REF!</v>
      </c>
      <c r="F188" s="35">
        <v>2119.64</v>
      </c>
      <c r="G188" s="36">
        <f t="shared" si="18"/>
        <v>635.89199999999994</v>
      </c>
      <c r="H188" s="39" t="e">
        <f>F188+G188+#REF!</f>
        <v>#REF!</v>
      </c>
      <c r="J188" s="35">
        <v>2119.64</v>
      </c>
      <c r="K188" s="36">
        <f t="shared" si="19"/>
        <v>635.89199999999994</v>
      </c>
      <c r="L188" s="39" t="e">
        <f>J188+K188+#REF!+#REF!</f>
        <v>#REF!</v>
      </c>
    </row>
    <row r="189" spans="1:12" x14ac:dyDescent="0.2">
      <c r="A189" s="44">
        <v>1</v>
      </c>
      <c r="B189" s="35">
        <v>1039.04</v>
      </c>
      <c r="C189" s="38">
        <f t="shared" si="17"/>
        <v>311.71199999999999</v>
      </c>
      <c r="D189" s="37" t="e">
        <f>B189+C189+#REF!</f>
        <v>#REF!</v>
      </c>
      <c r="F189" s="35">
        <v>2078.08</v>
      </c>
      <c r="G189" s="36">
        <f t="shared" si="18"/>
        <v>623.42399999999998</v>
      </c>
      <c r="H189" s="39" t="e">
        <f>F189+G189+#REF!</f>
        <v>#REF!</v>
      </c>
      <c r="J189" s="35">
        <v>2078.08</v>
      </c>
      <c r="K189" s="36">
        <f t="shared" si="19"/>
        <v>623.42399999999998</v>
      </c>
      <c r="L189" s="39" t="e">
        <f>J189+K189+#REF!+#REF!</f>
        <v>#REF!</v>
      </c>
    </row>
    <row r="196" spans="1:12" x14ac:dyDescent="0.2">
      <c r="A196" s="322" t="s">
        <v>37</v>
      </c>
      <c r="B196" s="322"/>
      <c r="C196" s="322"/>
      <c r="D196" s="322"/>
      <c r="E196" s="322"/>
      <c r="F196" s="322"/>
      <c r="G196" s="322"/>
      <c r="H196" s="322"/>
      <c r="I196" s="322"/>
      <c r="J196" s="322"/>
      <c r="K196" s="322"/>
      <c r="L196" s="322"/>
    </row>
    <row r="197" spans="1:12" x14ac:dyDescent="0.2">
      <c r="A197" s="63" t="s">
        <v>63</v>
      </c>
      <c r="B197" s="63"/>
      <c r="C197" s="63"/>
      <c r="D197" s="63"/>
    </row>
    <row r="198" spans="1:12" x14ac:dyDescent="0.2">
      <c r="A198" s="17" t="s">
        <v>65</v>
      </c>
      <c r="B198" s="15"/>
      <c r="C198" s="15"/>
      <c r="D198" s="15"/>
    </row>
    <row r="199" spans="1:12" x14ac:dyDescent="0.2">
      <c r="A199" s="17" t="s">
        <v>40</v>
      </c>
      <c r="B199" s="63"/>
      <c r="C199" s="63"/>
      <c r="D199" s="63"/>
    </row>
    <row r="200" spans="1:12" x14ac:dyDescent="0.2">
      <c r="A200" s="17" t="s">
        <v>587</v>
      </c>
      <c r="B200" s="63"/>
      <c r="C200" s="63"/>
      <c r="D200" s="63"/>
    </row>
    <row r="201" spans="1:12" ht="14.25" customHeight="1" x14ac:dyDescent="0.2">
      <c r="A201" s="65" t="s">
        <v>41</v>
      </c>
      <c r="B201" s="63"/>
      <c r="C201" s="63"/>
      <c r="D201" s="63"/>
    </row>
    <row r="202" spans="1:12" x14ac:dyDescent="0.2">
      <c r="A202" s="313" t="s">
        <v>42</v>
      </c>
      <c r="B202" s="314"/>
      <c r="C202" s="314"/>
      <c r="D202" s="313"/>
      <c r="E202" s="8"/>
      <c r="F202" s="313" t="s">
        <v>43</v>
      </c>
      <c r="G202" s="313"/>
      <c r="H202" s="313"/>
      <c r="J202" s="313" t="s">
        <v>44</v>
      </c>
      <c r="K202" s="313"/>
      <c r="L202" s="313"/>
    </row>
    <row r="203" spans="1:12" x14ac:dyDescent="0.2">
      <c r="A203" s="315" t="s">
        <v>45</v>
      </c>
      <c r="B203" s="241" t="s">
        <v>46</v>
      </c>
      <c r="C203" s="240" t="s">
        <v>47</v>
      </c>
      <c r="D203" s="317" t="s">
        <v>48</v>
      </c>
      <c r="F203" s="241" t="s">
        <v>46</v>
      </c>
      <c r="G203" s="241" t="s">
        <v>47</v>
      </c>
      <c r="H203" s="319" t="s">
        <v>48</v>
      </c>
      <c r="J203" s="241" t="s">
        <v>46</v>
      </c>
      <c r="K203" s="241" t="s">
        <v>47</v>
      </c>
      <c r="L203" s="320" t="s">
        <v>48</v>
      </c>
    </row>
    <row r="204" spans="1:12" x14ac:dyDescent="0.2">
      <c r="A204" s="315"/>
      <c r="B204" s="244" t="s">
        <v>7</v>
      </c>
      <c r="C204" s="67">
        <v>0.3</v>
      </c>
      <c r="D204" s="317"/>
      <c r="F204" s="244" t="s">
        <v>7</v>
      </c>
      <c r="G204" s="68">
        <v>0.3</v>
      </c>
      <c r="H204" s="319"/>
      <c r="J204" s="244" t="s">
        <v>7</v>
      </c>
      <c r="K204" s="68">
        <v>0.3</v>
      </c>
      <c r="L204" s="323"/>
    </row>
    <row r="205" spans="1:12" x14ac:dyDescent="0.2">
      <c r="A205" s="70">
        <v>25</v>
      </c>
      <c r="B205" s="35">
        <v>1771.51</v>
      </c>
      <c r="C205" s="71">
        <f>B205*C$204</f>
        <v>531.45299999999997</v>
      </c>
      <c r="D205" s="56" t="e">
        <f>B205+C205+#REF!</f>
        <v>#REF!</v>
      </c>
      <c r="E205" s="12"/>
      <c r="F205" s="35">
        <v>3543.01</v>
      </c>
      <c r="G205" s="55">
        <f>F205*G$204</f>
        <v>1062.903</v>
      </c>
      <c r="H205" s="56" t="e">
        <f>F205+G205+#REF!</f>
        <v>#REF!</v>
      </c>
      <c r="I205" s="12"/>
      <c r="J205" s="35">
        <v>3543.01</v>
      </c>
      <c r="K205" s="55">
        <f>J205*K$204</f>
        <v>1062.903</v>
      </c>
      <c r="L205" s="56" t="e">
        <f>J205+K205+#REF!+#REF!</f>
        <v>#REF!</v>
      </c>
    </row>
    <row r="206" spans="1:12" x14ac:dyDescent="0.2">
      <c r="A206" s="60">
        <v>24</v>
      </c>
      <c r="B206" s="35">
        <v>1736.77</v>
      </c>
      <c r="C206" s="71">
        <f t="shared" ref="C206:C226" si="20">B206*C$204</f>
        <v>521.03099999999995</v>
      </c>
      <c r="D206" s="72" t="e">
        <f>B206+C206+#REF!</f>
        <v>#REF!</v>
      </c>
      <c r="E206" s="12"/>
      <c r="F206" s="35">
        <v>3473.54</v>
      </c>
      <c r="G206" s="55">
        <f t="shared" ref="G206:G226" si="21">F206*G$204</f>
        <v>1042.0619999999999</v>
      </c>
      <c r="H206" s="56" t="e">
        <f>F206+G206+#REF!</f>
        <v>#REF!</v>
      </c>
      <c r="I206" s="12"/>
      <c r="J206" s="35">
        <v>3473.54</v>
      </c>
      <c r="K206" s="55">
        <f t="shared" ref="K206:K226" si="22">J206*K$204</f>
        <v>1042.0619999999999</v>
      </c>
      <c r="L206" s="56" t="e">
        <f>J206+K206+#REF!+#REF!</f>
        <v>#REF!</v>
      </c>
    </row>
    <row r="207" spans="1:12" x14ac:dyDescent="0.2">
      <c r="A207" s="60">
        <v>23</v>
      </c>
      <c r="B207" s="35">
        <v>1702.71</v>
      </c>
      <c r="C207" s="71">
        <f t="shared" si="20"/>
        <v>510.81299999999999</v>
      </c>
      <c r="D207" s="72" t="e">
        <f>B207+C207+#REF!</f>
        <v>#REF!</v>
      </c>
      <c r="E207" s="12"/>
      <c r="F207" s="35">
        <v>3405.43</v>
      </c>
      <c r="G207" s="55">
        <f t="shared" si="21"/>
        <v>1021.6289999999999</v>
      </c>
      <c r="H207" s="56" t="e">
        <f>F207+G207+#REF!</f>
        <v>#REF!</v>
      </c>
      <c r="I207" s="12"/>
      <c r="J207" s="35">
        <v>3405.43</v>
      </c>
      <c r="K207" s="55">
        <f t="shared" si="22"/>
        <v>1021.6289999999999</v>
      </c>
      <c r="L207" s="56" t="e">
        <f>J207+K207+#REF!+#REF!</f>
        <v>#REF!</v>
      </c>
    </row>
    <row r="208" spans="1:12" x14ac:dyDescent="0.2">
      <c r="A208" s="60">
        <v>22</v>
      </c>
      <c r="B208" s="35">
        <v>1669.33</v>
      </c>
      <c r="C208" s="73">
        <f t="shared" si="20"/>
        <v>500.79899999999998</v>
      </c>
      <c r="D208" s="74" t="e">
        <f>B208+C208+#REF!</f>
        <v>#REF!</v>
      </c>
      <c r="E208" s="12"/>
      <c r="F208" s="35">
        <v>3338.65</v>
      </c>
      <c r="G208" s="53">
        <f t="shared" si="21"/>
        <v>1001.595</v>
      </c>
      <c r="H208" s="54" t="e">
        <f>F208+G208+#REF!</f>
        <v>#REF!</v>
      </c>
      <c r="I208" s="12"/>
      <c r="J208" s="35">
        <v>3338.65</v>
      </c>
      <c r="K208" s="53">
        <f t="shared" si="22"/>
        <v>1001.595</v>
      </c>
      <c r="L208" s="54" t="e">
        <f>J208+K208+#REF!+#REF!</f>
        <v>#REF!</v>
      </c>
    </row>
    <row r="209" spans="1:12" x14ac:dyDescent="0.2">
      <c r="A209" s="60">
        <v>21</v>
      </c>
      <c r="B209" s="35">
        <v>1636.6</v>
      </c>
      <c r="C209" s="73">
        <f t="shared" si="20"/>
        <v>490.97999999999996</v>
      </c>
      <c r="D209" s="74" t="e">
        <f>B209+C209+#REF!</f>
        <v>#REF!</v>
      </c>
      <c r="E209" s="12"/>
      <c r="F209" s="35">
        <v>3273.19</v>
      </c>
      <c r="G209" s="53">
        <f t="shared" si="21"/>
        <v>981.95699999999999</v>
      </c>
      <c r="H209" s="54" t="e">
        <f>F209+G209+#REF!</f>
        <v>#REF!</v>
      </c>
      <c r="I209" s="12"/>
      <c r="J209" s="35">
        <v>3273.19</v>
      </c>
      <c r="K209" s="53">
        <f t="shared" si="22"/>
        <v>981.95699999999999</v>
      </c>
      <c r="L209" s="54" t="e">
        <f>J209+K209+#REF!+#REF!</f>
        <v>#REF!</v>
      </c>
    </row>
    <row r="210" spans="1:12" x14ac:dyDescent="0.2">
      <c r="A210" s="75">
        <v>20</v>
      </c>
      <c r="B210" s="35">
        <v>1604.51</v>
      </c>
      <c r="C210" s="73">
        <f t="shared" si="20"/>
        <v>481.35299999999995</v>
      </c>
      <c r="D210" s="74" t="e">
        <f>B210+C210+#REF!</f>
        <v>#REF!</v>
      </c>
      <c r="E210" s="12"/>
      <c r="F210" s="35">
        <v>3209.01</v>
      </c>
      <c r="G210" s="53">
        <f t="shared" si="21"/>
        <v>962.70299999999997</v>
      </c>
      <c r="H210" s="54" t="e">
        <f>F210+G210+#REF!</f>
        <v>#REF!</v>
      </c>
      <c r="I210" s="12"/>
      <c r="J210" s="35">
        <v>3209.01</v>
      </c>
      <c r="K210" s="53">
        <f t="shared" si="22"/>
        <v>962.70299999999997</v>
      </c>
      <c r="L210" s="54" t="e">
        <f>J210+K210+#REF!+#REF!</f>
        <v>#REF!</v>
      </c>
    </row>
    <row r="211" spans="1:12" x14ac:dyDescent="0.2">
      <c r="A211" s="75">
        <v>19</v>
      </c>
      <c r="B211" s="35">
        <v>1573.05</v>
      </c>
      <c r="C211" s="73">
        <f t="shared" si="20"/>
        <v>471.91499999999996</v>
      </c>
      <c r="D211" s="74" t="e">
        <f>B211+C211+#REF!</f>
        <v>#REF!</v>
      </c>
      <c r="E211" s="12"/>
      <c r="F211" s="35">
        <v>3146.09</v>
      </c>
      <c r="G211" s="53">
        <f t="shared" si="21"/>
        <v>943.827</v>
      </c>
      <c r="H211" s="54" t="e">
        <f>F211+G211+#REF!</f>
        <v>#REF!</v>
      </c>
      <c r="I211" s="12"/>
      <c r="J211" s="35">
        <v>3146.09</v>
      </c>
      <c r="K211" s="53">
        <f t="shared" si="22"/>
        <v>943.827</v>
      </c>
      <c r="L211" s="54" t="e">
        <f>J211+K211+#REF!+#REF!</f>
        <v>#REF!</v>
      </c>
    </row>
    <row r="212" spans="1:12" x14ac:dyDescent="0.2">
      <c r="A212" s="75">
        <v>18</v>
      </c>
      <c r="B212" s="35">
        <v>1542.2</v>
      </c>
      <c r="C212" s="73">
        <f t="shared" si="20"/>
        <v>462.65999999999997</v>
      </c>
      <c r="D212" s="74" t="e">
        <f>B212+C212+#REF!</f>
        <v>#REF!</v>
      </c>
      <c r="E212" s="12"/>
      <c r="F212" s="35">
        <v>3084.39</v>
      </c>
      <c r="G212" s="53">
        <f t="shared" si="21"/>
        <v>925.31699999999989</v>
      </c>
      <c r="H212" s="54" t="e">
        <f>F212+G212+#REF!</f>
        <v>#REF!</v>
      </c>
      <c r="I212" s="12"/>
      <c r="J212" s="35">
        <v>3084.39</v>
      </c>
      <c r="K212" s="53">
        <f t="shared" si="22"/>
        <v>925.31699999999989</v>
      </c>
      <c r="L212" s="54" t="e">
        <f>J212+K212+#REF!+#REF!</f>
        <v>#REF!</v>
      </c>
    </row>
    <row r="213" spans="1:12" x14ac:dyDescent="0.2">
      <c r="A213" s="75">
        <v>17</v>
      </c>
      <c r="B213" s="35">
        <v>1511.96</v>
      </c>
      <c r="C213" s="73">
        <f t="shared" si="20"/>
        <v>453.58800000000002</v>
      </c>
      <c r="D213" s="74" t="e">
        <f>B213+C213+#REF!</f>
        <v>#REF!</v>
      </c>
      <c r="E213" s="12"/>
      <c r="F213" s="35">
        <v>3023.92</v>
      </c>
      <c r="G213" s="53">
        <f t="shared" si="21"/>
        <v>907.17600000000004</v>
      </c>
      <c r="H213" s="54" t="e">
        <f>F213+G213+#REF!</f>
        <v>#REF!</v>
      </c>
      <c r="I213" s="12"/>
      <c r="J213" s="35">
        <v>3023.92</v>
      </c>
      <c r="K213" s="53">
        <f t="shared" si="22"/>
        <v>907.17600000000004</v>
      </c>
      <c r="L213" s="54" t="e">
        <f>J213+K213+#REF!+#REF!</f>
        <v>#REF!</v>
      </c>
    </row>
    <row r="214" spans="1:12" x14ac:dyDescent="0.2">
      <c r="A214" s="75">
        <v>16</v>
      </c>
      <c r="B214" s="35">
        <v>1482.32</v>
      </c>
      <c r="C214" s="73">
        <f t="shared" si="20"/>
        <v>444.69599999999997</v>
      </c>
      <c r="D214" s="74" t="e">
        <f>B214+C214+#REF!</f>
        <v>#REF!</v>
      </c>
      <c r="E214" s="12"/>
      <c r="F214" s="35">
        <v>2964.63</v>
      </c>
      <c r="G214" s="53">
        <f t="shared" si="21"/>
        <v>889.38900000000001</v>
      </c>
      <c r="H214" s="54" t="e">
        <f>F214+G214+#REF!</f>
        <v>#REF!</v>
      </c>
      <c r="I214" s="12"/>
      <c r="J214" s="35">
        <v>2964.63</v>
      </c>
      <c r="K214" s="53">
        <f t="shared" si="22"/>
        <v>889.38900000000001</v>
      </c>
      <c r="L214" s="54" t="e">
        <f>J214+K214+#REF!+#REF!</f>
        <v>#REF!</v>
      </c>
    </row>
    <row r="215" spans="1:12" x14ac:dyDescent="0.2">
      <c r="A215" s="75">
        <v>15</v>
      </c>
      <c r="B215" s="35">
        <v>1453.25</v>
      </c>
      <c r="C215" s="73">
        <f t="shared" si="20"/>
        <v>435.97499999999997</v>
      </c>
      <c r="D215" s="74" t="e">
        <f>B215+C215+#REF!</f>
        <v>#REF!</v>
      </c>
      <c r="E215" s="12"/>
      <c r="F215" s="35">
        <v>2906.5</v>
      </c>
      <c r="G215" s="53">
        <f t="shared" si="21"/>
        <v>871.94999999999993</v>
      </c>
      <c r="H215" s="54" t="e">
        <f>F215+G215+#REF!</f>
        <v>#REF!</v>
      </c>
      <c r="I215" s="12"/>
      <c r="J215" s="35">
        <v>2906.5</v>
      </c>
      <c r="K215" s="53">
        <f t="shared" si="22"/>
        <v>871.94999999999993</v>
      </c>
      <c r="L215" s="54" t="e">
        <f>J215+K215+#REF!+#REF!</f>
        <v>#REF!</v>
      </c>
    </row>
    <row r="216" spans="1:12" x14ac:dyDescent="0.2">
      <c r="A216" s="75">
        <v>14</v>
      </c>
      <c r="B216" s="35">
        <v>1424.75</v>
      </c>
      <c r="C216" s="73">
        <f t="shared" si="20"/>
        <v>427.42500000000001</v>
      </c>
      <c r="D216" s="74" t="e">
        <f>B216+C216+#REF!</f>
        <v>#REF!</v>
      </c>
      <c r="E216" s="12"/>
      <c r="F216" s="35">
        <v>2849.51</v>
      </c>
      <c r="G216" s="53">
        <f t="shared" si="21"/>
        <v>854.85300000000007</v>
      </c>
      <c r="H216" s="54" t="e">
        <f>F216+G216+#REF!</f>
        <v>#REF!</v>
      </c>
      <c r="I216" s="12"/>
      <c r="J216" s="35">
        <v>2849.51</v>
      </c>
      <c r="K216" s="53">
        <f t="shared" si="22"/>
        <v>854.85300000000007</v>
      </c>
      <c r="L216" s="54" t="e">
        <f>J216+K216+#REF!+#REF!</f>
        <v>#REF!</v>
      </c>
    </row>
    <row r="217" spans="1:12" x14ac:dyDescent="0.2">
      <c r="A217" s="75">
        <v>13</v>
      </c>
      <c r="B217" s="35">
        <v>1396.82</v>
      </c>
      <c r="C217" s="73">
        <f t="shared" si="20"/>
        <v>419.04599999999999</v>
      </c>
      <c r="D217" s="74" t="e">
        <f>B217+C217+#REF!</f>
        <v>#REF!</v>
      </c>
      <c r="E217" s="12"/>
      <c r="F217" s="35">
        <v>2793.64</v>
      </c>
      <c r="G217" s="53">
        <f t="shared" si="21"/>
        <v>838.09199999999998</v>
      </c>
      <c r="H217" s="54" t="e">
        <f>F217+G217+#REF!</f>
        <v>#REF!</v>
      </c>
      <c r="I217" s="12"/>
      <c r="J217" s="35">
        <v>2793.64</v>
      </c>
      <c r="K217" s="53">
        <f t="shared" si="22"/>
        <v>838.09199999999998</v>
      </c>
      <c r="L217" s="54" t="e">
        <f>J217+K217+#REF!+#REF!</f>
        <v>#REF!</v>
      </c>
    </row>
    <row r="218" spans="1:12" x14ac:dyDescent="0.2">
      <c r="A218" s="75">
        <v>12</v>
      </c>
      <c r="B218" s="35">
        <v>1369.43</v>
      </c>
      <c r="C218" s="73">
        <f t="shared" si="20"/>
        <v>410.82900000000001</v>
      </c>
      <c r="D218" s="74" t="e">
        <f>B218+C218+#REF!</f>
        <v>#REF!</v>
      </c>
      <c r="E218" s="12"/>
      <c r="F218" s="35">
        <v>2738.87</v>
      </c>
      <c r="G218" s="53">
        <f t="shared" si="21"/>
        <v>821.66099999999994</v>
      </c>
      <c r="H218" s="54" t="e">
        <f>F218+G218+#REF!</f>
        <v>#REF!</v>
      </c>
      <c r="I218" s="12"/>
      <c r="J218" s="35">
        <v>2738.87</v>
      </c>
      <c r="K218" s="53">
        <f t="shared" si="22"/>
        <v>821.66099999999994</v>
      </c>
      <c r="L218" s="54" t="e">
        <f>J218+K218+#REF!+#REF!</f>
        <v>#REF!</v>
      </c>
    </row>
    <row r="219" spans="1:12" x14ac:dyDescent="0.2">
      <c r="A219" s="75">
        <v>11</v>
      </c>
      <c r="B219" s="35">
        <v>1342.58</v>
      </c>
      <c r="C219" s="73">
        <f t="shared" si="20"/>
        <v>402.77399999999994</v>
      </c>
      <c r="D219" s="74" t="e">
        <f>B219+C219+#REF!</f>
        <v>#REF!</v>
      </c>
      <c r="E219" s="12"/>
      <c r="F219" s="35">
        <v>2685.17</v>
      </c>
      <c r="G219" s="53">
        <f t="shared" si="21"/>
        <v>805.55100000000004</v>
      </c>
      <c r="H219" s="54" t="e">
        <f>F219+G219+#REF!</f>
        <v>#REF!</v>
      </c>
      <c r="I219" s="12"/>
      <c r="J219" s="35">
        <v>2685.17</v>
      </c>
      <c r="K219" s="53">
        <f t="shared" si="22"/>
        <v>805.55100000000004</v>
      </c>
      <c r="L219" s="54" t="e">
        <f>J219+K219+#REF!+#REF!</f>
        <v>#REF!</v>
      </c>
    </row>
    <row r="220" spans="1:12" x14ac:dyDescent="0.2">
      <c r="A220" s="75">
        <v>10</v>
      </c>
      <c r="B220" s="35">
        <v>1316.25</v>
      </c>
      <c r="C220" s="73">
        <f t="shared" si="20"/>
        <v>394.875</v>
      </c>
      <c r="D220" s="74" t="e">
        <f>B220+C220+#REF!</f>
        <v>#REF!</v>
      </c>
      <c r="E220" s="12"/>
      <c r="F220" s="35">
        <v>2632.5</v>
      </c>
      <c r="G220" s="53">
        <f t="shared" si="21"/>
        <v>789.75</v>
      </c>
      <c r="H220" s="54" t="e">
        <f>F220+G220+#REF!</f>
        <v>#REF!</v>
      </c>
      <c r="I220" s="12"/>
      <c r="J220" s="35">
        <v>2632.5</v>
      </c>
      <c r="K220" s="53">
        <f t="shared" si="22"/>
        <v>789.75</v>
      </c>
      <c r="L220" s="54" t="e">
        <f>J220+K220+#REF!+#REF!</f>
        <v>#REF!</v>
      </c>
    </row>
    <row r="221" spans="1:12" x14ac:dyDescent="0.2">
      <c r="A221" s="75">
        <v>9</v>
      </c>
      <c r="B221" s="35">
        <v>1290.44</v>
      </c>
      <c r="C221" s="73">
        <f t="shared" si="20"/>
        <v>387.13200000000001</v>
      </c>
      <c r="D221" s="74" t="e">
        <f>B221+C221+#REF!</f>
        <v>#REF!</v>
      </c>
      <c r="E221" s="12"/>
      <c r="F221" s="35">
        <v>2580.89</v>
      </c>
      <c r="G221" s="53">
        <f t="shared" si="21"/>
        <v>774.26699999999994</v>
      </c>
      <c r="H221" s="54" t="e">
        <f>F221+G221+#REF!</f>
        <v>#REF!</v>
      </c>
      <c r="I221" s="12"/>
      <c r="J221" s="35">
        <v>2580.89</v>
      </c>
      <c r="K221" s="53">
        <f t="shared" si="22"/>
        <v>774.26699999999994</v>
      </c>
      <c r="L221" s="54" t="e">
        <f>J221+K221+#REF!+#REF!</f>
        <v>#REF!</v>
      </c>
    </row>
    <row r="222" spans="1:12" x14ac:dyDescent="0.2">
      <c r="A222" s="75">
        <v>8</v>
      </c>
      <c r="B222" s="35">
        <v>1265.1400000000001</v>
      </c>
      <c r="C222" s="73">
        <f t="shared" si="20"/>
        <v>379.54200000000003</v>
      </c>
      <c r="D222" s="74" t="e">
        <f>B222+C222+#REF!</f>
        <v>#REF!</v>
      </c>
      <c r="E222" s="12"/>
      <c r="F222" s="35">
        <v>2530.2800000000002</v>
      </c>
      <c r="G222" s="53">
        <f t="shared" si="21"/>
        <v>759.08400000000006</v>
      </c>
      <c r="H222" s="54" t="e">
        <f>F222+G222+#REF!</f>
        <v>#REF!</v>
      </c>
      <c r="I222" s="12"/>
      <c r="J222" s="35">
        <v>2530.2800000000002</v>
      </c>
      <c r="K222" s="53">
        <f t="shared" si="22"/>
        <v>759.08400000000006</v>
      </c>
      <c r="L222" s="54" t="e">
        <f>J222+K222+#REF!+#REF!</f>
        <v>#REF!</v>
      </c>
    </row>
    <row r="223" spans="1:12" x14ac:dyDescent="0.2">
      <c r="A223" s="75">
        <v>7</v>
      </c>
      <c r="B223" s="35">
        <v>1240.3399999999999</v>
      </c>
      <c r="C223" s="73">
        <f t="shared" si="20"/>
        <v>372.10199999999998</v>
      </c>
      <c r="D223" s="74" t="e">
        <f>B223+C223+#REF!</f>
        <v>#REF!</v>
      </c>
      <c r="E223" s="12"/>
      <c r="F223" s="35">
        <v>2480.67</v>
      </c>
      <c r="G223" s="53">
        <f t="shared" si="21"/>
        <v>744.20100000000002</v>
      </c>
      <c r="H223" s="54" t="e">
        <f>F223+G223+#REF!</f>
        <v>#REF!</v>
      </c>
      <c r="I223" s="12"/>
      <c r="J223" s="35">
        <v>2480.67</v>
      </c>
      <c r="K223" s="53">
        <f t="shared" si="22"/>
        <v>744.20100000000002</v>
      </c>
      <c r="L223" s="54" t="e">
        <f>J223+K223+#REF!+#REF!</f>
        <v>#REF!</v>
      </c>
    </row>
    <row r="224" spans="1:12" x14ac:dyDescent="0.2">
      <c r="A224" s="75">
        <v>6</v>
      </c>
      <c r="B224" s="35">
        <v>1216.01</v>
      </c>
      <c r="C224" s="73">
        <f t="shared" si="20"/>
        <v>364.803</v>
      </c>
      <c r="D224" s="74" t="e">
        <f>B224+C224+#REF!</f>
        <v>#REF!</v>
      </c>
      <c r="E224" s="12"/>
      <c r="F224" s="35">
        <v>2432.02</v>
      </c>
      <c r="G224" s="53">
        <f t="shared" si="21"/>
        <v>729.60599999999999</v>
      </c>
      <c r="H224" s="54" t="e">
        <f>F224+G224+#REF!</f>
        <v>#REF!</v>
      </c>
      <c r="I224" s="12"/>
      <c r="J224" s="35">
        <v>2432.02</v>
      </c>
      <c r="K224" s="53">
        <f t="shared" si="22"/>
        <v>729.60599999999999</v>
      </c>
      <c r="L224" s="54" t="e">
        <f>J224+K224+#REF!+#REF!</f>
        <v>#REF!</v>
      </c>
    </row>
    <row r="225" spans="1:12" x14ac:dyDescent="0.2">
      <c r="A225" s="75">
        <v>5</v>
      </c>
      <c r="B225" s="35">
        <v>1192.17</v>
      </c>
      <c r="C225" s="73">
        <f t="shared" si="20"/>
        <v>357.65100000000001</v>
      </c>
      <c r="D225" s="74" t="e">
        <f>B225+C225+#REF!</f>
        <v>#REF!</v>
      </c>
      <c r="E225" s="12"/>
      <c r="F225" s="35">
        <v>2384.35</v>
      </c>
      <c r="G225" s="53">
        <f t="shared" si="21"/>
        <v>715.30499999999995</v>
      </c>
      <c r="H225" s="54" t="e">
        <f>F225+G225+#REF!</f>
        <v>#REF!</v>
      </c>
      <c r="I225" s="12"/>
      <c r="J225" s="35">
        <v>2384.35</v>
      </c>
      <c r="K225" s="53">
        <f t="shared" si="22"/>
        <v>715.30499999999995</v>
      </c>
      <c r="L225" s="54" t="e">
        <f>J225+K225+#REF!+#REF!</f>
        <v>#REF!</v>
      </c>
    </row>
    <row r="226" spans="1:12" x14ac:dyDescent="0.2">
      <c r="A226" s="75">
        <v>4</v>
      </c>
      <c r="B226" s="35">
        <v>1168.79</v>
      </c>
      <c r="C226" s="73">
        <f t="shared" si="20"/>
        <v>350.637</v>
      </c>
      <c r="D226" s="74" t="e">
        <f>B226+C226+#REF!</f>
        <v>#REF!</v>
      </c>
      <c r="E226" s="12"/>
      <c r="F226" s="35">
        <v>2337.59</v>
      </c>
      <c r="G226" s="53">
        <f t="shared" si="21"/>
        <v>701.27700000000004</v>
      </c>
      <c r="H226" s="54" t="e">
        <f>F226+G226+#REF!</f>
        <v>#REF!</v>
      </c>
      <c r="I226" s="12"/>
      <c r="J226" s="35">
        <v>2337.59</v>
      </c>
      <c r="K226" s="53">
        <f t="shared" si="22"/>
        <v>701.27700000000004</v>
      </c>
      <c r="L226" s="54" t="e">
        <f>J226+K226+#REF!+#REF!</f>
        <v>#REF!</v>
      </c>
    </row>
    <row r="227" spans="1:12" x14ac:dyDescent="0.2">
      <c r="A227" s="76">
        <v>3</v>
      </c>
      <c r="B227" s="35" t="s">
        <v>60</v>
      </c>
      <c r="C227" s="57" t="s">
        <v>60</v>
      </c>
      <c r="D227" s="58" t="s">
        <v>60</v>
      </c>
      <c r="E227" s="12"/>
      <c r="F227" s="35" t="s">
        <v>60</v>
      </c>
      <c r="G227" s="57" t="s">
        <v>60</v>
      </c>
      <c r="H227" s="58" t="s">
        <v>60</v>
      </c>
      <c r="I227" s="12"/>
      <c r="J227" s="35" t="s">
        <v>60</v>
      </c>
      <c r="K227" s="58" t="s">
        <v>60</v>
      </c>
      <c r="L227" s="57" t="s">
        <v>60</v>
      </c>
    </row>
    <row r="228" spans="1:12" x14ac:dyDescent="0.2">
      <c r="A228" s="44">
        <v>2</v>
      </c>
      <c r="B228" s="35" t="s">
        <v>60</v>
      </c>
      <c r="C228" s="57" t="s">
        <v>60</v>
      </c>
      <c r="D228" s="57" t="s">
        <v>60</v>
      </c>
      <c r="E228" s="12"/>
      <c r="F228" s="35" t="s">
        <v>60</v>
      </c>
      <c r="G228" s="57" t="s">
        <v>60</v>
      </c>
      <c r="H228" s="57" t="s">
        <v>60</v>
      </c>
      <c r="I228" s="12"/>
      <c r="J228" s="35" t="s">
        <v>60</v>
      </c>
      <c r="K228" s="57" t="s">
        <v>60</v>
      </c>
      <c r="L228" s="57" t="s">
        <v>60</v>
      </c>
    </row>
    <row r="229" spans="1:12" ht="15" thickBot="1" x14ac:dyDescent="0.25">
      <c r="A229" s="77">
        <v>1</v>
      </c>
      <c r="B229" s="78" t="s">
        <v>60</v>
      </c>
      <c r="C229" s="79" t="s">
        <v>60</v>
      </c>
      <c r="D229" s="79" t="s">
        <v>60</v>
      </c>
      <c r="E229" s="12"/>
      <c r="F229" s="35" t="s">
        <v>60</v>
      </c>
      <c r="G229" s="79" t="s">
        <v>60</v>
      </c>
      <c r="H229" s="79" t="s">
        <v>60</v>
      </c>
      <c r="I229" s="12"/>
      <c r="J229" s="35" t="s">
        <v>60</v>
      </c>
      <c r="K229" s="79" t="s">
        <v>60</v>
      </c>
      <c r="L229" s="79" t="s">
        <v>60</v>
      </c>
    </row>
    <row r="237" spans="1:12" x14ac:dyDescent="0.2">
      <c r="A237" s="322" t="s">
        <v>37</v>
      </c>
      <c r="B237" s="322"/>
      <c r="C237" s="322"/>
      <c r="D237" s="322"/>
      <c r="E237" s="322"/>
      <c r="F237" s="322"/>
      <c r="G237" s="322"/>
      <c r="H237" s="322"/>
      <c r="I237" s="322"/>
      <c r="J237" s="322"/>
      <c r="K237" s="322"/>
      <c r="L237" s="322"/>
    </row>
    <row r="238" spans="1:12" x14ac:dyDescent="0.2">
      <c r="A238" s="63" t="s">
        <v>63</v>
      </c>
      <c r="B238" s="63"/>
      <c r="C238" s="63"/>
      <c r="D238" s="63"/>
    </row>
    <row r="239" spans="1:12" x14ac:dyDescent="0.2">
      <c r="A239" s="17" t="s">
        <v>66</v>
      </c>
      <c r="B239" s="17"/>
      <c r="C239" s="17"/>
      <c r="D239" s="17"/>
    </row>
    <row r="240" spans="1:12" x14ac:dyDescent="0.2">
      <c r="A240" s="17" t="s">
        <v>40</v>
      </c>
      <c r="B240" s="65"/>
      <c r="C240" s="65"/>
      <c r="D240" s="65"/>
    </row>
    <row r="241" spans="1:12" x14ac:dyDescent="0.2">
      <c r="A241" s="17" t="s">
        <v>587</v>
      </c>
      <c r="B241" s="65"/>
      <c r="C241" s="65"/>
      <c r="D241" s="65"/>
    </row>
    <row r="242" spans="1:12" ht="14.25" customHeight="1" x14ac:dyDescent="0.2">
      <c r="A242" s="65" t="s">
        <v>41</v>
      </c>
      <c r="B242" s="63"/>
      <c r="C242" s="63"/>
      <c r="D242" s="63"/>
    </row>
    <row r="243" spans="1:12" x14ac:dyDescent="0.2">
      <c r="A243" s="313" t="s">
        <v>42</v>
      </c>
      <c r="B243" s="314"/>
      <c r="C243" s="314"/>
      <c r="D243" s="313"/>
      <c r="E243" s="8"/>
      <c r="F243" s="313" t="s">
        <v>43</v>
      </c>
      <c r="G243" s="313"/>
      <c r="H243" s="313"/>
      <c r="J243" s="313" t="s">
        <v>44</v>
      </c>
      <c r="K243" s="313"/>
      <c r="L243" s="313"/>
    </row>
    <row r="244" spans="1:12" x14ac:dyDescent="0.2">
      <c r="A244" s="315" t="s">
        <v>45</v>
      </c>
      <c r="B244" s="241" t="s">
        <v>46</v>
      </c>
      <c r="C244" s="240" t="s">
        <v>47</v>
      </c>
      <c r="D244" s="317" t="s">
        <v>48</v>
      </c>
      <c r="F244" s="241" t="s">
        <v>46</v>
      </c>
      <c r="G244" s="241" t="s">
        <v>47</v>
      </c>
      <c r="H244" s="319" t="s">
        <v>48</v>
      </c>
      <c r="J244" s="241" t="s">
        <v>46</v>
      </c>
      <c r="K244" s="241" t="s">
        <v>47</v>
      </c>
      <c r="L244" s="320" t="s">
        <v>48</v>
      </c>
    </row>
    <row r="245" spans="1:12" x14ac:dyDescent="0.2">
      <c r="A245" s="316"/>
      <c r="B245" s="242" t="s">
        <v>7</v>
      </c>
      <c r="C245" s="26">
        <v>0.3</v>
      </c>
      <c r="D245" s="318"/>
      <c r="F245" s="242" t="s">
        <v>7</v>
      </c>
      <c r="G245" s="27">
        <v>0.3</v>
      </c>
      <c r="H245" s="320"/>
      <c r="J245" s="242" t="s">
        <v>7</v>
      </c>
      <c r="K245" s="27">
        <v>0.3</v>
      </c>
      <c r="L245" s="321"/>
    </row>
    <row r="246" spans="1:12" x14ac:dyDescent="0.2">
      <c r="A246" s="34">
        <v>25</v>
      </c>
      <c r="B246" s="35">
        <v>1877.79</v>
      </c>
      <c r="C246" s="73">
        <f>B246*C$245</f>
        <v>563.33699999999999</v>
      </c>
      <c r="D246" s="54" t="e">
        <f>B246+C246+#REF!</f>
        <v>#REF!</v>
      </c>
      <c r="E246" s="12"/>
      <c r="F246" s="35">
        <v>3755.59</v>
      </c>
      <c r="G246" s="53">
        <f>F246*G$245</f>
        <v>1126.6769999999999</v>
      </c>
      <c r="H246" s="54" t="e">
        <f>F246+G246+#REF!</f>
        <v>#REF!</v>
      </c>
      <c r="I246" s="12"/>
      <c r="J246" s="35">
        <v>3755.59</v>
      </c>
      <c r="K246" s="53">
        <f>J246*K$245</f>
        <v>1126.6769999999999</v>
      </c>
      <c r="L246" s="54" t="e">
        <f>J246+K246+#REF!+#REF!</f>
        <v>#REF!</v>
      </c>
    </row>
    <row r="247" spans="1:12" x14ac:dyDescent="0.2">
      <c r="A247" s="44">
        <v>24</v>
      </c>
      <c r="B247" s="35">
        <v>1840.97</v>
      </c>
      <c r="C247" s="73">
        <f t="shared" ref="C247:C267" si="23">B247*C$245</f>
        <v>552.29099999999994</v>
      </c>
      <c r="D247" s="74" t="e">
        <f>B247+C247+#REF!</f>
        <v>#REF!</v>
      </c>
      <c r="E247" s="12"/>
      <c r="F247" s="35">
        <v>3681.95</v>
      </c>
      <c r="G247" s="53">
        <f t="shared" ref="G247:G267" si="24">F247*G$245</f>
        <v>1104.5849999999998</v>
      </c>
      <c r="H247" s="54" t="e">
        <f>F247+G247+#REF!</f>
        <v>#REF!</v>
      </c>
      <c r="I247" s="12"/>
      <c r="J247" s="35">
        <v>3681.95</v>
      </c>
      <c r="K247" s="53">
        <f t="shared" ref="K247:K267" si="25">J247*K$245</f>
        <v>1104.5849999999998</v>
      </c>
      <c r="L247" s="54" t="e">
        <f>J247+K247+#REF!+#REF!</f>
        <v>#REF!</v>
      </c>
    </row>
    <row r="248" spans="1:12" x14ac:dyDescent="0.2">
      <c r="A248" s="44">
        <v>23</v>
      </c>
      <c r="B248" s="35">
        <v>1804.88</v>
      </c>
      <c r="C248" s="73">
        <f t="shared" si="23"/>
        <v>541.46400000000006</v>
      </c>
      <c r="D248" s="74" t="e">
        <f>B248+C248+#REF!</f>
        <v>#REF!</v>
      </c>
      <c r="E248" s="12"/>
      <c r="F248" s="35">
        <v>3609.76</v>
      </c>
      <c r="G248" s="53">
        <f t="shared" si="24"/>
        <v>1082.9280000000001</v>
      </c>
      <c r="H248" s="54" t="e">
        <f>F248+G248+#REF!</f>
        <v>#REF!</v>
      </c>
      <c r="I248" s="12"/>
      <c r="J248" s="35">
        <v>3609.76</v>
      </c>
      <c r="K248" s="53">
        <f t="shared" si="25"/>
        <v>1082.9280000000001</v>
      </c>
      <c r="L248" s="54" t="e">
        <f>J248+K248+#REF!+#REF!</f>
        <v>#REF!</v>
      </c>
    </row>
    <row r="249" spans="1:12" x14ac:dyDescent="0.2">
      <c r="A249" s="44">
        <v>22</v>
      </c>
      <c r="B249" s="35">
        <v>1769.49</v>
      </c>
      <c r="C249" s="73">
        <f t="shared" si="23"/>
        <v>530.84699999999998</v>
      </c>
      <c r="D249" s="74" t="e">
        <f>B249+C249+#REF!</f>
        <v>#REF!</v>
      </c>
      <c r="E249" s="12"/>
      <c r="F249" s="35">
        <v>3538.98</v>
      </c>
      <c r="G249" s="53">
        <f t="shared" si="24"/>
        <v>1061.694</v>
      </c>
      <c r="H249" s="54" t="e">
        <f>F249+G249+#REF!</f>
        <v>#REF!</v>
      </c>
      <c r="I249" s="12"/>
      <c r="J249" s="35">
        <v>3538.98</v>
      </c>
      <c r="K249" s="53">
        <f t="shared" si="25"/>
        <v>1061.694</v>
      </c>
      <c r="L249" s="54" t="e">
        <f>J249+K249+#REF!+#REF!</f>
        <v>#REF!</v>
      </c>
    </row>
    <row r="250" spans="1:12" x14ac:dyDescent="0.2">
      <c r="A250" s="44">
        <v>21</v>
      </c>
      <c r="B250" s="35">
        <v>1734.79</v>
      </c>
      <c r="C250" s="73">
        <f t="shared" si="23"/>
        <v>520.43700000000001</v>
      </c>
      <c r="D250" s="74" t="e">
        <f>B250+C250+#REF!</f>
        <v>#REF!</v>
      </c>
      <c r="E250" s="12"/>
      <c r="F250" s="35">
        <v>3469.59</v>
      </c>
      <c r="G250" s="53">
        <f t="shared" si="24"/>
        <v>1040.877</v>
      </c>
      <c r="H250" s="54" t="e">
        <f>F250+G250+#REF!</f>
        <v>#REF!</v>
      </c>
      <c r="I250" s="12"/>
      <c r="J250" s="35">
        <v>3469.59</v>
      </c>
      <c r="K250" s="53">
        <f t="shared" si="25"/>
        <v>1040.877</v>
      </c>
      <c r="L250" s="54" t="e">
        <f>J250+K250+#REF!+#REF!</f>
        <v>#REF!</v>
      </c>
    </row>
    <row r="251" spans="1:12" x14ac:dyDescent="0.2">
      <c r="A251" s="44">
        <v>20</v>
      </c>
      <c r="B251" s="35">
        <v>1700.78</v>
      </c>
      <c r="C251" s="73">
        <f t="shared" si="23"/>
        <v>510.23399999999998</v>
      </c>
      <c r="D251" s="74" t="e">
        <f>B251+C251+#REF!</f>
        <v>#REF!</v>
      </c>
      <c r="E251" s="12"/>
      <c r="F251" s="35">
        <v>3401.56</v>
      </c>
      <c r="G251" s="53">
        <f t="shared" si="24"/>
        <v>1020.468</v>
      </c>
      <c r="H251" s="54" t="e">
        <f>F251+G251+#REF!</f>
        <v>#REF!</v>
      </c>
      <c r="I251" s="12"/>
      <c r="J251" s="35">
        <v>3401.56</v>
      </c>
      <c r="K251" s="53">
        <f t="shared" si="25"/>
        <v>1020.468</v>
      </c>
      <c r="L251" s="54" t="e">
        <f>J251+K251+#REF!+#REF!</f>
        <v>#REF!</v>
      </c>
    </row>
    <row r="252" spans="1:12" x14ac:dyDescent="0.2">
      <c r="A252" s="44">
        <v>19</v>
      </c>
      <c r="B252" s="35">
        <v>1667.43</v>
      </c>
      <c r="C252" s="73">
        <f t="shared" si="23"/>
        <v>500.22899999999998</v>
      </c>
      <c r="D252" s="74" t="e">
        <f>B252+C252+#REF!</f>
        <v>#REF!</v>
      </c>
      <c r="E252" s="12"/>
      <c r="F252" s="35">
        <v>3334.86</v>
      </c>
      <c r="G252" s="53">
        <f t="shared" si="24"/>
        <v>1000.458</v>
      </c>
      <c r="H252" s="54" t="e">
        <f>F252+G252+#REF!</f>
        <v>#REF!</v>
      </c>
      <c r="I252" s="12"/>
      <c r="J252" s="35">
        <v>3334.86</v>
      </c>
      <c r="K252" s="53">
        <f t="shared" si="25"/>
        <v>1000.458</v>
      </c>
      <c r="L252" s="54" t="e">
        <f>J252+K252+#REF!+#REF!</f>
        <v>#REF!</v>
      </c>
    </row>
    <row r="253" spans="1:12" x14ac:dyDescent="0.2">
      <c r="A253" s="44">
        <v>18</v>
      </c>
      <c r="B253" s="35">
        <v>1634.74</v>
      </c>
      <c r="C253" s="73">
        <f t="shared" si="23"/>
        <v>490.42199999999997</v>
      </c>
      <c r="D253" s="74" t="e">
        <f>B253+C253+#REF!</f>
        <v>#REF!</v>
      </c>
      <c r="E253" s="12"/>
      <c r="F253" s="35">
        <v>3269.47</v>
      </c>
      <c r="G253" s="53">
        <f t="shared" si="24"/>
        <v>980.84099999999989</v>
      </c>
      <c r="H253" s="54" t="e">
        <f>F253+G253+#REF!</f>
        <v>#REF!</v>
      </c>
      <c r="I253" s="12"/>
      <c r="J253" s="35">
        <v>3269.47</v>
      </c>
      <c r="K253" s="53">
        <f t="shared" si="25"/>
        <v>980.84099999999989</v>
      </c>
      <c r="L253" s="54" t="e">
        <f>J253+K253+#REF!+#REF!</f>
        <v>#REF!</v>
      </c>
    </row>
    <row r="254" spans="1:12" x14ac:dyDescent="0.2">
      <c r="A254" s="44">
        <v>17</v>
      </c>
      <c r="B254" s="35">
        <v>1602.68</v>
      </c>
      <c r="C254" s="73">
        <f t="shared" si="23"/>
        <v>480.80399999999997</v>
      </c>
      <c r="D254" s="74" t="e">
        <f>B254+C254+#REF!</f>
        <v>#REF!</v>
      </c>
      <c r="E254" s="12"/>
      <c r="F254" s="35">
        <v>3205.35</v>
      </c>
      <c r="G254" s="53">
        <f t="shared" si="24"/>
        <v>961.6049999999999</v>
      </c>
      <c r="H254" s="54" t="e">
        <f>F254+G254+#REF!</f>
        <v>#REF!</v>
      </c>
      <c r="I254" s="12"/>
      <c r="J254" s="35">
        <v>3205.35</v>
      </c>
      <c r="K254" s="53">
        <f t="shared" si="25"/>
        <v>961.6049999999999</v>
      </c>
      <c r="L254" s="54" t="e">
        <f>J254+K254+#REF!+#REF!</f>
        <v>#REF!</v>
      </c>
    </row>
    <row r="255" spans="1:12" x14ac:dyDescent="0.2">
      <c r="A255" s="44">
        <v>16</v>
      </c>
      <c r="B255" s="35">
        <v>1571.26</v>
      </c>
      <c r="C255" s="73">
        <f t="shared" si="23"/>
        <v>471.37799999999999</v>
      </c>
      <c r="D255" s="74" t="e">
        <f>B255+C255+#REF!</f>
        <v>#REF!</v>
      </c>
      <c r="E255" s="12"/>
      <c r="F255" s="35">
        <v>3142.51</v>
      </c>
      <c r="G255" s="53">
        <f t="shared" si="24"/>
        <v>942.75300000000004</v>
      </c>
      <c r="H255" s="54" t="e">
        <f>F255+G255+#REF!</f>
        <v>#REF!</v>
      </c>
      <c r="I255" s="12"/>
      <c r="J255" s="35">
        <v>3142.51</v>
      </c>
      <c r="K255" s="53">
        <f t="shared" si="25"/>
        <v>942.75300000000004</v>
      </c>
      <c r="L255" s="54" t="e">
        <f>J255+K255+#REF!+#REF!</f>
        <v>#REF!</v>
      </c>
    </row>
    <row r="256" spans="1:12" x14ac:dyDescent="0.2">
      <c r="A256" s="44">
        <v>15</v>
      </c>
      <c r="B256" s="35">
        <v>1540.45</v>
      </c>
      <c r="C256" s="73">
        <f t="shared" si="23"/>
        <v>462.13499999999999</v>
      </c>
      <c r="D256" s="74" t="e">
        <f>B256+C256+#REF!</f>
        <v>#REF!</v>
      </c>
      <c r="E256" s="12"/>
      <c r="F256" s="35">
        <v>3080.9</v>
      </c>
      <c r="G256" s="53">
        <f t="shared" si="24"/>
        <v>924.27</v>
      </c>
      <c r="H256" s="54" t="e">
        <f>F256+G256+#REF!</f>
        <v>#REF!</v>
      </c>
      <c r="I256" s="12"/>
      <c r="J256" s="35">
        <v>3080.9</v>
      </c>
      <c r="K256" s="53">
        <f t="shared" si="25"/>
        <v>924.27</v>
      </c>
      <c r="L256" s="54" t="e">
        <f>J256+K256+#REF!+#REF!</f>
        <v>#REF!</v>
      </c>
    </row>
    <row r="257" spans="1:12" x14ac:dyDescent="0.2">
      <c r="A257" s="44">
        <v>14</v>
      </c>
      <c r="B257" s="35">
        <v>1510.24</v>
      </c>
      <c r="C257" s="73">
        <f t="shared" si="23"/>
        <v>453.072</v>
      </c>
      <c r="D257" s="74" t="e">
        <f>B257+C257+#REF!</f>
        <v>#REF!</v>
      </c>
      <c r="E257" s="12"/>
      <c r="F257" s="35">
        <v>3020.47</v>
      </c>
      <c r="G257" s="53">
        <f t="shared" si="24"/>
        <v>906.14099999999996</v>
      </c>
      <c r="H257" s="54" t="e">
        <f>F257+G257+#REF!</f>
        <v>#REF!</v>
      </c>
      <c r="I257" s="12"/>
      <c r="J257" s="35">
        <v>3020.47</v>
      </c>
      <c r="K257" s="53">
        <f t="shared" si="25"/>
        <v>906.14099999999996</v>
      </c>
      <c r="L257" s="54" t="e">
        <f>J257+K257+#REF!+#REF!</f>
        <v>#REF!</v>
      </c>
    </row>
    <row r="258" spans="1:12" x14ac:dyDescent="0.2">
      <c r="A258" s="44">
        <v>13</v>
      </c>
      <c r="B258" s="35">
        <v>1480.62</v>
      </c>
      <c r="C258" s="73">
        <f t="shared" si="23"/>
        <v>444.18599999999998</v>
      </c>
      <c r="D258" s="74" t="e">
        <f>B258+C258+#REF!</f>
        <v>#REF!</v>
      </c>
      <c r="E258" s="12"/>
      <c r="F258" s="35">
        <v>2961.25</v>
      </c>
      <c r="G258" s="53">
        <f t="shared" si="24"/>
        <v>888.375</v>
      </c>
      <c r="H258" s="54" t="e">
        <f>F258+G258+#REF!</f>
        <v>#REF!</v>
      </c>
      <c r="I258" s="12"/>
      <c r="J258" s="35">
        <v>2961.25</v>
      </c>
      <c r="K258" s="53">
        <f t="shared" si="25"/>
        <v>888.375</v>
      </c>
      <c r="L258" s="54" t="e">
        <f>J258+K258+#REF!+#REF!</f>
        <v>#REF!</v>
      </c>
    </row>
    <row r="259" spans="1:12" x14ac:dyDescent="0.2">
      <c r="A259" s="44">
        <v>12</v>
      </c>
      <c r="B259" s="35">
        <v>1451.6</v>
      </c>
      <c r="C259" s="73">
        <f t="shared" si="23"/>
        <v>435.47999999999996</v>
      </c>
      <c r="D259" s="74" t="e">
        <f>B259+C259+#REF!</f>
        <v>#REF!</v>
      </c>
      <c r="E259" s="12"/>
      <c r="F259" s="35">
        <v>2903.2</v>
      </c>
      <c r="G259" s="53">
        <f t="shared" si="24"/>
        <v>870.95999999999992</v>
      </c>
      <c r="H259" s="54" t="e">
        <f>F259+G259+#REF!</f>
        <v>#REF!</v>
      </c>
      <c r="I259" s="12"/>
      <c r="J259" s="35">
        <v>2903.2</v>
      </c>
      <c r="K259" s="53">
        <f t="shared" si="25"/>
        <v>870.95999999999992</v>
      </c>
      <c r="L259" s="54" t="e">
        <f>J259+K259+#REF!+#REF!</f>
        <v>#REF!</v>
      </c>
    </row>
    <row r="260" spans="1:12" x14ac:dyDescent="0.2">
      <c r="A260" s="44">
        <v>11</v>
      </c>
      <c r="B260" s="35">
        <v>1423.13</v>
      </c>
      <c r="C260" s="73">
        <f t="shared" si="23"/>
        <v>426.93900000000002</v>
      </c>
      <c r="D260" s="74" t="e">
        <f>B260+C260+#REF!</f>
        <v>#REF!</v>
      </c>
      <c r="E260" s="12"/>
      <c r="F260" s="35">
        <v>2846.26</v>
      </c>
      <c r="G260" s="53">
        <f t="shared" si="24"/>
        <v>853.87800000000004</v>
      </c>
      <c r="H260" s="54" t="e">
        <f>F260+G260+#REF!</f>
        <v>#REF!</v>
      </c>
      <c r="I260" s="12"/>
      <c r="J260" s="35">
        <v>2846.26</v>
      </c>
      <c r="K260" s="53">
        <f t="shared" si="25"/>
        <v>853.87800000000004</v>
      </c>
      <c r="L260" s="54" t="e">
        <f>J260+K260+#REF!+#REF!</f>
        <v>#REF!</v>
      </c>
    </row>
    <row r="261" spans="1:12" x14ac:dyDescent="0.2">
      <c r="A261" s="44">
        <v>10</v>
      </c>
      <c r="B261" s="35">
        <v>1395.23</v>
      </c>
      <c r="C261" s="73">
        <f t="shared" si="23"/>
        <v>418.56900000000002</v>
      </c>
      <c r="D261" s="74" t="e">
        <f>B261+C261+#REF!</f>
        <v>#REF!</v>
      </c>
      <c r="E261" s="12"/>
      <c r="F261" s="35">
        <v>2790.46</v>
      </c>
      <c r="G261" s="53">
        <f t="shared" si="24"/>
        <v>837.13800000000003</v>
      </c>
      <c r="H261" s="54" t="e">
        <f>F261+G261+#REF!</f>
        <v>#REF!</v>
      </c>
      <c r="I261" s="12"/>
      <c r="J261" s="35">
        <v>2790.46</v>
      </c>
      <c r="K261" s="53">
        <f t="shared" si="25"/>
        <v>837.13800000000003</v>
      </c>
      <c r="L261" s="54" t="e">
        <f>J261+K261+#REF!+#REF!</f>
        <v>#REF!</v>
      </c>
    </row>
    <row r="262" spans="1:12" x14ac:dyDescent="0.2">
      <c r="A262" s="44">
        <v>9</v>
      </c>
      <c r="B262" s="35">
        <v>1367.87</v>
      </c>
      <c r="C262" s="73">
        <f t="shared" si="23"/>
        <v>410.36099999999993</v>
      </c>
      <c r="D262" s="74" t="e">
        <f>B262+C262+#REF!</f>
        <v>#REF!</v>
      </c>
      <c r="E262" s="12"/>
      <c r="F262" s="35">
        <v>2735.75</v>
      </c>
      <c r="G262" s="53">
        <f t="shared" si="24"/>
        <v>820.72500000000002</v>
      </c>
      <c r="H262" s="54" t="e">
        <f>F262+G262+#REF!</f>
        <v>#REF!</v>
      </c>
      <c r="I262" s="12"/>
      <c r="J262" s="35">
        <v>2735.75</v>
      </c>
      <c r="K262" s="53">
        <f t="shared" si="25"/>
        <v>820.72500000000002</v>
      </c>
      <c r="L262" s="54" t="e">
        <f>J262+K262+#REF!+#REF!</f>
        <v>#REF!</v>
      </c>
    </row>
    <row r="263" spans="1:12" x14ac:dyDescent="0.2">
      <c r="A263" s="44">
        <v>8</v>
      </c>
      <c r="B263" s="35">
        <v>1341.05</v>
      </c>
      <c r="C263" s="73">
        <f t="shared" si="23"/>
        <v>402.315</v>
      </c>
      <c r="D263" s="74" t="e">
        <f>B263+C263+#REF!</f>
        <v>#REF!</v>
      </c>
      <c r="E263" s="12"/>
      <c r="F263" s="35">
        <v>2682.1</v>
      </c>
      <c r="G263" s="53">
        <f t="shared" si="24"/>
        <v>804.63</v>
      </c>
      <c r="H263" s="54" t="e">
        <f>F263+G263+#REF!</f>
        <v>#REF!</v>
      </c>
      <c r="I263" s="12"/>
      <c r="J263" s="35">
        <v>2682.1</v>
      </c>
      <c r="K263" s="53">
        <f t="shared" si="25"/>
        <v>804.63</v>
      </c>
      <c r="L263" s="54" t="e">
        <f>J263+K263+#REF!+#REF!</f>
        <v>#REF!</v>
      </c>
    </row>
    <row r="264" spans="1:12" x14ac:dyDescent="0.2">
      <c r="A264" s="44">
        <v>7</v>
      </c>
      <c r="B264" s="35">
        <v>1314.76</v>
      </c>
      <c r="C264" s="73">
        <f t="shared" si="23"/>
        <v>394.428</v>
      </c>
      <c r="D264" s="74" t="e">
        <f>B264+C264+#REF!</f>
        <v>#REF!</v>
      </c>
      <c r="E264" s="12"/>
      <c r="F264" s="35">
        <v>2629.51</v>
      </c>
      <c r="G264" s="53">
        <f t="shared" si="24"/>
        <v>788.85300000000007</v>
      </c>
      <c r="H264" s="54" t="e">
        <f>F264+G264+#REF!</f>
        <v>#REF!</v>
      </c>
      <c r="I264" s="12"/>
      <c r="J264" s="35">
        <v>2629.51</v>
      </c>
      <c r="K264" s="53">
        <f t="shared" si="25"/>
        <v>788.85300000000007</v>
      </c>
      <c r="L264" s="54" t="e">
        <f>J264+K264+#REF!+#REF!</f>
        <v>#REF!</v>
      </c>
    </row>
    <row r="265" spans="1:12" x14ac:dyDescent="0.2">
      <c r="A265" s="44">
        <v>6</v>
      </c>
      <c r="B265" s="35">
        <v>1288.97</v>
      </c>
      <c r="C265" s="73">
        <f t="shared" si="23"/>
        <v>386.69099999999997</v>
      </c>
      <c r="D265" s="74" t="e">
        <f>B265+C265+#REF!</f>
        <v>#REF!</v>
      </c>
      <c r="E265" s="12"/>
      <c r="F265" s="35">
        <v>2577.9499999999998</v>
      </c>
      <c r="G265" s="53">
        <f t="shared" si="24"/>
        <v>773.38499999999988</v>
      </c>
      <c r="H265" s="54" t="e">
        <f>F265+G265+#REF!</f>
        <v>#REF!</v>
      </c>
      <c r="I265" s="12"/>
      <c r="J265" s="35">
        <v>2577.9499999999998</v>
      </c>
      <c r="K265" s="53">
        <f t="shared" si="25"/>
        <v>773.38499999999988</v>
      </c>
      <c r="L265" s="54" t="e">
        <f>J265+K265+#REF!+#REF!</f>
        <v>#REF!</v>
      </c>
    </row>
    <row r="266" spans="1:12" x14ac:dyDescent="0.2">
      <c r="A266" s="44">
        <v>5</v>
      </c>
      <c r="B266" s="35">
        <v>1263.7</v>
      </c>
      <c r="C266" s="73">
        <f t="shared" si="23"/>
        <v>379.11</v>
      </c>
      <c r="D266" s="74" t="e">
        <f>B266+C266+#REF!</f>
        <v>#REF!</v>
      </c>
      <c r="E266" s="12"/>
      <c r="F266" s="35">
        <v>2527.4</v>
      </c>
      <c r="G266" s="53">
        <f t="shared" si="24"/>
        <v>758.22</v>
      </c>
      <c r="H266" s="54" t="e">
        <f>F266+G266+#REF!</f>
        <v>#REF!</v>
      </c>
      <c r="I266" s="12"/>
      <c r="J266" s="35">
        <v>2527.4</v>
      </c>
      <c r="K266" s="53">
        <f t="shared" si="25"/>
        <v>758.22</v>
      </c>
      <c r="L266" s="54" t="e">
        <f>J266+K266+#REF!+#REF!</f>
        <v>#REF!</v>
      </c>
    </row>
    <row r="267" spans="1:12" x14ac:dyDescent="0.2">
      <c r="A267" s="44">
        <v>4</v>
      </c>
      <c r="B267" s="35">
        <v>1238.92</v>
      </c>
      <c r="C267" s="73">
        <f t="shared" si="23"/>
        <v>371.67599999999999</v>
      </c>
      <c r="D267" s="74" t="e">
        <f>B267+C267+#REF!</f>
        <v>#REF!</v>
      </c>
      <c r="E267" s="12"/>
      <c r="F267" s="35">
        <v>2477.84</v>
      </c>
      <c r="G267" s="53">
        <f t="shared" si="24"/>
        <v>743.35199999999998</v>
      </c>
      <c r="H267" s="54" t="e">
        <f>F267+G267+#REF!</f>
        <v>#REF!</v>
      </c>
      <c r="I267" s="12"/>
      <c r="J267" s="35">
        <v>2477.84</v>
      </c>
      <c r="K267" s="53">
        <f t="shared" si="25"/>
        <v>743.35199999999998</v>
      </c>
      <c r="L267" s="54" t="e">
        <f>J267+K267+#REF!+#REF!</f>
        <v>#REF!</v>
      </c>
    </row>
    <row r="268" spans="1:12" x14ac:dyDescent="0.2">
      <c r="A268" s="44">
        <v>3</v>
      </c>
      <c r="B268" s="35" t="s">
        <v>60</v>
      </c>
      <c r="C268" s="57" t="s">
        <v>60</v>
      </c>
      <c r="D268" s="57" t="s">
        <v>60</v>
      </c>
      <c r="E268" s="12"/>
      <c r="F268" s="35" t="s">
        <v>60</v>
      </c>
      <c r="G268" s="57" t="s">
        <v>60</v>
      </c>
      <c r="H268" s="57" t="s">
        <v>60</v>
      </c>
      <c r="I268" s="12"/>
      <c r="J268" s="35" t="s">
        <v>60</v>
      </c>
      <c r="K268" s="57" t="s">
        <v>60</v>
      </c>
      <c r="L268" s="57" t="s">
        <v>60</v>
      </c>
    </row>
    <row r="269" spans="1:12" x14ac:dyDescent="0.2">
      <c r="A269" s="44">
        <v>2</v>
      </c>
      <c r="B269" s="35" t="s">
        <v>60</v>
      </c>
      <c r="C269" s="57" t="s">
        <v>60</v>
      </c>
      <c r="D269" s="57" t="s">
        <v>60</v>
      </c>
      <c r="E269" s="12"/>
      <c r="F269" s="35" t="s">
        <v>60</v>
      </c>
      <c r="G269" s="57" t="s">
        <v>60</v>
      </c>
      <c r="H269" s="57" t="s">
        <v>60</v>
      </c>
      <c r="I269" s="12"/>
      <c r="J269" s="35" t="s">
        <v>60</v>
      </c>
      <c r="K269" s="57" t="s">
        <v>60</v>
      </c>
      <c r="L269" s="57" t="s">
        <v>60</v>
      </c>
    </row>
    <row r="270" spans="1:12" x14ac:dyDescent="0.2">
      <c r="A270" s="44">
        <v>1</v>
      </c>
      <c r="B270" s="35" t="s">
        <v>60</v>
      </c>
      <c r="C270" s="57" t="s">
        <v>60</v>
      </c>
      <c r="D270" s="57" t="s">
        <v>60</v>
      </c>
      <c r="E270" s="12"/>
      <c r="F270" s="35" t="s">
        <v>60</v>
      </c>
      <c r="G270" s="57" t="s">
        <v>60</v>
      </c>
      <c r="H270" s="57" t="s">
        <v>60</v>
      </c>
      <c r="I270" s="12"/>
      <c r="J270" s="35" t="s">
        <v>60</v>
      </c>
      <c r="K270" s="57" t="s">
        <v>60</v>
      </c>
      <c r="L270" s="57" t="s">
        <v>60</v>
      </c>
    </row>
    <row r="278" spans="1:12" x14ac:dyDescent="0.2">
      <c r="A278" s="322" t="s">
        <v>37</v>
      </c>
      <c r="B278" s="322"/>
      <c r="C278" s="322"/>
      <c r="D278" s="322"/>
      <c r="E278" s="322"/>
      <c r="F278" s="322"/>
      <c r="G278" s="322"/>
      <c r="H278" s="322"/>
      <c r="I278" s="322"/>
      <c r="J278" s="322"/>
      <c r="K278" s="322"/>
      <c r="L278" s="322"/>
    </row>
    <row r="279" spans="1:12" x14ac:dyDescent="0.2">
      <c r="A279" s="63" t="s">
        <v>63</v>
      </c>
      <c r="B279" s="63"/>
      <c r="C279" s="63"/>
      <c r="D279" s="63"/>
    </row>
    <row r="280" spans="1:12" x14ac:dyDescent="0.2">
      <c r="A280" s="17" t="s">
        <v>67</v>
      </c>
      <c r="B280" s="17"/>
      <c r="C280" s="17"/>
      <c r="D280" s="17"/>
    </row>
    <row r="281" spans="1:12" x14ac:dyDescent="0.2">
      <c r="A281" s="17" t="s">
        <v>40</v>
      </c>
      <c r="B281" s="65"/>
      <c r="C281" s="65"/>
      <c r="D281" s="65"/>
    </row>
    <row r="282" spans="1:12" x14ac:dyDescent="0.2">
      <c r="A282" s="17" t="s">
        <v>587</v>
      </c>
      <c r="B282" s="65"/>
      <c r="C282" s="65"/>
      <c r="D282" s="65"/>
    </row>
    <row r="283" spans="1:12" ht="14.25" customHeight="1" x14ac:dyDescent="0.2">
      <c r="A283" s="65" t="s">
        <v>41</v>
      </c>
      <c r="B283" s="65"/>
      <c r="C283" s="65"/>
      <c r="D283" s="65"/>
    </row>
    <row r="284" spans="1:12" s="84" customFormat="1" ht="15" x14ac:dyDescent="0.25">
      <c r="A284" s="313" t="s">
        <v>42</v>
      </c>
      <c r="B284" s="314"/>
      <c r="C284" s="314"/>
      <c r="D284" s="313"/>
      <c r="E284" s="83"/>
      <c r="F284" s="313" t="s">
        <v>43</v>
      </c>
      <c r="G284" s="313"/>
      <c r="H284" s="313"/>
      <c r="J284" s="313" t="s">
        <v>44</v>
      </c>
      <c r="K284" s="313"/>
      <c r="L284" s="313"/>
    </row>
    <row r="285" spans="1:12" x14ac:dyDescent="0.2">
      <c r="A285" s="315" t="s">
        <v>45</v>
      </c>
      <c r="B285" s="241" t="s">
        <v>46</v>
      </c>
      <c r="C285" s="240" t="s">
        <v>47</v>
      </c>
      <c r="D285" s="317" t="s">
        <v>48</v>
      </c>
      <c r="F285" s="241" t="s">
        <v>46</v>
      </c>
      <c r="G285" s="241" t="s">
        <v>47</v>
      </c>
      <c r="H285" s="319" t="s">
        <v>48</v>
      </c>
      <c r="J285" s="241" t="s">
        <v>46</v>
      </c>
      <c r="K285" s="241" t="s">
        <v>47</v>
      </c>
      <c r="L285" s="320" t="s">
        <v>48</v>
      </c>
    </row>
    <row r="286" spans="1:12" x14ac:dyDescent="0.2">
      <c r="A286" s="316"/>
      <c r="B286" s="242" t="s">
        <v>7</v>
      </c>
      <c r="C286" s="26">
        <v>0.3</v>
      </c>
      <c r="D286" s="318"/>
      <c r="F286" s="242" t="s">
        <v>7</v>
      </c>
      <c r="G286" s="27">
        <v>0.3</v>
      </c>
      <c r="H286" s="320"/>
      <c r="J286" s="242" t="s">
        <v>7</v>
      </c>
      <c r="K286" s="27">
        <v>0.3</v>
      </c>
      <c r="L286" s="321"/>
    </row>
    <row r="287" spans="1:12" x14ac:dyDescent="0.2">
      <c r="A287" s="34">
        <v>25</v>
      </c>
      <c r="B287" s="35">
        <v>1989.81</v>
      </c>
      <c r="C287" s="73">
        <f>B287*C$286</f>
        <v>596.94299999999998</v>
      </c>
      <c r="D287" s="54" t="e">
        <f>B287+C287+#REF!</f>
        <v>#REF!</v>
      </c>
      <c r="E287" s="12"/>
      <c r="F287" s="35">
        <v>3979.61</v>
      </c>
      <c r="G287" s="53">
        <f>F287*G$286</f>
        <v>1193.883</v>
      </c>
      <c r="H287" s="54" t="e">
        <f>F287+G287+#REF!</f>
        <v>#REF!</v>
      </c>
      <c r="I287" s="12"/>
      <c r="J287" s="35">
        <v>3979.61</v>
      </c>
      <c r="K287" s="53">
        <f>J287*K$286</f>
        <v>1193.883</v>
      </c>
      <c r="L287" s="54" t="e">
        <f>J287+K287+#REF!+#REF!</f>
        <v>#REF!</v>
      </c>
    </row>
    <row r="288" spans="1:12" x14ac:dyDescent="0.2">
      <c r="A288" s="44">
        <v>24</v>
      </c>
      <c r="B288" s="35">
        <v>1951.43</v>
      </c>
      <c r="C288" s="73">
        <f t="shared" ref="C288:C308" si="26">B288*C$286</f>
        <v>585.42899999999997</v>
      </c>
      <c r="D288" s="74" t="e">
        <f>B288+C288+#REF!</f>
        <v>#REF!</v>
      </c>
      <c r="E288" s="12"/>
      <c r="F288" s="35">
        <v>3902.87</v>
      </c>
      <c r="G288" s="53">
        <f t="shared" ref="G288:G308" si="27">F288*G$286</f>
        <v>1170.8609999999999</v>
      </c>
      <c r="H288" s="54" t="e">
        <f>F288+G288+#REF!</f>
        <v>#REF!</v>
      </c>
      <c r="I288" s="12"/>
      <c r="J288" s="35">
        <v>3902.87</v>
      </c>
      <c r="K288" s="53">
        <f t="shared" ref="K288:K308" si="28">J288*K$286</f>
        <v>1170.8609999999999</v>
      </c>
      <c r="L288" s="54" t="e">
        <f>J288+K288+#REF!+#REF!</f>
        <v>#REF!</v>
      </c>
    </row>
    <row r="289" spans="1:12" x14ac:dyDescent="0.2">
      <c r="A289" s="44">
        <v>23</v>
      </c>
      <c r="B289" s="35">
        <v>1913.17</v>
      </c>
      <c r="C289" s="73">
        <f t="shared" si="26"/>
        <v>573.95100000000002</v>
      </c>
      <c r="D289" s="74" t="e">
        <f>B289+C289+#REF!</f>
        <v>#REF!</v>
      </c>
      <c r="E289" s="12"/>
      <c r="F289" s="35">
        <v>3826.35</v>
      </c>
      <c r="G289" s="53">
        <f t="shared" si="27"/>
        <v>1147.905</v>
      </c>
      <c r="H289" s="54" t="e">
        <f>F289+G289+#REF!</f>
        <v>#REF!</v>
      </c>
      <c r="I289" s="12"/>
      <c r="J289" s="35">
        <v>3826.35</v>
      </c>
      <c r="K289" s="53">
        <f>J289*K$286</f>
        <v>1147.905</v>
      </c>
      <c r="L289" s="54" t="e">
        <f>J289+K289+#REF!+#REF!</f>
        <v>#REF!</v>
      </c>
    </row>
    <row r="290" spans="1:12" x14ac:dyDescent="0.2">
      <c r="A290" s="44">
        <v>22</v>
      </c>
      <c r="B290" s="35">
        <v>1875.66</v>
      </c>
      <c r="C290" s="73">
        <f t="shared" si="26"/>
        <v>562.69799999999998</v>
      </c>
      <c r="D290" s="74" t="e">
        <f>B290+C290+#REF!</f>
        <v>#REF!</v>
      </c>
      <c r="E290" s="12"/>
      <c r="F290" s="35">
        <v>3751.32</v>
      </c>
      <c r="G290" s="53">
        <f t="shared" si="27"/>
        <v>1125.396</v>
      </c>
      <c r="H290" s="54" t="e">
        <f>F290+G290+#REF!</f>
        <v>#REF!</v>
      </c>
      <c r="I290" s="12"/>
      <c r="J290" s="35">
        <v>3751.32</v>
      </c>
      <c r="K290" s="53">
        <f t="shared" si="28"/>
        <v>1125.396</v>
      </c>
      <c r="L290" s="54" t="e">
        <f>J290+K290+#REF!+#REF!</f>
        <v>#REF!</v>
      </c>
    </row>
    <row r="291" spans="1:12" x14ac:dyDescent="0.2">
      <c r="A291" s="44">
        <v>21</v>
      </c>
      <c r="B291" s="35">
        <v>1838.88</v>
      </c>
      <c r="C291" s="73">
        <f t="shared" si="26"/>
        <v>551.66399999999999</v>
      </c>
      <c r="D291" s="74" t="e">
        <f>B291+C291+#REF!</f>
        <v>#REF!</v>
      </c>
      <c r="E291" s="12"/>
      <c r="F291" s="35">
        <v>3677.75</v>
      </c>
      <c r="G291" s="53">
        <f t="shared" si="27"/>
        <v>1103.325</v>
      </c>
      <c r="H291" s="54" t="e">
        <f>F291+G291+#REF!</f>
        <v>#REF!</v>
      </c>
      <c r="I291" s="12"/>
      <c r="J291" s="35">
        <v>3677.75</v>
      </c>
      <c r="K291" s="53">
        <f t="shared" si="28"/>
        <v>1103.325</v>
      </c>
      <c r="L291" s="54" t="e">
        <f>J291+K291+#REF!+#REF!</f>
        <v>#REF!</v>
      </c>
    </row>
    <row r="292" spans="1:12" x14ac:dyDescent="0.2">
      <c r="A292" s="44">
        <v>20</v>
      </c>
      <c r="B292" s="35">
        <v>1802.82</v>
      </c>
      <c r="C292" s="73">
        <f t="shared" si="26"/>
        <v>540.846</v>
      </c>
      <c r="D292" s="74" t="e">
        <f>B292+C292+#REF!</f>
        <v>#REF!</v>
      </c>
      <c r="E292" s="12"/>
      <c r="F292" s="35">
        <v>3605.64</v>
      </c>
      <c r="G292" s="53">
        <f t="shared" si="27"/>
        <v>1081.692</v>
      </c>
      <c r="H292" s="54" t="e">
        <f>F292+G292+#REF!</f>
        <v>#REF!</v>
      </c>
      <c r="I292" s="12"/>
      <c r="J292" s="35">
        <v>3605.64</v>
      </c>
      <c r="K292" s="53">
        <f t="shared" si="28"/>
        <v>1081.692</v>
      </c>
      <c r="L292" s="54" t="e">
        <f>J292+K292+#REF!+#REF!</f>
        <v>#REF!</v>
      </c>
    </row>
    <row r="293" spans="1:12" x14ac:dyDescent="0.2">
      <c r="A293" s="44">
        <v>19</v>
      </c>
      <c r="B293" s="35">
        <v>1767.47</v>
      </c>
      <c r="C293" s="73">
        <f t="shared" si="26"/>
        <v>530.24099999999999</v>
      </c>
      <c r="D293" s="74" t="e">
        <f>B293+C293+#REF!</f>
        <v>#REF!</v>
      </c>
      <c r="E293" s="12"/>
      <c r="F293" s="35">
        <v>3534.95</v>
      </c>
      <c r="G293" s="53">
        <f t="shared" si="27"/>
        <v>1060.4849999999999</v>
      </c>
      <c r="H293" s="54" t="e">
        <f>F293+G293+#REF!</f>
        <v>#REF!</v>
      </c>
      <c r="I293" s="12"/>
      <c r="J293" s="35">
        <v>3534.95</v>
      </c>
      <c r="K293" s="53">
        <f t="shared" si="28"/>
        <v>1060.4849999999999</v>
      </c>
      <c r="L293" s="54" t="e">
        <f>J293+K293+#REF!+#REF!</f>
        <v>#REF!</v>
      </c>
    </row>
    <row r="294" spans="1:12" x14ac:dyDescent="0.2">
      <c r="A294" s="44">
        <v>18</v>
      </c>
      <c r="B294" s="86">
        <v>1732.82</v>
      </c>
      <c r="C294" s="73">
        <f t="shared" si="26"/>
        <v>519.846</v>
      </c>
      <c r="D294" s="74" t="e">
        <f>B294+C294+#REF!</f>
        <v>#REF!</v>
      </c>
      <c r="E294" s="12"/>
      <c r="F294" s="35">
        <v>3465.64</v>
      </c>
      <c r="G294" s="53">
        <f t="shared" si="27"/>
        <v>1039.692</v>
      </c>
      <c r="H294" s="54" t="e">
        <f>F294+G294+#REF!</f>
        <v>#REF!</v>
      </c>
      <c r="I294" s="12"/>
      <c r="J294" s="35">
        <v>3465.64</v>
      </c>
      <c r="K294" s="53">
        <f t="shared" si="28"/>
        <v>1039.692</v>
      </c>
      <c r="L294" s="54" t="e">
        <f>J294+K294+#REF!+#REF!</f>
        <v>#REF!</v>
      </c>
    </row>
    <row r="295" spans="1:12" x14ac:dyDescent="0.2">
      <c r="A295" s="44">
        <v>17</v>
      </c>
      <c r="B295" s="35">
        <v>1698.84</v>
      </c>
      <c r="C295" s="73">
        <f t="shared" si="26"/>
        <v>509.65199999999993</v>
      </c>
      <c r="D295" s="74" t="e">
        <f>B295+C295+#REF!</f>
        <v>#REF!</v>
      </c>
      <c r="E295" s="12"/>
      <c r="F295" s="35">
        <v>3397.68</v>
      </c>
      <c r="G295" s="53">
        <f t="shared" si="27"/>
        <v>1019.3039999999999</v>
      </c>
      <c r="H295" s="54" t="e">
        <f>F295+G295+#REF!</f>
        <v>#REF!</v>
      </c>
      <c r="I295" s="12"/>
      <c r="J295" s="35">
        <v>3397.68</v>
      </c>
      <c r="K295" s="53">
        <f t="shared" si="28"/>
        <v>1019.3039999999999</v>
      </c>
      <c r="L295" s="54" t="e">
        <f>J295+K295+#REF!+#REF!</f>
        <v>#REF!</v>
      </c>
    </row>
    <row r="296" spans="1:12" x14ac:dyDescent="0.2">
      <c r="A296" s="44">
        <v>16</v>
      </c>
      <c r="B296" s="35">
        <v>1665.53</v>
      </c>
      <c r="C296" s="73">
        <f t="shared" si="26"/>
        <v>499.65899999999999</v>
      </c>
      <c r="D296" s="74" t="e">
        <f>B296+C296+#REF!</f>
        <v>#REF!</v>
      </c>
      <c r="E296" s="12"/>
      <c r="F296" s="35">
        <v>3331.06</v>
      </c>
      <c r="G296" s="53">
        <f t="shared" si="27"/>
        <v>999.31799999999998</v>
      </c>
      <c r="H296" s="54" t="e">
        <f>F296+G296+#REF!</f>
        <v>#REF!</v>
      </c>
      <c r="I296" s="12"/>
      <c r="J296" s="35">
        <v>3331.06</v>
      </c>
      <c r="K296" s="53">
        <f t="shared" si="28"/>
        <v>999.31799999999998</v>
      </c>
      <c r="L296" s="54" t="e">
        <f>J296+K296+#REF!+#REF!</f>
        <v>#REF!</v>
      </c>
    </row>
    <row r="297" spans="1:12" x14ac:dyDescent="0.2">
      <c r="A297" s="44">
        <v>15</v>
      </c>
      <c r="B297" s="35">
        <v>1632.88</v>
      </c>
      <c r="C297" s="73">
        <f t="shared" si="26"/>
        <v>489.86400000000003</v>
      </c>
      <c r="D297" s="74" t="e">
        <f>B297+C297+#REF!</f>
        <v>#REF!</v>
      </c>
      <c r="E297" s="12"/>
      <c r="F297" s="35">
        <v>3265.75</v>
      </c>
      <c r="G297" s="53">
        <f t="shared" si="27"/>
        <v>979.72499999999991</v>
      </c>
      <c r="H297" s="54" t="e">
        <f>F297+G297+#REF!</f>
        <v>#REF!</v>
      </c>
      <c r="I297" s="12"/>
      <c r="J297" s="35">
        <v>3265.75</v>
      </c>
      <c r="K297" s="53">
        <f t="shared" si="28"/>
        <v>979.72499999999991</v>
      </c>
      <c r="L297" s="54" t="e">
        <f>J297+K297+#REF!+#REF!</f>
        <v>#REF!</v>
      </c>
    </row>
    <row r="298" spans="1:12" x14ac:dyDescent="0.2">
      <c r="A298" s="44">
        <v>14</v>
      </c>
      <c r="B298" s="35">
        <v>1600.85</v>
      </c>
      <c r="C298" s="73">
        <f t="shared" si="26"/>
        <v>480.25499999999994</v>
      </c>
      <c r="D298" s="74" t="e">
        <f>B298+C298+#REF!</f>
        <v>#REF!</v>
      </c>
      <c r="E298" s="12"/>
      <c r="F298" s="35">
        <v>3201.71</v>
      </c>
      <c r="G298" s="53">
        <f t="shared" si="27"/>
        <v>960.51299999999992</v>
      </c>
      <c r="H298" s="54" t="e">
        <f>F298+G298+#REF!</f>
        <v>#REF!</v>
      </c>
      <c r="I298" s="12"/>
      <c r="J298" s="35">
        <v>3201.71</v>
      </c>
      <c r="K298" s="53">
        <f t="shared" si="28"/>
        <v>960.51299999999992</v>
      </c>
      <c r="L298" s="54" t="e">
        <f>J298+K298+#REF!+#REF!</f>
        <v>#REF!</v>
      </c>
    </row>
    <row r="299" spans="1:12" x14ac:dyDescent="0.2">
      <c r="A299" s="44">
        <v>13</v>
      </c>
      <c r="B299" s="35">
        <v>1569.47</v>
      </c>
      <c r="C299" s="73">
        <f t="shared" si="26"/>
        <v>470.84100000000001</v>
      </c>
      <c r="D299" s="74" t="e">
        <f>B299+C299+#REF!</f>
        <v>#REF!</v>
      </c>
      <c r="E299" s="12"/>
      <c r="F299" s="35">
        <v>3138.94</v>
      </c>
      <c r="G299" s="53">
        <f t="shared" si="27"/>
        <v>941.68200000000002</v>
      </c>
      <c r="H299" s="54" t="e">
        <f>F299+G299+#REF!</f>
        <v>#REF!</v>
      </c>
      <c r="I299" s="12"/>
      <c r="J299" s="35">
        <v>3138.94</v>
      </c>
      <c r="K299" s="53">
        <f t="shared" si="28"/>
        <v>941.68200000000002</v>
      </c>
      <c r="L299" s="54" t="e">
        <f>J299+K299+#REF!+#REF!</f>
        <v>#REF!</v>
      </c>
    </row>
    <row r="300" spans="1:12" x14ac:dyDescent="0.2">
      <c r="A300" s="44">
        <v>12</v>
      </c>
      <c r="B300" s="35">
        <v>1538.69</v>
      </c>
      <c r="C300" s="73">
        <f t="shared" si="26"/>
        <v>461.60699999999997</v>
      </c>
      <c r="D300" s="74" t="e">
        <f>B300+C300+#REF!</f>
        <v>#REF!</v>
      </c>
      <c r="E300" s="12"/>
      <c r="F300" s="35">
        <v>3077.39</v>
      </c>
      <c r="G300" s="53">
        <f t="shared" si="27"/>
        <v>923.21699999999987</v>
      </c>
      <c r="H300" s="54" t="e">
        <f>F300+G300+#REF!</f>
        <v>#REF!</v>
      </c>
      <c r="I300" s="12"/>
      <c r="J300" s="35">
        <v>3077.39</v>
      </c>
      <c r="K300" s="53">
        <f t="shared" si="28"/>
        <v>923.21699999999987</v>
      </c>
      <c r="L300" s="54" t="e">
        <f>J300+K300+#REF!+#REF!</f>
        <v>#REF!</v>
      </c>
    </row>
    <row r="301" spans="1:12" x14ac:dyDescent="0.2">
      <c r="A301" s="44">
        <v>11</v>
      </c>
      <c r="B301" s="35">
        <v>1508.52</v>
      </c>
      <c r="C301" s="73">
        <f t="shared" si="26"/>
        <v>452.55599999999998</v>
      </c>
      <c r="D301" s="74" t="e">
        <f>B301+C301+#REF!</f>
        <v>#REF!</v>
      </c>
      <c r="E301" s="12"/>
      <c r="F301" s="35">
        <v>3017.04</v>
      </c>
      <c r="G301" s="53">
        <f t="shared" si="27"/>
        <v>905.11199999999997</v>
      </c>
      <c r="H301" s="54" t="e">
        <f>F301+G301+#REF!</f>
        <v>#REF!</v>
      </c>
      <c r="I301" s="12"/>
      <c r="J301" s="35">
        <v>3017.04</v>
      </c>
      <c r="K301" s="53">
        <f t="shared" si="28"/>
        <v>905.11199999999997</v>
      </c>
      <c r="L301" s="54" t="e">
        <f>J301+K301+#REF!+#REF!</f>
        <v>#REF!</v>
      </c>
    </row>
    <row r="302" spans="1:12" x14ac:dyDescent="0.2">
      <c r="A302" s="44">
        <v>10</v>
      </c>
      <c r="B302" s="35">
        <v>1478.94</v>
      </c>
      <c r="C302" s="73">
        <f t="shared" si="26"/>
        <v>443.68200000000002</v>
      </c>
      <c r="D302" s="74" t="e">
        <f>B302+C302+#REF!</f>
        <v>#REF!</v>
      </c>
      <c r="E302" s="12"/>
      <c r="F302" s="35">
        <v>2957.88</v>
      </c>
      <c r="G302" s="53">
        <f t="shared" si="27"/>
        <v>887.36400000000003</v>
      </c>
      <c r="H302" s="54" t="e">
        <f>F302+G302+#REF!</f>
        <v>#REF!</v>
      </c>
      <c r="I302" s="12"/>
      <c r="J302" s="35">
        <v>2957.88</v>
      </c>
      <c r="K302" s="53">
        <f t="shared" si="28"/>
        <v>887.36400000000003</v>
      </c>
      <c r="L302" s="54" t="e">
        <f>J302+K302+#REF!+#REF!</f>
        <v>#REF!</v>
      </c>
    </row>
    <row r="303" spans="1:12" x14ac:dyDescent="0.2">
      <c r="A303" s="44">
        <v>9</v>
      </c>
      <c r="B303" s="35">
        <v>1449.94</v>
      </c>
      <c r="C303" s="73">
        <f t="shared" si="26"/>
        <v>434.98200000000003</v>
      </c>
      <c r="D303" s="74" t="e">
        <f>B303+C303+#REF!</f>
        <v>#REF!</v>
      </c>
      <c r="E303" s="12"/>
      <c r="F303" s="35">
        <v>2899.89</v>
      </c>
      <c r="G303" s="53">
        <f t="shared" si="27"/>
        <v>869.96699999999998</v>
      </c>
      <c r="H303" s="54" t="e">
        <f>F303+G303+#REF!</f>
        <v>#REF!</v>
      </c>
      <c r="I303" s="12"/>
      <c r="J303" s="35">
        <v>2899.89</v>
      </c>
      <c r="K303" s="53">
        <f t="shared" si="28"/>
        <v>869.96699999999998</v>
      </c>
      <c r="L303" s="54" t="e">
        <f>J303+K303+#REF!+#REF!</f>
        <v>#REF!</v>
      </c>
    </row>
    <row r="304" spans="1:12" x14ac:dyDescent="0.2">
      <c r="A304" s="44">
        <v>8</v>
      </c>
      <c r="B304" s="35">
        <v>1421.52</v>
      </c>
      <c r="C304" s="73">
        <f t="shared" si="26"/>
        <v>426.45599999999996</v>
      </c>
      <c r="D304" s="74" t="e">
        <f>B304+C304+#REF!</f>
        <v>#REF!</v>
      </c>
      <c r="E304" s="12"/>
      <c r="F304" s="35">
        <v>2843.03</v>
      </c>
      <c r="G304" s="53">
        <f t="shared" si="27"/>
        <v>852.90899999999999</v>
      </c>
      <c r="H304" s="54" t="e">
        <f>F304+G304+#REF!</f>
        <v>#REF!</v>
      </c>
      <c r="I304" s="12"/>
      <c r="J304" s="35">
        <v>2843.03</v>
      </c>
      <c r="K304" s="53">
        <f t="shared" si="28"/>
        <v>852.90899999999999</v>
      </c>
      <c r="L304" s="54" t="e">
        <f>J304+K304+#REF!+#REF!</f>
        <v>#REF!</v>
      </c>
    </row>
    <row r="305" spans="1:12" x14ac:dyDescent="0.2">
      <c r="A305" s="44">
        <v>7</v>
      </c>
      <c r="B305" s="35">
        <v>1393.64</v>
      </c>
      <c r="C305" s="73">
        <f t="shared" si="26"/>
        <v>418.09200000000004</v>
      </c>
      <c r="D305" s="74" t="e">
        <f>B305+C305+#REF!</f>
        <v>#REF!</v>
      </c>
      <c r="E305" s="12"/>
      <c r="F305" s="35">
        <v>2787.28</v>
      </c>
      <c r="G305" s="53">
        <f t="shared" si="27"/>
        <v>836.18400000000008</v>
      </c>
      <c r="H305" s="54" t="e">
        <f>F305+G305+#REF!</f>
        <v>#REF!</v>
      </c>
      <c r="I305" s="12"/>
      <c r="J305" s="35">
        <v>2787.28</v>
      </c>
      <c r="K305" s="53">
        <f t="shared" si="28"/>
        <v>836.18400000000008</v>
      </c>
      <c r="L305" s="54" t="e">
        <f>J305+K305+#REF!+#REF!</f>
        <v>#REF!</v>
      </c>
    </row>
    <row r="306" spans="1:12" x14ac:dyDescent="0.2">
      <c r="A306" s="44">
        <v>6</v>
      </c>
      <c r="B306" s="35">
        <v>1366.31</v>
      </c>
      <c r="C306" s="73">
        <f t="shared" si="26"/>
        <v>409.89299999999997</v>
      </c>
      <c r="D306" s="74" t="e">
        <f>B306+C306+#REF!</f>
        <v>#REF!</v>
      </c>
      <c r="E306" s="12"/>
      <c r="F306" s="35">
        <v>2732.63</v>
      </c>
      <c r="G306" s="53">
        <f t="shared" si="27"/>
        <v>819.78899999999999</v>
      </c>
      <c r="H306" s="54" t="e">
        <f>F306+G306+#REF!</f>
        <v>#REF!</v>
      </c>
      <c r="I306" s="12"/>
      <c r="J306" s="35">
        <v>2732.63</v>
      </c>
      <c r="K306" s="53">
        <f t="shared" si="28"/>
        <v>819.78899999999999</v>
      </c>
      <c r="L306" s="54" t="e">
        <f>J306+K306+#REF!+#REF!</f>
        <v>#REF!</v>
      </c>
    </row>
    <row r="307" spans="1:12" x14ac:dyDescent="0.2">
      <c r="A307" s="44">
        <v>5</v>
      </c>
      <c r="B307" s="35">
        <v>1339.52</v>
      </c>
      <c r="C307" s="73">
        <f t="shared" si="26"/>
        <v>401.85599999999999</v>
      </c>
      <c r="D307" s="74" t="e">
        <f>B307+C307+#REF!</f>
        <v>#REF!</v>
      </c>
      <c r="E307" s="12"/>
      <c r="F307" s="35">
        <v>2679.04</v>
      </c>
      <c r="G307" s="53">
        <f t="shared" si="27"/>
        <v>803.71199999999999</v>
      </c>
      <c r="H307" s="54" t="e">
        <f>F307+G307+#REF!</f>
        <v>#REF!</v>
      </c>
      <c r="I307" s="12"/>
      <c r="J307" s="35">
        <v>2679.04</v>
      </c>
      <c r="K307" s="53">
        <f t="shared" si="28"/>
        <v>803.71199999999999</v>
      </c>
      <c r="L307" s="54" t="e">
        <f>J307+K307+#REF!+#REF!</f>
        <v>#REF!</v>
      </c>
    </row>
    <row r="308" spans="1:12" x14ac:dyDescent="0.2">
      <c r="A308" s="44">
        <v>4</v>
      </c>
      <c r="B308" s="35">
        <v>1313.26</v>
      </c>
      <c r="C308" s="73">
        <f t="shared" si="26"/>
        <v>393.97800000000001</v>
      </c>
      <c r="D308" s="74" t="e">
        <f>B308+C308+#REF!</f>
        <v>#REF!</v>
      </c>
      <c r="E308" s="12"/>
      <c r="F308" s="35">
        <v>2626.52</v>
      </c>
      <c r="G308" s="53">
        <f t="shared" si="27"/>
        <v>787.95600000000002</v>
      </c>
      <c r="H308" s="54" t="e">
        <f>F308+G308+#REF!</f>
        <v>#REF!</v>
      </c>
      <c r="I308" s="12"/>
      <c r="J308" s="35">
        <v>2626.52</v>
      </c>
      <c r="K308" s="53">
        <f t="shared" si="28"/>
        <v>787.95600000000002</v>
      </c>
      <c r="L308" s="54" t="e">
        <f>J308+K308+#REF!+#REF!</f>
        <v>#REF!</v>
      </c>
    </row>
    <row r="309" spans="1:12" x14ac:dyDescent="0.2">
      <c r="A309" s="44">
        <v>3</v>
      </c>
      <c r="B309" s="35" t="s">
        <v>60</v>
      </c>
      <c r="C309" s="57" t="s">
        <v>60</v>
      </c>
      <c r="D309" s="57" t="s">
        <v>60</v>
      </c>
      <c r="E309" s="12"/>
      <c r="F309" s="35" t="s">
        <v>60</v>
      </c>
      <c r="G309" s="57" t="s">
        <v>60</v>
      </c>
      <c r="H309" s="57" t="s">
        <v>60</v>
      </c>
      <c r="I309" s="12"/>
      <c r="J309" s="35" t="s">
        <v>60</v>
      </c>
      <c r="K309" s="57" t="s">
        <v>60</v>
      </c>
      <c r="L309" s="57" t="s">
        <v>60</v>
      </c>
    </row>
    <row r="310" spans="1:12" x14ac:dyDescent="0.2">
      <c r="A310" s="44">
        <v>2</v>
      </c>
      <c r="B310" s="35" t="s">
        <v>60</v>
      </c>
      <c r="C310" s="57" t="s">
        <v>60</v>
      </c>
      <c r="D310" s="57" t="s">
        <v>60</v>
      </c>
      <c r="E310" s="12"/>
      <c r="F310" s="35" t="s">
        <v>60</v>
      </c>
      <c r="G310" s="57" t="s">
        <v>60</v>
      </c>
      <c r="H310" s="57" t="s">
        <v>60</v>
      </c>
      <c r="I310" s="12"/>
      <c r="J310" s="35" t="s">
        <v>60</v>
      </c>
      <c r="K310" s="57" t="s">
        <v>60</v>
      </c>
      <c r="L310" s="57" t="s">
        <v>60</v>
      </c>
    </row>
    <row r="311" spans="1:12" x14ac:dyDescent="0.2">
      <c r="A311" s="44">
        <v>1</v>
      </c>
      <c r="B311" s="35" t="s">
        <v>60</v>
      </c>
      <c r="C311" s="57" t="s">
        <v>60</v>
      </c>
      <c r="D311" s="57" t="s">
        <v>60</v>
      </c>
      <c r="E311" s="12"/>
      <c r="F311" s="35" t="s">
        <v>60</v>
      </c>
      <c r="G311" s="57" t="s">
        <v>60</v>
      </c>
      <c r="H311" s="57" t="s">
        <v>60</v>
      </c>
      <c r="I311" s="12"/>
      <c r="J311" s="35" t="s">
        <v>60</v>
      </c>
      <c r="K311" s="57" t="s">
        <v>60</v>
      </c>
      <c r="L311" s="57" t="s">
        <v>60</v>
      </c>
    </row>
    <row r="319" spans="1:12" x14ac:dyDescent="0.2">
      <c r="A319" s="322" t="s">
        <v>37</v>
      </c>
      <c r="B319" s="322"/>
      <c r="C319" s="322"/>
      <c r="D319" s="322"/>
      <c r="E319" s="322"/>
      <c r="F319" s="322"/>
      <c r="G319" s="322"/>
      <c r="H319" s="322"/>
      <c r="I319" s="322"/>
      <c r="J319" s="322"/>
      <c r="K319" s="322"/>
      <c r="L319" s="322"/>
    </row>
    <row r="320" spans="1:12" x14ac:dyDescent="0.2">
      <c r="A320" s="63" t="s">
        <v>68</v>
      </c>
      <c r="B320" s="64"/>
      <c r="C320" s="64"/>
      <c r="D320" s="64"/>
    </row>
    <row r="321" spans="1:12" x14ac:dyDescent="0.2">
      <c r="A321" s="17" t="s">
        <v>69</v>
      </c>
      <c r="B321" s="17"/>
      <c r="C321" s="17"/>
      <c r="D321" s="17"/>
    </row>
    <row r="322" spans="1:12" x14ac:dyDescent="0.2">
      <c r="A322" s="17" t="s">
        <v>40</v>
      </c>
      <c r="B322" s="65"/>
      <c r="C322" s="65"/>
      <c r="D322" s="65"/>
    </row>
    <row r="323" spans="1:12" x14ac:dyDescent="0.2">
      <c r="A323" s="17" t="s">
        <v>587</v>
      </c>
      <c r="B323" s="65"/>
      <c r="C323" s="65"/>
      <c r="D323" s="65"/>
    </row>
    <row r="324" spans="1:12" ht="14.25" customHeight="1" x14ac:dyDescent="0.2">
      <c r="A324" s="65" t="s">
        <v>41</v>
      </c>
      <c r="B324" s="65"/>
      <c r="C324" s="65"/>
      <c r="D324" s="65"/>
    </row>
    <row r="325" spans="1:12" s="84" customFormat="1" ht="15" x14ac:dyDescent="0.25">
      <c r="A325" s="313" t="s">
        <v>42</v>
      </c>
      <c r="B325" s="314"/>
      <c r="C325" s="314"/>
      <c r="D325" s="313"/>
      <c r="E325" s="83"/>
      <c r="F325" s="313" t="s">
        <v>43</v>
      </c>
      <c r="G325" s="313"/>
      <c r="H325" s="313"/>
      <c r="J325" s="313" t="s">
        <v>44</v>
      </c>
      <c r="K325" s="313"/>
      <c r="L325" s="313"/>
    </row>
    <row r="326" spans="1:12" x14ac:dyDescent="0.2">
      <c r="A326" s="315" t="s">
        <v>45</v>
      </c>
      <c r="B326" s="241" t="s">
        <v>46</v>
      </c>
      <c r="C326" s="240" t="s">
        <v>47</v>
      </c>
      <c r="D326" s="317" t="s">
        <v>48</v>
      </c>
      <c r="F326" s="241" t="s">
        <v>46</v>
      </c>
      <c r="G326" s="241" t="s">
        <v>47</v>
      </c>
      <c r="H326" s="319" t="s">
        <v>48</v>
      </c>
      <c r="J326" s="241" t="s">
        <v>46</v>
      </c>
      <c r="K326" s="241" t="s">
        <v>47</v>
      </c>
      <c r="L326" s="320" t="s">
        <v>48</v>
      </c>
    </row>
    <row r="327" spans="1:12" x14ac:dyDescent="0.2">
      <c r="A327" s="316"/>
      <c r="B327" s="242" t="s">
        <v>7</v>
      </c>
      <c r="C327" s="26">
        <v>0.3</v>
      </c>
      <c r="D327" s="318"/>
      <c r="F327" s="242" t="s">
        <v>7</v>
      </c>
      <c r="G327" s="27">
        <v>0.3</v>
      </c>
      <c r="H327" s="320"/>
      <c r="J327" s="242" t="s">
        <v>7</v>
      </c>
      <c r="K327" s="27">
        <v>0.3</v>
      </c>
      <c r="L327" s="321"/>
    </row>
    <row r="328" spans="1:12" x14ac:dyDescent="0.2">
      <c r="A328" s="34">
        <v>25</v>
      </c>
      <c r="B328" s="35">
        <v>1464.19</v>
      </c>
      <c r="C328" s="73">
        <f>B328*C$327</f>
        <v>439.25700000000001</v>
      </c>
      <c r="D328" s="39" t="e">
        <f>B328+C328+#REF!</f>
        <v>#REF!</v>
      </c>
      <c r="F328" s="35">
        <v>2928.38</v>
      </c>
      <c r="G328" s="38">
        <f>F328*G$327</f>
        <v>878.51400000000001</v>
      </c>
      <c r="H328" s="39" t="e">
        <f>F328+G328+#REF!</f>
        <v>#REF!</v>
      </c>
      <c r="J328" s="35">
        <v>2928.38</v>
      </c>
      <c r="K328" s="38">
        <f>J328*K$327</f>
        <v>878.51400000000001</v>
      </c>
      <c r="L328" s="37" t="e">
        <f>J328+K328+#REF!+#REF!</f>
        <v>#REF!</v>
      </c>
    </row>
    <row r="329" spans="1:12" x14ac:dyDescent="0.2">
      <c r="A329" s="44">
        <v>24</v>
      </c>
      <c r="B329" s="35">
        <v>1435.48</v>
      </c>
      <c r="C329" s="38">
        <f t="shared" ref="C329:C352" si="29">B329*C$327</f>
        <v>430.64400000000001</v>
      </c>
      <c r="D329" s="37" t="e">
        <f>B329+C329+#REF!</f>
        <v>#REF!</v>
      </c>
      <c r="F329" s="35">
        <v>2870.96</v>
      </c>
      <c r="G329" s="38">
        <f t="shared" ref="G329:G352" si="30">F329*G$327</f>
        <v>861.28800000000001</v>
      </c>
      <c r="H329" s="37" t="e">
        <f>F329+G329+#REF!</f>
        <v>#REF!</v>
      </c>
      <c r="J329" s="35">
        <v>2870.96</v>
      </c>
      <c r="K329" s="38">
        <f t="shared" ref="K329:K352" si="31">J329*K$327</f>
        <v>861.28800000000001</v>
      </c>
      <c r="L329" s="37" t="e">
        <f>J329+K329+#REF!+#REF!</f>
        <v>#REF!</v>
      </c>
    </row>
    <row r="330" spans="1:12" x14ac:dyDescent="0.2">
      <c r="A330" s="44">
        <v>23</v>
      </c>
      <c r="B330" s="35">
        <v>1407.34</v>
      </c>
      <c r="C330" s="38">
        <f t="shared" si="29"/>
        <v>422.20199999999994</v>
      </c>
      <c r="D330" s="37" t="e">
        <f>B330+C330+#REF!</f>
        <v>#REF!</v>
      </c>
      <c r="F330" s="35">
        <v>2814.67</v>
      </c>
      <c r="G330" s="38">
        <f t="shared" si="30"/>
        <v>844.40099999999995</v>
      </c>
      <c r="H330" s="37" t="e">
        <f>F330+G330+#REF!</f>
        <v>#REF!</v>
      </c>
      <c r="J330" s="35">
        <v>2814.67</v>
      </c>
      <c r="K330" s="38">
        <f t="shared" si="31"/>
        <v>844.40099999999995</v>
      </c>
      <c r="L330" s="37" t="e">
        <f>J330+K330+#REF!+#REF!</f>
        <v>#REF!</v>
      </c>
    </row>
    <row r="331" spans="1:12" x14ac:dyDescent="0.2">
      <c r="A331" s="44">
        <v>22</v>
      </c>
      <c r="B331" s="35">
        <v>1379.74</v>
      </c>
      <c r="C331" s="38">
        <f t="shared" si="29"/>
        <v>413.92199999999997</v>
      </c>
      <c r="D331" s="37" t="e">
        <f>B331+C331+#REF!</f>
        <v>#REF!</v>
      </c>
      <c r="F331" s="35">
        <v>2759.48</v>
      </c>
      <c r="G331" s="38">
        <f t="shared" si="30"/>
        <v>827.84399999999994</v>
      </c>
      <c r="H331" s="37" t="e">
        <f>F331+G331+#REF!</f>
        <v>#REF!</v>
      </c>
      <c r="J331" s="35">
        <v>2759.48</v>
      </c>
      <c r="K331" s="38">
        <f t="shared" si="31"/>
        <v>827.84399999999994</v>
      </c>
      <c r="L331" s="37" t="e">
        <f>J331+K331+#REF!+#REF!</f>
        <v>#REF!</v>
      </c>
    </row>
    <row r="332" spans="1:12" x14ac:dyDescent="0.2">
      <c r="A332" s="44">
        <v>21</v>
      </c>
      <c r="B332" s="35">
        <v>1352.69</v>
      </c>
      <c r="C332" s="38">
        <f t="shared" si="29"/>
        <v>405.80700000000002</v>
      </c>
      <c r="D332" s="37" t="e">
        <f>B332+C332+#REF!</f>
        <v>#REF!</v>
      </c>
      <c r="F332" s="35">
        <v>2705.37</v>
      </c>
      <c r="G332" s="38">
        <f t="shared" si="30"/>
        <v>811.61099999999999</v>
      </c>
      <c r="H332" s="37" t="e">
        <f>F332+G332+#REF!</f>
        <v>#REF!</v>
      </c>
      <c r="J332" s="35">
        <v>2705.37</v>
      </c>
      <c r="K332" s="38">
        <f t="shared" si="31"/>
        <v>811.61099999999999</v>
      </c>
      <c r="L332" s="37" t="e">
        <f>J332+K332+#REF!+#REF!</f>
        <v>#REF!</v>
      </c>
    </row>
    <row r="333" spans="1:12" x14ac:dyDescent="0.2">
      <c r="A333" s="44">
        <v>20</v>
      </c>
      <c r="B333" s="35">
        <v>1326.17</v>
      </c>
      <c r="C333" s="38">
        <f t="shared" si="29"/>
        <v>397.851</v>
      </c>
      <c r="D333" s="37" t="e">
        <f>B333+C333+#REF!</f>
        <v>#REF!</v>
      </c>
      <c r="F333" s="35">
        <v>2652.34</v>
      </c>
      <c r="G333" s="38">
        <f t="shared" si="30"/>
        <v>795.702</v>
      </c>
      <c r="H333" s="37" t="e">
        <f>F333+G333+#REF!</f>
        <v>#REF!</v>
      </c>
      <c r="J333" s="35">
        <v>2652.34</v>
      </c>
      <c r="K333" s="38">
        <f t="shared" si="31"/>
        <v>795.702</v>
      </c>
      <c r="L333" s="37" t="e">
        <f>J333+K333+#REF!+#REF!</f>
        <v>#REF!</v>
      </c>
    </row>
    <row r="334" spans="1:12" x14ac:dyDescent="0.2">
      <c r="A334" s="44">
        <v>19</v>
      </c>
      <c r="B334" s="35">
        <v>1300.1600000000001</v>
      </c>
      <c r="C334" s="38">
        <f>B334*C$327</f>
        <v>390.048</v>
      </c>
      <c r="D334" s="37" t="e">
        <f>B334+C334+#REF!</f>
        <v>#REF!</v>
      </c>
      <c r="F334" s="35">
        <v>2600.3200000000002</v>
      </c>
      <c r="G334" s="38">
        <f t="shared" si="30"/>
        <v>780.096</v>
      </c>
      <c r="H334" s="37" t="e">
        <f>F334+G334+#REF!</f>
        <v>#REF!</v>
      </c>
      <c r="J334" s="35">
        <v>2600.3200000000002</v>
      </c>
      <c r="K334" s="38">
        <f t="shared" si="31"/>
        <v>780.096</v>
      </c>
      <c r="L334" s="37" t="e">
        <f>J334+K334+#REF!+#REF!</f>
        <v>#REF!</v>
      </c>
    </row>
    <row r="335" spans="1:12" x14ac:dyDescent="0.2">
      <c r="A335" s="44">
        <v>18</v>
      </c>
      <c r="B335" s="35">
        <v>1274.67</v>
      </c>
      <c r="C335" s="38">
        <f t="shared" si="29"/>
        <v>382.40100000000001</v>
      </c>
      <c r="D335" s="37" t="e">
        <f>B335+C335+#REF!</f>
        <v>#REF!</v>
      </c>
      <c r="F335" s="35">
        <v>2549.34</v>
      </c>
      <c r="G335" s="38">
        <f t="shared" si="30"/>
        <v>764.80200000000002</v>
      </c>
      <c r="H335" s="37" t="e">
        <f>F335+G335+#REF!</f>
        <v>#REF!</v>
      </c>
      <c r="J335" s="35">
        <v>2549.34</v>
      </c>
      <c r="K335" s="38">
        <f t="shared" si="31"/>
        <v>764.80200000000002</v>
      </c>
      <c r="L335" s="37" t="e">
        <f>J335+K335+#REF!+#REF!</f>
        <v>#REF!</v>
      </c>
    </row>
    <row r="336" spans="1:12" x14ac:dyDescent="0.2">
      <c r="A336" s="44">
        <v>17</v>
      </c>
      <c r="B336" s="35">
        <v>1249.67</v>
      </c>
      <c r="C336" s="38">
        <f t="shared" si="29"/>
        <v>374.90100000000001</v>
      </c>
      <c r="D336" s="37" t="e">
        <f>B336+C336+#REF!</f>
        <v>#REF!</v>
      </c>
      <c r="F336" s="35">
        <v>2499.35</v>
      </c>
      <c r="G336" s="38">
        <f t="shared" si="30"/>
        <v>749.80499999999995</v>
      </c>
      <c r="H336" s="37" t="e">
        <f>F336+G336+#REF!</f>
        <v>#REF!</v>
      </c>
      <c r="J336" s="35">
        <v>2499.35</v>
      </c>
      <c r="K336" s="38">
        <f t="shared" si="31"/>
        <v>749.80499999999995</v>
      </c>
      <c r="L336" s="37" t="e">
        <f>J336+K336+#REF!+#REF!</f>
        <v>#REF!</v>
      </c>
    </row>
    <row r="337" spans="1:12" x14ac:dyDescent="0.2">
      <c r="A337" s="44">
        <v>16</v>
      </c>
      <c r="B337" s="35">
        <v>1225.17</v>
      </c>
      <c r="C337" s="38">
        <f t="shared" si="29"/>
        <v>367.55099999999999</v>
      </c>
      <c r="D337" s="37" t="e">
        <f>B337+C337+#REF!</f>
        <v>#REF!</v>
      </c>
      <c r="F337" s="35">
        <v>2450.34</v>
      </c>
      <c r="G337" s="38">
        <f t="shared" si="30"/>
        <v>735.10199999999998</v>
      </c>
      <c r="H337" s="37" t="e">
        <f>F337+G337+#REF!</f>
        <v>#REF!</v>
      </c>
      <c r="J337" s="35">
        <v>2450.34</v>
      </c>
      <c r="K337" s="38">
        <f t="shared" si="31"/>
        <v>735.10199999999998</v>
      </c>
      <c r="L337" s="37" t="e">
        <f>J337+K337+#REF!+#REF!</f>
        <v>#REF!</v>
      </c>
    </row>
    <row r="338" spans="1:12" x14ac:dyDescent="0.2">
      <c r="A338" s="44">
        <v>15</v>
      </c>
      <c r="B338" s="35">
        <v>1201.1500000000001</v>
      </c>
      <c r="C338" s="38">
        <f t="shared" si="29"/>
        <v>360.34500000000003</v>
      </c>
      <c r="D338" s="37" t="e">
        <f>B338+C338+#REF!</f>
        <v>#REF!</v>
      </c>
      <c r="F338" s="35">
        <v>2402.3000000000002</v>
      </c>
      <c r="G338" s="38">
        <f t="shared" si="30"/>
        <v>720.69</v>
      </c>
      <c r="H338" s="37" t="e">
        <f>F338+G338+#REF!</f>
        <v>#REF!</v>
      </c>
      <c r="J338" s="35">
        <v>2402.3000000000002</v>
      </c>
      <c r="K338" s="38">
        <f t="shared" si="31"/>
        <v>720.69</v>
      </c>
      <c r="L338" s="37" t="e">
        <f>J338+K338+#REF!+#REF!</f>
        <v>#REF!</v>
      </c>
    </row>
    <row r="339" spans="1:12" x14ac:dyDescent="0.2">
      <c r="A339" s="44">
        <v>14</v>
      </c>
      <c r="B339" s="35">
        <v>1177.5899999999999</v>
      </c>
      <c r="C339" s="38">
        <f t="shared" si="29"/>
        <v>353.27699999999999</v>
      </c>
      <c r="D339" s="37" t="e">
        <f>B339+C339+#REF!</f>
        <v>#REF!</v>
      </c>
      <c r="F339" s="35">
        <v>2355.19</v>
      </c>
      <c r="G339" s="38">
        <f t="shared" si="30"/>
        <v>706.55700000000002</v>
      </c>
      <c r="H339" s="37" t="e">
        <f>F339+G339+#REF!</f>
        <v>#REF!</v>
      </c>
      <c r="J339" s="35">
        <v>2355.19</v>
      </c>
      <c r="K339" s="38">
        <f t="shared" si="31"/>
        <v>706.55700000000002</v>
      </c>
      <c r="L339" s="37" t="e">
        <f>J339+K339+#REF!+#REF!</f>
        <v>#REF!</v>
      </c>
    </row>
    <row r="340" spans="1:12" x14ac:dyDescent="0.2">
      <c r="A340" s="44">
        <v>13</v>
      </c>
      <c r="B340" s="35">
        <v>1154.51</v>
      </c>
      <c r="C340" s="38">
        <f t="shared" si="29"/>
        <v>346.35300000000001</v>
      </c>
      <c r="D340" s="37" t="e">
        <f>B340+C340+#REF!</f>
        <v>#REF!</v>
      </c>
      <c r="F340" s="35">
        <v>2309.02</v>
      </c>
      <c r="G340" s="38">
        <f t="shared" si="30"/>
        <v>692.70600000000002</v>
      </c>
      <c r="H340" s="37" t="e">
        <f>F340+G340+#REF!</f>
        <v>#REF!</v>
      </c>
      <c r="J340" s="35">
        <v>2309.02</v>
      </c>
      <c r="K340" s="38">
        <f>J340*K$327</f>
        <v>692.70600000000002</v>
      </c>
      <c r="L340" s="37" t="e">
        <f>J340+K340+#REF!+#REF!</f>
        <v>#REF!</v>
      </c>
    </row>
    <row r="341" spans="1:12" x14ac:dyDescent="0.2">
      <c r="A341" s="44">
        <v>12</v>
      </c>
      <c r="B341" s="35">
        <v>1131.8699999999999</v>
      </c>
      <c r="C341" s="38">
        <f t="shared" si="29"/>
        <v>339.56099999999998</v>
      </c>
      <c r="D341" s="37" t="e">
        <f>B341+C341+#REF!</f>
        <v>#REF!</v>
      </c>
      <c r="F341" s="35">
        <v>2263.75</v>
      </c>
      <c r="G341" s="38">
        <f t="shared" si="30"/>
        <v>679.125</v>
      </c>
      <c r="H341" s="37" t="e">
        <f>F341+G341+#REF!</f>
        <v>#REF!</v>
      </c>
      <c r="J341" s="35">
        <v>2263.75</v>
      </c>
      <c r="K341" s="38">
        <f t="shared" si="31"/>
        <v>679.125</v>
      </c>
      <c r="L341" s="37" t="e">
        <f>J341+K341+#REF!+#REF!</f>
        <v>#REF!</v>
      </c>
    </row>
    <row r="342" spans="1:12" x14ac:dyDescent="0.2">
      <c r="A342" s="44">
        <v>11</v>
      </c>
      <c r="B342" s="35">
        <v>1109.68</v>
      </c>
      <c r="C342" s="38">
        <f t="shared" si="29"/>
        <v>332.904</v>
      </c>
      <c r="D342" s="37" t="e">
        <f>B342+C342+#REF!</f>
        <v>#REF!</v>
      </c>
      <c r="F342" s="35">
        <v>2219.36</v>
      </c>
      <c r="G342" s="38">
        <f t="shared" si="30"/>
        <v>665.80799999999999</v>
      </c>
      <c r="H342" s="37" t="e">
        <f>F342+G342+#REF!</f>
        <v>#REF!</v>
      </c>
      <c r="J342" s="35">
        <v>2219.36</v>
      </c>
      <c r="K342" s="38">
        <f t="shared" si="31"/>
        <v>665.80799999999999</v>
      </c>
      <c r="L342" s="37" t="e">
        <f>J342+K342+#REF!+#REF!</f>
        <v>#REF!</v>
      </c>
    </row>
    <row r="343" spans="1:12" x14ac:dyDescent="0.2">
      <c r="A343" s="44">
        <v>10</v>
      </c>
      <c r="B343" s="35">
        <v>1087.9100000000001</v>
      </c>
      <c r="C343" s="38">
        <f t="shared" si="29"/>
        <v>326.37299999999999</v>
      </c>
      <c r="D343" s="37" t="e">
        <f>B343+C343+#REF!</f>
        <v>#REF!</v>
      </c>
      <c r="F343" s="35">
        <v>2175.83</v>
      </c>
      <c r="G343" s="38">
        <f t="shared" si="30"/>
        <v>652.74899999999991</v>
      </c>
      <c r="H343" s="37" t="e">
        <f>F343+G343+#REF!</f>
        <v>#REF!</v>
      </c>
      <c r="J343" s="35">
        <v>2175.83</v>
      </c>
      <c r="K343" s="38">
        <f t="shared" si="31"/>
        <v>652.74899999999991</v>
      </c>
      <c r="L343" s="37" t="e">
        <f>J343+K343+#REF!+#REF!</f>
        <v>#REF!</v>
      </c>
    </row>
    <row r="344" spans="1:12" x14ac:dyDescent="0.2">
      <c r="A344" s="44">
        <v>9</v>
      </c>
      <c r="B344" s="35">
        <v>1066.58</v>
      </c>
      <c r="C344" s="38">
        <f t="shared" si="29"/>
        <v>319.97399999999999</v>
      </c>
      <c r="D344" s="37" t="e">
        <f>B344+C344+#REF!</f>
        <v>#REF!</v>
      </c>
      <c r="F344" s="35">
        <v>2133.17</v>
      </c>
      <c r="G344" s="38">
        <f t="shared" si="30"/>
        <v>639.95100000000002</v>
      </c>
      <c r="H344" s="37" t="e">
        <f>F344+G344+#REF!</f>
        <v>#REF!</v>
      </c>
      <c r="J344" s="35">
        <v>2133.17</v>
      </c>
      <c r="K344" s="38">
        <f t="shared" si="31"/>
        <v>639.95100000000002</v>
      </c>
      <c r="L344" s="37" t="e">
        <f>J344+K344+#REF!+#REF!</f>
        <v>#REF!</v>
      </c>
    </row>
    <row r="345" spans="1:12" x14ac:dyDescent="0.2">
      <c r="A345" s="44">
        <v>8</v>
      </c>
      <c r="B345" s="35">
        <v>1045.67</v>
      </c>
      <c r="C345" s="38">
        <f t="shared" si="29"/>
        <v>313.70100000000002</v>
      </c>
      <c r="D345" s="37" t="e">
        <f>B345+C345+#REF!</f>
        <v>#REF!</v>
      </c>
      <c r="F345" s="35">
        <v>2091.34</v>
      </c>
      <c r="G345" s="38">
        <f t="shared" si="30"/>
        <v>627.40200000000004</v>
      </c>
      <c r="H345" s="37" t="e">
        <f>F345+G345+#REF!</f>
        <v>#REF!</v>
      </c>
      <c r="J345" s="35">
        <v>2091.34</v>
      </c>
      <c r="K345" s="38">
        <f t="shared" si="31"/>
        <v>627.40200000000004</v>
      </c>
      <c r="L345" s="37" t="e">
        <f>J345+K345+#REF!+#REF!</f>
        <v>#REF!</v>
      </c>
    </row>
    <row r="346" spans="1:12" x14ac:dyDescent="0.2">
      <c r="A346" s="44">
        <v>7</v>
      </c>
      <c r="B346" s="35">
        <v>1025.17</v>
      </c>
      <c r="C346" s="38">
        <f t="shared" si="29"/>
        <v>307.55099999999999</v>
      </c>
      <c r="D346" s="37" t="e">
        <f>B346+C346+#REF!</f>
        <v>#REF!</v>
      </c>
      <c r="F346" s="35">
        <v>2050.33</v>
      </c>
      <c r="G346" s="38">
        <f t="shared" si="30"/>
        <v>615.09899999999993</v>
      </c>
      <c r="H346" s="37" t="e">
        <f>F346+G346+#REF!</f>
        <v>#REF!</v>
      </c>
      <c r="J346" s="35">
        <v>2050.33</v>
      </c>
      <c r="K346" s="38">
        <f t="shared" si="31"/>
        <v>615.09899999999993</v>
      </c>
      <c r="L346" s="37" t="e">
        <f>J346+K346+#REF!+#REF!</f>
        <v>#REF!</v>
      </c>
    </row>
    <row r="347" spans="1:12" x14ac:dyDescent="0.2">
      <c r="A347" s="44">
        <v>6</v>
      </c>
      <c r="B347" s="35">
        <v>1005.06</v>
      </c>
      <c r="C347" s="38">
        <f t="shared" si="29"/>
        <v>301.51799999999997</v>
      </c>
      <c r="D347" s="37" t="e">
        <f>B347+C347+#REF!</f>
        <v>#REF!</v>
      </c>
      <c r="F347" s="35">
        <v>2010.12</v>
      </c>
      <c r="G347" s="38">
        <f t="shared" si="30"/>
        <v>603.03599999999994</v>
      </c>
      <c r="H347" s="37" t="e">
        <f>F347+G347+#REF!</f>
        <v>#REF!</v>
      </c>
      <c r="J347" s="35">
        <v>2010.12</v>
      </c>
      <c r="K347" s="38">
        <f t="shared" si="31"/>
        <v>603.03599999999994</v>
      </c>
      <c r="L347" s="37" t="e">
        <f>J347+K347+#REF!+#REF!</f>
        <v>#REF!</v>
      </c>
    </row>
    <row r="348" spans="1:12" x14ac:dyDescent="0.2">
      <c r="A348" s="44">
        <v>5</v>
      </c>
      <c r="B348" s="35">
        <v>985.37</v>
      </c>
      <c r="C348" s="38">
        <f t="shared" si="29"/>
        <v>295.61099999999999</v>
      </c>
      <c r="D348" s="37" t="e">
        <f>B348+C348+#REF!</f>
        <v>#REF!</v>
      </c>
      <c r="F348" s="35">
        <v>1970.73</v>
      </c>
      <c r="G348" s="38">
        <f t="shared" si="30"/>
        <v>591.21899999999994</v>
      </c>
      <c r="H348" s="37" t="e">
        <f>F348+G348+#REF!</f>
        <v>#REF!</v>
      </c>
      <c r="J348" s="35">
        <v>1970.73</v>
      </c>
      <c r="K348" s="38">
        <f t="shared" si="31"/>
        <v>591.21899999999994</v>
      </c>
      <c r="L348" s="37" t="e">
        <f>J348+K348+#REF!+#REF!</f>
        <v>#REF!</v>
      </c>
    </row>
    <row r="349" spans="1:12" x14ac:dyDescent="0.2">
      <c r="A349" s="44">
        <v>4</v>
      </c>
      <c r="B349" s="35">
        <v>966.04</v>
      </c>
      <c r="C349" s="38">
        <f t="shared" si="29"/>
        <v>289.81199999999995</v>
      </c>
      <c r="D349" s="37" t="e">
        <f>B349+C349+#REF!</f>
        <v>#REF!</v>
      </c>
      <c r="F349" s="35">
        <v>1932.08</v>
      </c>
      <c r="G349" s="38">
        <f t="shared" si="30"/>
        <v>579.62399999999991</v>
      </c>
      <c r="H349" s="37" t="e">
        <f>F349+G349+#REF!</f>
        <v>#REF!</v>
      </c>
      <c r="J349" s="35">
        <v>1932.08</v>
      </c>
      <c r="K349" s="38">
        <f t="shared" si="31"/>
        <v>579.62399999999991</v>
      </c>
      <c r="L349" s="37" t="e">
        <f>J349+K349+#REF!+#REF!</f>
        <v>#REF!</v>
      </c>
    </row>
    <row r="350" spans="1:12" x14ac:dyDescent="0.2">
      <c r="A350" s="44">
        <v>3</v>
      </c>
      <c r="B350" s="35">
        <v>947.1</v>
      </c>
      <c r="C350" s="38">
        <f t="shared" si="29"/>
        <v>284.13</v>
      </c>
      <c r="D350" s="37" t="e">
        <f>B350+C350+#REF!</f>
        <v>#REF!</v>
      </c>
      <c r="F350" s="35">
        <v>1894.2</v>
      </c>
      <c r="G350" s="38">
        <f t="shared" si="30"/>
        <v>568.26</v>
      </c>
      <c r="H350" s="37" t="e">
        <f>F350+G350+#REF!</f>
        <v>#REF!</v>
      </c>
      <c r="J350" s="35">
        <v>1894.2</v>
      </c>
      <c r="K350" s="38">
        <f t="shared" si="31"/>
        <v>568.26</v>
      </c>
      <c r="L350" s="37" t="e">
        <f>J350+K350+#REF!+#REF!</f>
        <v>#REF!</v>
      </c>
    </row>
    <row r="351" spans="1:12" x14ac:dyDescent="0.2">
      <c r="A351" s="44">
        <v>2</v>
      </c>
      <c r="B351" s="35">
        <v>928.52</v>
      </c>
      <c r="C351" s="38">
        <f t="shared" si="29"/>
        <v>278.55599999999998</v>
      </c>
      <c r="D351" s="37" t="e">
        <f>B351+C351+#REF!</f>
        <v>#REF!</v>
      </c>
      <c r="F351" s="35">
        <v>1857.05</v>
      </c>
      <c r="G351" s="38">
        <f t="shared" si="30"/>
        <v>557.11500000000001</v>
      </c>
      <c r="H351" s="37" t="e">
        <f>F351+G351+#REF!</f>
        <v>#REF!</v>
      </c>
      <c r="J351" s="35">
        <v>1857.05</v>
      </c>
      <c r="K351" s="38">
        <f t="shared" si="31"/>
        <v>557.11500000000001</v>
      </c>
      <c r="L351" s="37" t="e">
        <f>J351+K351+#REF!+#REF!</f>
        <v>#REF!</v>
      </c>
    </row>
    <row r="352" spans="1:12" x14ac:dyDescent="0.2">
      <c r="A352" s="44">
        <v>1</v>
      </c>
      <c r="B352" s="35">
        <v>910.32</v>
      </c>
      <c r="C352" s="38">
        <f t="shared" si="29"/>
        <v>273.096</v>
      </c>
      <c r="D352" s="37" t="e">
        <f>B352+C352+#REF!</f>
        <v>#REF!</v>
      </c>
      <c r="F352" s="35">
        <v>1820.63</v>
      </c>
      <c r="G352" s="38">
        <f t="shared" si="30"/>
        <v>546.18899999999996</v>
      </c>
      <c r="H352" s="37" t="e">
        <f>F352+G352+#REF!</f>
        <v>#REF!</v>
      </c>
      <c r="J352" s="35">
        <v>1820.63</v>
      </c>
      <c r="K352" s="38">
        <f t="shared" si="31"/>
        <v>546.18899999999996</v>
      </c>
      <c r="L352" s="37" t="e">
        <f>J352+K352+#REF!+#REF!</f>
        <v>#REF!</v>
      </c>
    </row>
    <row r="354" spans="1:12" x14ac:dyDescent="0.2">
      <c r="F354" s="10">
        <f>(F352*0.15)/180</f>
        <v>1.5171916666666665</v>
      </c>
      <c r="H354" s="51">
        <f>(F352+G352)/180</f>
        <v>13.148994444444444</v>
      </c>
    </row>
    <row r="355" spans="1:12" x14ac:dyDescent="0.2">
      <c r="H355" s="12">
        <f>H354/6</f>
        <v>2.1914990740740738</v>
      </c>
    </row>
    <row r="356" spans="1:12" x14ac:dyDescent="0.2">
      <c r="H356" s="12">
        <f>H354+H355</f>
        <v>15.340493518518517</v>
      </c>
    </row>
    <row r="359" spans="1:12" x14ac:dyDescent="0.2">
      <c r="A359" s="87" t="s">
        <v>70</v>
      </c>
      <c r="B359" s="88"/>
      <c r="C359" s="88"/>
      <c r="D359" s="88"/>
      <c r="E359" s="88"/>
      <c r="F359" s="88"/>
      <c r="G359" s="88"/>
    </row>
    <row r="360" spans="1:12" x14ac:dyDescent="0.2">
      <c r="A360" s="304" t="s">
        <v>71</v>
      </c>
      <c r="B360" s="304"/>
      <c r="C360" s="304"/>
      <c r="D360" s="304"/>
      <c r="E360" s="304"/>
      <c r="F360" s="304"/>
      <c r="G360" s="304"/>
      <c r="H360" s="304"/>
      <c r="I360" s="304"/>
      <c r="J360" s="304"/>
      <c r="K360" s="304"/>
      <c r="L360" s="304"/>
    </row>
    <row r="361" spans="1:12" x14ac:dyDescent="0.2">
      <c r="A361" s="304" t="s">
        <v>72</v>
      </c>
      <c r="B361" s="304"/>
      <c r="C361" s="304"/>
      <c r="D361" s="304"/>
      <c r="E361" s="304"/>
      <c r="F361" s="304"/>
      <c r="G361" s="304"/>
      <c r="H361" s="304"/>
      <c r="I361" s="304"/>
      <c r="J361" s="304"/>
      <c r="K361" s="304"/>
      <c r="L361" s="304"/>
    </row>
    <row r="362" spans="1:12" x14ac:dyDescent="0.2">
      <c r="A362" s="301" t="s">
        <v>73</v>
      </c>
      <c r="B362" s="301"/>
      <c r="C362" s="301"/>
      <c r="D362" s="301"/>
      <c r="E362" s="301"/>
      <c r="F362" s="301"/>
      <c r="G362" s="301"/>
      <c r="H362" s="301"/>
      <c r="I362" s="301"/>
      <c r="J362" s="301"/>
      <c r="K362" s="301"/>
      <c r="L362" s="301"/>
    </row>
    <row r="363" spans="1:12" x14ac:dyDescent="0.2">
      <c r="A363" s="305" t="s">
        <v>74</v>
      </c>
      <c r="B363" s="305"/>
      <c r="C363" s="305"/>
      <c r="D363" s="305"/>
      <c r="E363" s="305"/>
      <c r="F363" s="305"/>
      <c r="G363" s="305"/>
      <c r="H363" s="305"/>
      <c r="I363" s="305"/>
      <c r="J363" s="305"/>
      <c r="K363" s="305"/>
      <c r="L363" s="305"/>
    </row>
    <row r="364" spans="1:12" x14ac:dyDescent="0.2">
      <c r="A364" s="306" t="s">
        <v>75</v>
      </c>
      <c r="B364" s="306"/>
      <c r="C364" s="306"/>
      <c r="D364" s="306"/>
      <c r="E364" s="306"/>
      <c r="F364" s="306"/>
      <c r="G364" s="306"/>
      <c r="H364" s="306"/>
      <c r="I364" s="306"/>
      <c r="J364" s="306"/>
      <c r="K364" s="306"/>
      <c r="L364" s="306"/>
    </row>
    <row r="365" spans="1:12" x14ac:dyDescent="0.2">
      <c r="A365" s="301" t="s">
        <v>76</v>
      </c>
      <c r="B365" s="301"/>
      <c r="C365" s="301"/>
      <c r="D365" s="301"/>
      <c r="E365" s="301"/>
      <c r="F365" s="301"/>
      <c r="G365" s="301"/>
      <c r="H365" s="301"/>
      <c r="I365" s="301"/>
      <c r="J365" s="301"/>
      <c r="K365" s="301"/>
      <c r="L365" s="301"/>
    </row>
    <row r="366" spans="1:12" x14ac:dyDescent="0.2">
      <c r="A366" s="301" t="s">
        <v>77</v>
      </c>
      <c r="B366" s="301"/>
      <c r="C366" s="301"/>
      <c r="D366" s="301"/>
      <c r="E366" s="301"/>
      <c r="F366" s="301"/>
      <c r="G366" s="301"/>
      <c r="H366" s="301"/>
      <c r="I366" s="301"/>
      <c r="J366" s="301"/>
      <c r="K366" s="301"/>
      <c r="L366" s="301"/>
    </row>
    <row r="367" spans="1:12" x14ac:dyDescent="0.2">
      <c r="A367" s="301" t="s">
        <v>78</v>
      </c>
      <c r="B367" s="301"/>
      <c r="C367" s="301"/>
      <c r="D367" s="301"/>
      <c r="E367" s="301"/>
      <c r="F367" s="301"/>
      <c r="G367" s="301"/>
      <c r="H367" s="301"/>
      <c r="I367" s="301"/>
      <c r="J367" s="301"/>
      <c r="K367" s="301"/>
      <c r="L367" s="301"/>
    </row>
    <row r="368" spans="1:12" x14ac:dyDescent="0.2">
      <c r="A368" s="301" t="s">
        <v>79</v>
      </c>
      <c r="B368" s="301"/>
      <c r="C368" s="301"/>
      <c r="D368" s="301"/>
      <c r="E368" s="301"/>
      <c r="F368" s="301"/>
      <c r="G368" s="301"/>
      <c r="H368" s="301"/>
      <c r="I368" s="301"/>
      <c r="J368" s="301"/>
      <c r="K368" s="301"/>
      <c r="L368" s="301"/>
    </row>
    <row r="369" spans="1:12" x14ac:dyDescent="0.2">
      <c r="A369" s="301" t="s">
        <v>80</v>
      </c>
      <c r="B369" s="301"/>
      <c r="C369" s="301"/>
      <c r="D369" s="301"/>
      <c r="E369" s="301"/>
      <c r="F369" s="301"/>
      <c r="G369" s="301"/>
      <c r="H369" s="301"/>
      <c r="I369" s="301"/>
      <c r="J369" s="301"/>
      <c r="K369" s="301"/>
      <c r="L369" s="301"/>
    </row>
    <row r="370" spans="1:12" x14ac:dyDescent="0.2">
      <c r="A370" s="301" t="s">
        <v>81</v>
      </c>
      <c r="B370" s="301"/>
      <c r="C370" s="301"/>
      <c r="D370" s="301"/>
      <c r="E370" s="301"/>
      <c r="F370" s="301"/>
      <c r="G370" s="301"/>
      <c r="H370" s="301"/>
      <c r="I370" s="301"/>
      <c r="J370" s="301"/>
      <c r="K370" s="301"/>
      <c r="L370" s="301"/>
    </row>
    <row r="371" spans="1:12" x14ac:dyDescent="0.2">
      <c r="A371" s="301" t="s">
        <v>82</v>
      </c>
      <c r="B371" s="301"/>
      <c r="C371" s="301"/>
      <c r="D371" s="301"/>
      <c r="E371" s="301"/>
      <c r="F371" s="301"/>
      <c r="G371" s="301"/>
      <c r="H371" s="301"/>
      <c r="I371" s="301"/>
      <c r="J371" s="301"/>
      <c r="K371" s="301"/>
      <c r="L371" s="301"/>
    </row>
    <row r="372" spans="1:12" x14ac:dyDescent="0.2">
      <c r="A372" s="301" t="s">
        <v>83</v>
      </c>
      <c r="B372" s="301"/>
      <c r="C372" s="301"/>
      <c r="D372" s="301"/>
      <c r="E372" s="301"/>
      <c r="F372" s="301"/>
      <c r="G372" s="301"/>
      <c r="H372" s="301"/>
      <c r="I372" s="301"/>
      <c r="J372" s="301"/>
      <c r="K372" s="301"/>
      <c r="L372" s="301"/>
    </row>
    <row r="373" spans="1:12" x14ac:dyDescent="0.2">
      <c r="A373" s="301" t="s">
        <v>84</v>
      </c>
      <c r="B373" s="301"/>
      <c r="C373" s="301"/>
      <c r="D373" s="301"/>
      <c r="E373" s="301"/>
      <c r="F373" s="301"/>
      <c r="G373" s="301"/>
      <c r="H373" s="301"/>
      <c r="I373" s="301"/>
      <c r="J373" s="301"/>
      <c r="K373" s="301"/>
      <c r="L373" s="301"/>
    </row>
    <row r="374" spans="1:12" x14ac:dyDescent="0.2">
      <c r="A374" s="301" t="s">
        <v>85</v>
      </c>
      <c r="B374" s="301"/>
      <c r="C374" s="301"/>
      <c r="D374" s="301"/>
      <c r="E374" s="301"/>
      <c r="F374" s="301"/>
      <c r="G374" s="301"/>
      <c r="H374" s="301"/>
      <c r="I374" s="301"/>
      <c r="J374" s="301"/>
      <c r="K374" s="301"/>
      <c r="L374" s="301"/>
    </row>
    <row r="375" spans="1:12" x14ac:dyDescent="0.2">
      <c r="A375" s="301" t="s">
        <v>86</v>
      </c>
      <c r="B375" s="301"/>
      <c r="C375" s="301"/>
      <c r="D375" s="301"/>
      <c r="E375" s="301"/>
      <c r="F375" s="301"/>
      <c r="G375" s="301"/>
      <c r="H375" s="301"/>
      <c r="I375" s="301"/>
      <c r="J375" s="301"/>
      <c r="K375" s="301"/>
      <c r="L375" s="301"/>
    </row>
    <row r="376" spans="1:12" x14ac:dyDescent="0.2">
      <c r="A376" s="301" t="s">
        <v>87</v>
      </c>
      <c r="B376" s="301"/>
      <c r="C376" s="301"/>
      <c r="D376" s="301"/>
      <c r="E376" s="301"/>
      <c r="F376" s="301"/>
      <c r="G376" s="301"/>
      <c r="H376" s="301"/>
      <c r="I376" s="301"/>
      <c r="J376" s="301"/>
      <c r="K376" s="301"/>
      <c r="L376" s="301"/>
    </row>
    <row r="377" spans="1:12" x14ac:dyDescent="0.2">
      <c r="A377" s="301" t="s">
        <v>88</v>
      </c>
      <c r="B377" s="301"/>
      <c r="C377" s="301"/>
      <c r="D377" s="301"/>
      <c r="E377" s="301"/>
      <c r="F377" s="301"/>
      <c r="G377" s="301"/>
      <c r="H377" s="301"/>
      <c r="I377" s="301"/>
      <c r="J377" s="301"/>
      <c r="K377" s="301"/>
      <c r="L377" s="301"/>
    </row>
    <row r="378" spans="1:12" x14ac:dyDescent="0.2">
      <c r="A378" s="301" t="s">
        <v>89</v>
      </c>
      <c r="B378" s="301"/>
      <c r="C378" s="301"/>
      <c r="D378" s="301"/>
      <c r="E378" s="301"/>
      <c r="F378" s="301"/>
      <c r="G378" s="301"/>
      <c r="H378" s="301"/>
      <c r="I378" s="301"/>
      <c r="J378" s="301"/>
      <c r="K378" s="301"/>
      <c r="L378" s="301"/>
    </row>
    <row r="379" spans="1:12" x14ac:dyDescent="0.2">
      <c r="A379" s="299" t="s">
        <v>90</v>
      </c>
      <c r="B379" s="299"/>
      <c r="C379" s="299"/>
      <c r="D379" s="299"/>
      <c r="E379" s="299"/>
      <c r="F379" s="299"/>
      <c r="G379" s="299"/>
      <c r="H379" s="299"/>
      <c r="I379" s="299"/>
      <c r="J379" s="299"/>
      <c r="K379" s="299"/>
      <c r="L379" s="299"/>
    </row>
    <row r="380" spans="1:12" x14ac:dyDescent="0.2">
      <c r="A380" s="299" t="s">
        <v>91</v>
      </c>
      <c r="B380" s="299"/>
      <c r="C380" s="299"/>
      <c r="D380" s="299"/>
      <c r="E380" s="299"/>
      <c r="F380" s="299"/>
      <c r="G380" s="299"/>
      <c r="H380" s="299"/>
      <c r="I380" s="299"/>
      <c r="J380" s="299"/>
      <c r="K380" s="299"/>
      <c r="L380" s="299"/>
    </row>
    <row r="381" spans="1:12" x14ac:dyDescent="0.2">
      <c r="A381" s="299" t="s">
        <v>92</v>
      </c>
      <c r="B381" s="299"/>
      <c r="C381" s="299"/>
      <c r="D381" s="299"/>
      <c r="E381" s="299"/>
      <c r="F381" s="299"/>
      <c r="G381" s="299"/>
      <c r="H381" s="299"/>
      <c r="I381" s="299"/>
      <c r="J381" s="299"/>
      <c r="K381" s="299"/>
      <c r="L381" s="299"/>
    </row>
    <row r="382" spans="1:12" x14ac:dyDescent="0.2">
      <c r="A382" s="299" t="s">
        <v>93</v>
      </c>
      <c r="B382" s="299"/>
      <c r="C382" s="299"/>
      <c r="D382" s="299"/>
      <c r="E382" s="299"/>
      <c r="F382" s="299"/>
      <c r="G382" s="299"/>
      <c r="H382" s="299"/>
      <c r="I382" s="299"/>
      <c r="J382" s="299"/>
      <c r="K382" s="299"/>
      <c r="L382" s="299"/>
    </row>
    <row r="383" spans="1:12" x14ac:dyDescent="0.2">
      <c r="A383" s="300" t="s">
        <v>94</v>
      </c>
      <c r="B383" s="300"/>
      <c r="C383" s="300"/>
      <c r="D383" s="300"/>
      <c r="E383" s="300"/>
      <c r="F383" s="300"/>
      <c r="G383" s="300"/>
      <c r="H383" s="300"/>
      <c r="I383" s="300"/>
      <c r="J383" s="300"/>
      <c r="K383" s="300"/>
      <c r="L383" s="300"/>
    </row>
    <row r="385" spans="1:12" x14ac:dyDescent="0.2">
      <c r="A385" s="87" t="s">
        <v>70</v>
      </c>
      <c r="B385" s="239"/>
      <c r="C385" s="239"/>
      <c r="D385" s="239"/>
      <c r="E385" s="239"/>
      <c r="F385" s="239"/>
      <c r="G385" s="239"/>
      <c r="H385" s="239"/>
      <c r="I385" s="239"/>
      <c r="J385" s="239"/>
      <c r="K385" s="239"/>
      <c r="L385" s="239"/>
    </row>
    <row r="386" spans="1:12" x14ac:dyDescent="0.2">
      <c r="A386" s="301" t="s">
        <v>95</v>
      </c>
      <c r="B386" s="301"/>
      <c r="C386" s="301"/>
      <c r="D386" s="301"/>
      <c r="E386" s="301"/>
      <c r="F386" s="301"/>
      <c r="G386" s="301"/>
      <c r="H386" s="301"/>
      <c r="I386" s="301"/>
      <c r="J386" s="301"/>
      <c r="K386" s="301"/>
      <c r="L386" s="301"/>
    </row>
    <row r="387" spans="1:12" x14ac:dyDescent="0.2">
      <c r="A387" s="299" t="s">
        <v>96</v>
      </c>
      <c r="B387" s="299"/>
      <c r="C387" s="299"/>
      <c r="D387" s="299"/>
      <c r="E387" s="299"/>
      <c r="F387" s="299"/>
      <c r="G387" s="299"/>
      <c r="H387" s="299"/>
      <c r="I387" s="299"/>
      <c r="J387" s="299"/>
      <c r="K387" s="299"/>
      <c r="L387" s="299"/>
    </row>
    <row r="388" spans="1:12" x14ac:dyDescent="0.2">
      <c r="A388" s="299" t="s">
        <v>97</v>
      </c>
      <c r="B388" s="299"/>
      <c r="C388" s="299"/>
      <c r="D388" s="299"/>
      <c r="E388" s="299"/>
      <c r="F388" s="299"/>
      <c r="G388" s="299"/>
      <c r="H388" s="299"/>
      <c r="I388" s="299"/>
      <c r="J388" s="299"/>
      <c r="K388" s="299"/>
      <c r="L388" s="299"/>
    </row>
    <row r="389" spans="1:12" x14ac:dyDescent="0.2">
      <c r="A389" s="299" t="s">
        <v>98</v>
      </c>
      <c r="B389" s="299"/>
      <c r="C389" s="299"/>
      <c r="D389" s="299"/>
      <c r="E389" s="299"/>
      <c r="F389" s="299"/>
      <c r="G389" s="299"/>
      <c r="H389" s="299"/>
      <c r="I389" s="299"/>
      <c r="J389" s="299"/>
      <c r="K389" s="299"/>
      <c r="L389" s="299"/>
    </row>
    <row r="390" spans="1:12" x14ac:dyDescent="0.2">
      <c r="A390" s="299" t="s">
        <v>99</v>
      </c>
      <c r="B390" s="299"/>
      <c r="C390" s="299"/>
      <c r="D390" s="299"/>
      <c r="E390" s="299"/>
      <c r="F390" s="299"/>
      <c r="G390" s="299"/>
      <c r="H390" s="299"/>
      <c r="I390" s="299"/>
      <c r="J390" s="299"/>
      <c r="K390" s="299"/>
      <c r="L390" s="299"/>
    </row>
    <row r="391" spans="1:12" x14ac:dyDescent="0.2">
      <c r="A391" s="300" t="s">
        <v>100</v>
      </c>
      <c r="B391" s="300"/>
      <c r="C391" s="300"/>
      <c r="D391" s="300"/>
      <c r="E391" s="300"/>
      <c r="F391" s="300"/>
      <c r="G391" s="300"/>
      <c r="H391" s="300"/>
      <c r="I391" s="300"/>
      <c r="J391" s="300"/>
      <c r="K391" s="300"/>
      <c r="L391" s="300"/>
    </row>
    <row r="392" spans="1:12" x14ac:dyDescent="0.2">
      <c r="A392" s="301" t="s">
        <v>101</v>
      </c>
      <c r="B392" s="301"/>
      <c r="C392" s="301"/>
      <c r="D392" s="301"/>
      <c r="E392" s="301"/>
      <c r="F392" s="301"/>
      <c r="G392" s="301"/>
      <c r="H392" s="301"/>
      <c r="I392" s="301"/>
      <c r="J392" s="301"/>
      <c r="K392" s="301"/>
      <c r="L392" s="301"/>
    </row>
    <row r="393" spans="1:12" x14ac:dyDescent="0.2">
      <c r="A393" s="299" t="s">
        <v>102</v>
      </c>
      <c r="B393" s="299"/>
      <c r="C393" s="299"/>
      <c r="D393" s="299"/>
      <c r="E393" s="299"/>
      <c r="F393" s="299"/>
      <c r="G393" s="299"/>
      <c r="H393" s="299"/>
      <c r="I393" s="299"/>
      <c r="J393" s="299"/>
      <c r="K393" s="299"/>
      <c r="L393" s="299"/>
    </row>
    <row r="394" spans="1:12" x14ac:dyDescent="0.2">
      <c r="A394" s="299" t="s">
        <v>103</v>
      </c>
      <c r="B394" s="299"/>
      <c r="C394" s="299"/>
      <c r="D394" s="299"/>
      <c r="E394" s="299"/>
      <c r="F394" s="299"/>
      <c r="G394" s="299"/>
      <c r="H394" s="299"/>
      <c r="I394" s="299"/>
      <c r="J394" s="299"/>
      <c r="K394" s="299"/>
      <c r="L394" s="299"/>
    </row>
    <row r="395" spans="1:12" x14ac:dyDescent="0.2">
      <c r="A395" s="299" t="s">
        <v>104</v>
      </c>
      <c r="B395" s="299"/>
      <c r="C395" s="299"/>
      <c r="D395" s="299"/>
      <c r="E395" s="299"/>
      <c r="F395" s="299"/>
      <c r="G395" s="299"/>
      <c r="H395" s="299"/>
      <c r="I395" s="299"/>
      <c r="J395" s="299"/>
      <c r="K395" s="299"/>
      <c r="L395" s="299"/>
    </row>
    <row r="396" spans="1:12" x14ac:dyDescent="0.2">
      <c r="A396" s="299" t="s">
        <v>105</v>
      </c>
      <c r="B396" s="299"/>
      <c r="C396" s="299"/>
      <c r="D396" s="299"/>
      <c r="E396" s="299"/>
      <c r="F396" s="299"/>
      <c r="G396" s="299"/>
      <c r="H396" s="299"/>
      <c r="I396" s="299"/>
      <c r="J396" s="299"/>
      <c r="K396" s="299"/>
      <c r="L396" s="299"/>
    </row>
    <row r="397" spans="1:12" x14ac:dyDescent="0.2">
      <c r="A397" s="299" t="s">
        <v>106</v>
      </c>
      <c r="B397" s="299"/>
      <c r="C397" s="299"/>
      <c r="D397" s="299"/>
      <c r="E397" s="299"/>
      <c r="F397" s="299"/>
      <c r="G397" s="299"/>
      <c r="H397" s="299"/>
      <c r="I397" s="299"/>
      <c r="J397" s="299"/>
      <c r="K397" s="299"/>
      <c r="L397" s="299"/>
    </row>
    <row r="398" spans="1:12" x14ac:dyDescent="0.2">
      <c r="A398" s="301" t="s">
        <v>107</v>
      </c>
      <c r="B398" s="301"/>
      <c r="C398" s="301"/>
      <c r="D398" s="301"/>
      <c r="E398" s="301"/>
      <c r="F398" s="301"/>
      <c r="G398" s="301"/>
      <c r="H398" s="301"/>
      <c r="I398" s="301"/>
      <c r="J398" s="301"/>
      <c r="K398" s="301"/>
      <c r="L398" s="301"/>
    </row>
    <row r="399" spans="1:12" x14ac:dyDescent="0.2">
      <c r="A399" s="299" t="s">
        <v>108</v>
      </c>
      <c r="B399" s="299"/>
      <c r="C399" s="299"/>
      <c r="D399" s="299"/>
      <c r="E399" s="299"/>
      <c r="F399" s="299"/>
      <c r="G399" s="299"/>
      <c r="H399" s="299"/>
      <c r="I399" s="299"/>
      <c r="J399" s="299"/>
      <c r="K399" s="299"/>
      <c r="L399" s="299"/>
    </row>
    <row r="400" spans="1:12" x14ac:dyDescent="0.2">
      <c r="A400" s="299" t="s">
        <v>109</v>
      </c>
      <c r="B400" s="299"/>
      <c r="C400" s="299"/>
      <c r="D400" s="299"/>
      <c r="E400" s="299"/>
      <c r="F400" s="299"/>
      <c r="G400" s="299"/>
      <c r="H400" s="299"/>
      <c r="I400" s="299"/>
      <c r="J400" s="299"/>
      <c r="K400" s="299"/>
      <c r="L400" s="299"/>
    </row>
    <row r="401" spans="1:12" x14ac:dyDescent="0.2">
      <c r="A401" s="299" t="s">
        <v>110</v>
      </c>
      <c r="B401" s="299"/>
      <c r="C401" s="299"/>
      <c r="D401" s="299"/>
      <c r="E401" s="299"/>
      <c r="F401" s="299"/>
      <c r="G401" s="299"/>
      <c r="H401" s="299"/>
      <c r="I401" s="299"/>
      <c r="J401" s="299"/>
      <c r="K401" s="299"/>
      <c r="L401" s="299"/>
    </row>
    <row r="402" spans="1:12" x14ac:dyDescent="0.2">
      <c r="A402" s="299" t="s">
        <v>111</v>
      </c>
      <c r="B402" s="299"/>
      <c r="C402" s="299"/>
      <c r="D402" s="299"/>
      <c r="E402" s="299"/>
      <c r="F402" s="299"/>
      <c r="G402" s="299"/>
      <c r="H402" s="299"/>
      <c r="I402" s="299"/>
      <c r="J402" s="299"/>
      <c r="K402" s="299"/>
      <c r="L402" s="299"/>
    </row>
    <row r="403" spans="1:12" x14ac:dyDescent="0.2">
      <c r="A403" s="299" t="s">
        <v>112</v>
      </c>
      <c r="B403" s="299"/>
      <c r="C403" s="299"/>
      <c r="D403" s="299"/>
      <c r="E403" s="299"/>
      <c r="F403" s="299"/>
      <c r="G403" s="299"/>
      <c r="H403" s="299"/>
      <c r="I403" s="299"/>
      <c r="J403" s="299"/>
      <c r="K403" s="299"/>
      <c r="L403" s="299"/>
    </row>
    <row r="404" spans="1:12" x14ac:dyDescent="0.2">
      <c r="A404" s="299" t="s">
        <v>113</v>
      </c>
      <c r="B404" s="299"/>
      <c r="C404" s="299"/>
      <c r="D404" s="299"/>
      <c r="E404" s="299"/>
      <c r="F404" s="299"/>
      <c r="G404" s="299"/>
      <c r="H404" s="299"/>
      <c r="I404" s="299"/>
      <c r="J404" s="299"/>
      <c r="K404" s="299"/>
      <c r="L404" s="299"/>
    </row>
    <row r="405" spans="1:12" x14ac:dyDescent="0.2">
      <c r="A405" s="301" t="s">
        <v>114</v>
      </c>
      <c r="B405" s="301"/>
      <c r="C405" s="301"/>
      <c r="D405" s="301"/>
      <c r="E405" s="301"/>
      <c r="F405" s="301"/>
      <c r="G405" s="301"/>
      <c r="H405" s="301"/>
      <c r="I405" s="301"/>
      <c r="J405" s="301"/>
      <c r="K405" s="301"/>
      <c r="L405" s="301"/>
    </row>
    <row r="406" spans="1:12" x14ac:dyDescent="0.2">
      <c r="A406" s="239"/>
      <c r="B406" s="239"/>
      <c r="C406" s="239"/>
      <c r="D406" s="239"/>
      <c r="E406" s="239"/>
      <c r="F406" s="239"/>
      <c r="G406" s="239"/>
      <c r="H406" s="239"/>
      <c r="I406" s="239"/>
      <c r="J406" s="239"/>
      <c r="K406" s="239"/>
      <c r="L406" s="239"/>
    </row>
    <row r="407" spans="1:12" x14ac:dyDescent="0.2">
      <c r="A407" s="239"/>
      <c r="B407" s="239"/>
      <c r="C407" s="239"/>
      <c r="D407" s="239"/>
      <c r="E407" s="239"/>
      <c r="F407" s="239"/>
      <c r="G407" s="239"/>
      <c r="H407" s="239"/>
      <c r="I407" s="239"/>
      <c r="J407" s="239"/>
      <c r="K407" s="239"/>
      <c r="L407" s="239"/>
    </row>
    <row r="408" spans="1:12" x14ac:dyDescent="0.2">
      <c r="A408" s="87" t="s">
        <v>70</v>
      </c>
      <c r="B408" s="239"/>
      <c r="C408" s="239"/>
      <c r="D408" s="239"/>
      <c r="E408" s="239"/>
      <c r="F408" s="239"/>
      <c r="G408" s="239"/>
      <c r="H408" s="239"/>
      <c r="I408" s="239"/>
      <c r="J408" s="239"/>
      <c r="K408" s="239"/>
      <c r="L408" s="239"/>
    </row>
    <row r="409" spans="1:12" x14ac:dyDescent="0.2">
      <c r="A409" s="301" t="s">
        <v>115</v>
      </c>
      <c r="B409" s="301"/>
      <c r="C409" s="301"/>
      <c r="D409" s="301"/>
      <c r="E409" s="301"/>
      <c r="F409" s="301"/>
      <c r="G409" s="301"/>
      <c r="H409" s="301"/>
      <c r="I409" s="301"/>
      <c r="J409" s="301"/>
      <c r="K409" s="301"/>
      <c r="L409" s="301"/>
    </row>
    <row r="410" spans="1:12" x14ac:dyDescent="0.2">
      <c r="A410" s="299" t="s">
        <v>116</v>
      </c>
      <c r="B410" s="299"/>
      <c r="C410" s="299"/>
      <c r="D410" s="299"/>
      <c r="E410" s="299"/>
      <c r="F410" s="299"/>
      <c r="G410" s="299"/>
      <c r="H410" s="299"/>
      <c r="I410" s="299"/>
      <c r="J410" s="299"/>
      <c r="K410" s="299"/>
      <c r="L410" s="299"/>
    </row>
    <row r="411" spans="1:12" x14ac:dyDescent="0.2">
      <c r="A411" s="299" t="s">
        <v>117</v>
      </c>
      <c r="B411" s="299"/>
      <c r="C411" s="299"/>
      <c r="D411" s="299"/>
      <c r="E411" s="299"/>
      <c r="F411" s="299"/>
      <c r="G411" s="299"/>
      <c r="H411" s="299"/>
      <c r="I411" s="299"/>
      <c r="J411" s="299"/>
      <c r="K411" s="299"/>
      <c r="L411" s="299"/>
    </row>
    <row r="412" spans="1:12" x14ac:dyDescent="0.2">
      <c r="A412" s="299" t="s">
        <v>118</v>
      </c>
      <c r="B412" s="299"/>
      <c r="C412" s="299"/>
      <c r="D412" s="299"/>
      <c r="E412" s="299"/>
      <c r="F412" s="299"/>
      <c r="G412" s="299"/>
      <c r="H412" s="299"/>
      <c r="I412" s="299"/>
      <c r="J412" s="299"/>
      <c r="K412" s="299"/>
      <c r="L412" s="299"/>
    </row>
    <row r="413" spans="1:12" x14ac:dyDescent="0.2">
      <c r="A413" s="299" t="s">
        <v>119</v>
      </c>
      <c r="B413" s="299"/>
      <c r="C413" s="299"/>
      <c r="D413" s="299"/>
      <c r="E413" s="299"/>
      <c r="F413" s="299"/>
      <c r="G413" s="299"/>
      <c r="H413" s="299"/>
      <c r="I413" s="299"/>
      <c r="J413" s="299"/>
      <c r="K413" s="299"/>
      <c r="L413" s="299"/>
    </row>
    <row r="414" spans="1:12" x14ac:dyDescent="0.2">
      <c r="A414" s="299" t="s">
        <v>120</v>
      </c>
      <c r="B414" s="299"/>
      <c r="C414" s="299"/>
      <c r="D414" s="299"/>
      <c r="E414" s="299"/>
      <c r="F414" s="299"/>
      <c r="G414" s="299"/>
      <c r="H414" s="299"/>
      <c r="I414" s="299"/>
      <c r="J414" s="299"/>
      <c r="K414" s="299"/>
      <c r="L414" s="299"/>
    </row>
    <row r="415" spans="1:12" x14ac:dyDescent="0.2">
      <c r="A415" s="299" t="s">
        <v>121</v>
      </c>
      <c r="B415" s="299"/>
      <c r="C415" s="299"/>
      <c r="D415" s="299"/>
      <c r="E415" s="299"/>
      <c r="F415" s="299"/>
      <c r="G415" s="299"/>
      <c r="H415" s="299"/>
      <c r="I415" s="299"/>
      <c r="J415" s="299"/>
      <c r="K415" s="299"/>
      <c r="L415" s="299"/>
    </row>
    <row r="416" spans="1:12" x14ac:dyDescent="0.2">
      <c r="A416" s="301" t="s">
        <v>122</v>
      </c>
      <c r="B416" s="301"/>
      <c r="C416" s="301"/>
      <c r="D416" s="301"/>
      <c r="E416" s="301"/>
      <c r="F416" s="301"/>
      <c r="G416" s="301"/>
      <c r="H416" s="301"/>
      <c r="I416" s="301"/>
      <c r="J416" s="301"/>
      <c r="K416" s="301"/>
      <c r="L416" s="301"/>
    </row>
    <row r="417" spans="1:12" x14ac:dyDescent="0.2">
      <c r="A417" s="299" t="s">
        <v>123</v>
      </c>
      <c r="B417" s="299"/>
      <c r="C417" s="299"/>
      <c r="D417" s="299"/>
      <c r="E417" s="299"/>
      <c r="F417" s="299"/>
      <c r="G417" s="299"/>
      <c r="H417" s="299"/>
      <c r="I417" s="299"/>
      <c r="J417" s="299"/>
      <c r="K417" s="299"/>
      <c r="L417" s="299"/>
    </row>
    <row r="418" spans="1:12" x14ac:dyDescent="0.2">
      <c r="A418" s="299" t="s">
        <v>124</v>
      </c>
      <c r="B418" s="299"/>
      <c r="C418" s="299"/>
      <c r="D418" s="299"/>
      <c r="E418" s="299"/>
      <c r="F418" s="299"/>
      <c r="G418" s="299"/>
      <c r="H418" s="299"/>
      <c r="I418" s="299"/>
      <c r="J418" s="299"/>
      <c r="K418" s="299"/>
      <c r="L418" s="299"/>
    </row>
    <row r="419" spans="1:12" x14ac:dyDescent="0.2">
      <c r="A419" s="299" t="s">
        <v>125</v>
      </c>
      <c r="B419" s="299"/>
      <c r="C419" s="299"/>
      <c r="D419" s="299"/>
      <c r="E419" s="299"/>
      <c r="F419" s="299"/>
      <c r="G419" s="299"/>
      <c r="H419" s="299"/>
      <c r="I419" s="299"/>
      <c r="J419" s="299"/>
      <c r="K419" s="299"/>
      <c r="L419" s="299"/>
    </row>
    <row r="420" spans="1:12" x14ac:dyDescent="0.2">
      <c r="A420" s="299" t="s">
        <v>126</v>
      </c>
      <c r="B420" s="299"/>
      <c r="C420" s="299"/>
      <c r="D420" s="299"/>
      <c r="E420" s="299"/>
      <c r="F420" s="299"/>
      <c r="G420" s="299"/>
      <c r="H420" s="299"/>
      <c r="I420" s="299"/>
      <c r="J420" s="299"/>
      <c r="K420" s="299"/>
      <c r="L420" s="299"/>
    </row>
    <row r="421" spans="1:12" x14ac:dyDescent="0.2">
      <c r="A421" s="299" t="s">
        <v>127</v>
      </c>
      <c r="B421" s="299"/>
      <c r="C421" s="299"/>
      <c r="D421" s="299"/>
      <c r="E421" s="299"/>
      <c r="F421" s="299"/>
      <c r="G421" s="299"/>
      <c r="H421" s="299"/>
      <c r="I421" s="299"/>
      <c r="J421" s="299"/>
      <c r="K421" s="299"/>
      <c r="L421" s="299"/>
    </row>
    <row r="422" spans="1:12" x14ac:dyDescent="0.2">
      <c r="A422" s="299" t="s">
        <v>128</v>
      </c>
      <c r="B422" s="299"/>
      <c r="C422" s="299"/>
      <c r="D422" s="299"/>
      <c r="E422" s="299"/>
      <c r="F422" s="299"/>
      <c r="G422" s="299"/>
      <c r="H422" s="299"/>
      <c r="I422" s="299"/>
      <c r="J422" s="299"/>
      <c r="K422" s="299"/>
      <c r="L422" s="299"/>
    </row>
    <row r="423" spans="1:12" x14ac:dyDescent="0.2">
      <c r="A423" s="300" t="s">
        <v>129</v>
      </c>
      <c r="B423" s="300"/>
      <c r="C423" s="300"/>
      <c r="D423" s="300"/>
      <c r="E423" s="300"/>
      <c r="F423" s="300"/>
      <c r="G423" s="300"/>
      <c r="H423" s="300"/>
      <c r="I423" s="300"/>
      <c r="J423" s="300"/>
      <c r="K423" s="300"/>
      <c r="L423" s="300"/>
    </row>
  </sheetData>
  <mergeCells count="131">
    <mergeCell ref="A5:D5"/>
    <mergeCell ref="F5:H5"/>
    <mergeCell ref="J5:L5"/>
    <mergeCell ref="A6:A7"/>
    <mergeCell ref="D6:D7"/>
    <mergeCell ref="H6:H7"/>
    <mergeCell ref="L6:L7"/>
    <mergeCell ref="A4:L4"/>
    <mergeCell ref="A45:A46"/>
    <mergeCell ref="D45:D46"/>
    <mergeCell ref="H45:H46"/>
    <mergeCell ref="L45:L46"/>
    <mergeCell ref="A77:L77"/>
    <mergeCell ref="A40:L40"/>
    <mergeCell ref="A44:D44"/>
    <mergeCell ref="F44:H44"/>
    <mergeCell ref="J44:L44"/>
    <mergeCell ref="A116:L116"/>
    <mergeCell ref="A122:D122"/>
    <mergeCell ref="F122:H122"/>
    <mergeCell ref="J122:L122"/>
    <mergeCell ref="A83:D83"/>
    <mergeCell ref="F83:H83"/>
    <mergeCell ref="J83:L83"/>
    <mergeCell ref="A84:A85"/>
    <mergeCell ref="D84:D85"/>
    <mergeCell ref="H84:H85"/>
    <mergeCell ref="L84:L85"/>
    <mergeCell ref="A162:D162"/>
    <mergeCell ref="F162:H162"/>
    <mergeCell ref="J162:L162"/>
    <mergeCell ref="A163:A164"/>
    <mergeCell ref="D163:D164"/>
    <mergeCell ref="H163:H164"/>
    <mergeCell ref="L163:L164"/>
    <mergeCell ref="A123:A124"/>
    <mergeCell ref="D123:D124"/>
    <mergeCell ref="H123:H124"/>
    <mergeCell ref="L123:L124"/>
    <mergeCell ref="A156:L156"/>
    <mergeCell ref="A203:A204"/>
    <mergeCell ref="D203:D204"/>
    <mergeCell ref="H203:H204"/>
    <mergeCell ref="L203:L204"/>
    <mergeCell ref="A237:L237"/>
    <mergeCell ref="A196:L196"/>
    <mergeCell ref="A202:D202"/>
    <mergeCell ref="F202:H202"/>
    <mergeCell ref="J202:L202"/>
    <mergeCell ref="A278:L278"/>
    <mergeCell ref="A284:D284"/>
    <mergeCell ref="F284:H284"/>
    <mergeCell ref="J284:L284"/>
    <mergeCell ref="A243:D243"/>
    <mergeCell ref="F243:H243"/>
    <mergeCell ref="J243:L243"/>
    <mergeCell ref="A244:A245"/>
    <mergeCell ref="D244:D245"/>
    <mergeCell ref="H244:H245"/>
    <mergeCell ref="L244:L245"/>
    <mergeCell ref="A325:D325"/>
    <mergeCell ref="F325:H325"/>
    <mergeCell ref="J325:L325"/>
    <mergeCell ref="A326:A327"/>
    <mergeCell ref="D326:D327"/>
    <mergeCell ref="H326:H327"/>
    <mergeCell ref="L326:L327"/>
    <mergeCell ref="A285:A286"/>
    <mergeCell ref="D285:D286"/>
    <mergeCell ref="H285:H286"/>
    <mergeCell ref="L285:L286"/>
    <mergeCell ref="A319:L319"/>
    <mergeCell ref="A365:L365"/>
    <mergeCell ref="A366:L366"/>
    <mergeCell ref="A367:L367"/>
    <mergeCell ref="A368:L368"/>
    <mergeCell ref="A369:L369"/>
    <mergeCell ref="A370:L370"/>
    <mergeCell ref="A360:L360"/>
    <mergeCell ref="A361:L361"/>
    <mergeCell ref="A362:L362"/>
    <mergeCell ref="A363:L363"/>
    <mergeCell ref="A364:L364"/>
    <mergeCell ref="A377:L377"/>
    <mergeCell ref="A378:L378"/>
    <mergeCell ref="A379:L379"/>
    <mergeCell ref="A380:L380"/>
    <mergeCell ref="A381:L381"/>
    <mergeCell ref="A382:L382"/>
    <mergeCell ref="A371:L371"/>
    <mergeCell ref="A372:L372"/>
    <mergeCell ref="A373:L373"/>
    <mergeCell ref="A374:L374"/>
    <mergeCell ref="A375:L375"/>
    <mergeCell ref="A376:L376"/>
    <mergeCell ref="A391:L391"/>
    <mergeCell ref="A392:L392"/>
    <mergeCell ref="A393:L393"/>
    <mergeCell ref="A394:L394"/>
    <mergeCell ref="A395:L395"/>
    <mergeCell ref="A396:L396"/>
    <mergeCell ref="A383:L383"/>
    <mergeCell ref="A386:L386"/>
    <mergeCell ref="A387:L387"/>
    <mergeCell ref="A388:L388"/>
    <mergeCell ref="A389:L389"/>
    <mergeCell ref="A390:L390"/>
    <mergeCell ref="A403:L403"/>
    <mergeCell ref="A404:L404"/>
    <mergeCell ref="A405:L405"/>
    <mergeCell ref="A409:L409"/>
    <mergeCell ref="A410:L410"/>
    <mergeCell ref="A411:L411"/>
    <mergeCell ref="A397:L397"/>
    <mergeCell ref="A398:L398"/>
    <mergeCell ref="A399:L399"/>
    <mergeCell ref="A400:L400"/>
    <mergeCell ref="A401:L401"/>
    <mergeCell ref="A402:L402"/>
    <mergeCell ref="A418:L418"/>
    <mergeCell ref="A419:L419"/>
    <mergeCell ref="A420:L420"/>
    <mergeCell ref="A421:L421"/>
    <mergeCell ref="A422:L422"/>
    <mergeCell ref="A423:L423"/>
    <mergeCell ref="A412:L412"/>
    <mergeCell ref="A413:L413"/>
    <mergeCell ref="A414:L414"/>
    <mergeCell ref="A415:L415"/>
    <mergeCell ref="A416:L416"/>
    <mergeCell ref="A417:L417"/>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112" zoomScale="86" zoomScaleNormal="86" workbookViewId="0">
      <selection activeCell="L126" sqref="L126"/>
    </sheetView>
  </sheetViews>
  <sheetFormatPr defaultRowHeight="15" x14ac:dyDescent="0.25"/>
  <cols>
    <col min="1" max="1" width="9.140625" style="109"/>
    <col min="2" max="2" width="9.5703125" style="115" bestFit="1" customWidth="1"/>
    <col min="3" max="3" width="9.5703125" style="108" bestFit="1" customWidth="1"/>
    <col min="4" max="4" width="9.85546875" style="109" customWidth="1"/>
    <col min="5" max="5" width="14.28515625" style="109" bestFit="1" customWidth="1"/>
    <col min="6" max="257" width="9.140625" style="4"/>
    <col min="258" max="259" width="9.5703125" style="4" bestFit="1" customWidth="1"/>
    <col min="260" max="260" width="9.85546875" style="4" customWidth="1"/>
    <col min="261" max="261" width="14.28515625" style="4" bestFit="1" customWidth="1"/>
    <col min="262" max="513" width="9.140625" style="4"/>
    <col min="514" max="515" width="9.5703125" style="4" bestFit="1" customWidth="1"/>
    <col min="516" max="516" width="9.85546875" style="4" customWidth="1"/>
    <col min="517" max="517" width="14.28515625" style="4" bestFit="1" customWidth="1"/>
    <col min="518" max="769" width="9.140625" style="4"/>
    <col min="770" max="771" width="9.5703125" style="4" bestFit="1" customWidth="1"/>
    <col min="772" max="772" width="9.85546875" style="4" customWidth="1"/>
    <col min="773" max="773" width="14.28515625" style="4" bestFit="1" customWidth="1"/>
    <col min="774" max="1025" width="9.140625" style="4"/>
    <col min="1026" max="1027" width="9.5703125" style="4" bestFit="1" customWidth="1"/>
    <col min="1028" max="1028" width="9.85546875" style="4" customWidth="1"/>
    <col min="1029" max="1029" width="14.28515625" style="4" bestFit="1" customWidth="1"/>
    <col min="1030" max="1281" width="9.140625" style="4"/>
    <col min="1282" max="1283" width="9.5703125" style="4" bestFit="1" customWidth="1"/>
    <col min="1284" max="1284" width="9.85546875" style="4" customWidth="1"/>
    <col min="1285" max="1285" width="14.28515625" style="4" bestFit="1" customWidth="1"/>
    <col min="1286" max="1537" width="9.140625" style="4"/>
    <col min="1538" max="1539" width="9.5703125" style="4" bestFit="1" customWidth="1"/>
    <col min="1540" max="1540" width="9.85546875" style="4" customWidth="1"/>
    <col min="1541" max="1541" width="14.28515625" style="4" bestFit="1" customWidth="1"/>
    <col min="1542" max="1793" width="9.140625" style="4"/>
    <col min="1794" max="1795" width="9.5703125" style="4" bestFit="1" customWidth="1"/>
    <col min="1796" max="1796" width="9.85546875" style="4" customWidth="1"/>
    <col min="1797" max="1797" width="14.28515625" style="4" bestFit="1" customWidth="1"/>
    <col min="1798" max="2049" width="9.140625" style="4"/>
    <col min="2050" max="2051" width="9.5703125" style="4" bestFit="1" customWidth="1"/>
    <col min="2052" max="2052" width="9.85546875" style="4" customWidth="1"/>
    <col min="2053" max="2053" width="14.28515625" style="4" bestFit="1" customWidth="1"/>
    <col min="2054" max="2305" width="9.140625" style="4"/>
    <col min="2306" max="2307" width="9.5703125" style="4" bestFit="1" customWidth="1"/>
    <col min="2308" max="2308" width="9.85546875" style="4" customWidth="1"/>
    <col min="2309" max="2309" width="14.28515625" style="4" bestFit="1" customWidth="1"/>
    <col min="2310" max="2561" width="9.140625" style="4"/>
    <col min="2562" max="2563" width="9.5703125" style="4" bestFit="1" customWidth="1"/>
    <col min="2564" max="2564" width="9.85546875" style="4" customWidth="1"/>
    <col min="2565" max="2565" width="14.28515625" style="4" bestFit="1" customWidth="1"/>
    <col min="2566" max="2817" width="9.140625" style="4"/>
    <col min="2818" max="2819" width="9.5703125" style="4" bestFit="1" customWidth="1"/>
    <col min="2820" max="2820" width="9.85546875" style="4" customWidth="1"/>
    <col min="2821" max="2821" width="14.28515625" style="4" bestFit="1" customWidth="1"/>
    <col min="2822" max="3073" width="9.140625" style="4"/>
    <col min="3074" max="3075" width="9.5703125" style="4" bestFit="1" customWidth="1"/>
    <col min="3076" max="3076" width="9.85546875" style="4" customWidth="1"/>
    <col min="3077" max="3077" width="14.28515625" style="4" bestFit="1" customWidth="1"/>
    <col min="3078" max="3329" width="9.140625" style="4"/>
    <col min="3330" max="3331" width="9.5703125" style="4" bestFit="1" customWidth="1"/>
    <col min="3332" max="3332" width="9.85546875" style="4" customWidth="1"/>
    <col min="3333" max="3333" width="14.28515625" style="4" bestFit="1" customWidth="1"/>
    <col min="3334" max="3585" width="9.140625" style="4"/>
    <col min="3586" max="3587" width="9.5703125" style="4" bestFit="1" customWidth="1"/>
    <col min="3588" max="3588" width="9.85546875" style="4" customWidth="1"/>
    <col min="3589" max="3589" width="14.28515625" style="4" bestFit="1" customWidth="1"/>
    <col min="3590" max="3841" width="9.140625" style="4"/>
    <col min="3842" max="3843" width="9.5703125" style="4" bestFit="1" customWidth="1"/>
    <col min="3844" max="3844" width="9.85546875" style="4" customWidth="1"/>
    <col min="3845" max="3845" width="14.28515625" style="4" bestFit="1" customWidth="1"/>
    <col min="3846" max="4097" width="9.140625" style="4"/>
    <col min="4098" max="4099" width="9.5703125" style="4" bestFit="1" customWidth="1"/>
    <col min="4100" max="4100" width="9.85546875" style="4" customWidth="1"/>
    <col min="4101" max="4101" width="14.28515625" style="4" bestFit="1" customWidth="1"/>
    <col min="4102" max="4353" width="9.140625" style="4"/>
    <col min="4354" max="4355" width="9.5703125" style="4" bestFit="1" customWidth="1"/>
    <col min="4356" max="4356" width="9.85546875" style="4" customWidth="1"/>
    <col min="4357" max="4357" width="14.28515625" style="4" bestFit="1" customWidth="1"/>
    <col min="4358" max="4609" width="9.140625" style="4"/>
    <col min="4610" max="4611" width="9.5703125" style="4" bestFit="1" customWidth="1"/>
    <col min="4612" max="4612" width="9.85546875" style="4" customWidth="1"/>
    <col min="4613" max="4613" width="14.28515625" style="4" bestFit="1" customWidth="1"/>
    <col min="4614" max="4865" width="9.140625" style="4"/>
    <col min="4866" max="4867" width="9.5703125" style="4" bestFit="1" customWidth="1"/>
    <col min="4868" max="4868" width="9.85546875" style="4" customWidth="1"/>
    <col min="4869" max="4869" width="14.28515625" style="4" bestFit="1" customWidth="1"/>
    <col min="4870" max="5121" width="9.140625" style="4"/>
    <col min="5122" max="5123" width="9.5703125" style="4" bestFit="1" customWidth="1"/>
    <col min="5124" max="5124" width="9.85546875" style="4" customWidth="1"/>
    <col min="5125" max="5125" width="14.28515625" style="4" bestFit="1" customWidth="1"/>
    <col min="5126" max="5377" width="9.140625" style="4"/>
    <col min="5378" max="5379" width="9.5703125" style="4" bestFit="1" customWidth="1"/>
    <col min="5380" max="5380" width="9.85546875" style="4" customWidth="1"/>
    <col min="5381" max="5381" width="14.28515625" style="4" bestFit="1" customWidth="1"/>
    <col min="5382" max="5633" width="9.140625" style="4"/>
    <col min="5634" max="5635" width="9.5703125" style="4" bestFit="1" customWidth="1"/>
    <col min="5636" max="5636" width="9.85546875" style="4" customWidth="1"/>
    <col min="5637" max="5637" width="14.28515625" style="4" bestFit="1" customWidth="1"/>
    <col min="5638" max="5889" width="9.140625" style="4"/>
    <col min="5890" max="5891" width="9.5703125" style="4" bestFit="1" customWidth="1"/>
    <col min="5892" max="5892" width="9.85546875" style="4" customWidth="1"/>
    <col min="5893" max="5893" width="14.28515625" style="4" bestFit="1" customWidth="1"/>
    <col min="5894" max="6145" width="9.140625" style="4"/>
    <col min="6146" max="6147" width="9.5703125" style="4" bestFit="1" customWidth="1"/>
    <col min="6148" max="6148" width="9.85546875" style="4" customWidth="1"/>
    <col min="6149" max="6149" width="14.28515625" style="4" bestFit="1" customWidth="1"/>
    <col min="6150" max="6401" width="9.140625" style="4"/>
    <col min="6402" max="6403" width="9.5703125" style="4" bestFit="1" customWidth="1"/>
    <col min="6404" max="6404" width="9.85546875" style="4" customWidth="1"/>
    <col min="6405" max="6405" width="14.28515625" style="4" bestFit="1" customWidth="1"/>
    <col min="6406" max="6657" width="9.140625" style="4"/>
    <col min="6658" max="6659" width="9.5703125" style="4" bestFit="1" customWidth="1"/>
    <col min="6660" max="6660" width="9.85546875" style="4" customWidth="1"/>
    <col min="6661" max="6661" width="14.28515625" style="4" bestFit="1" customWidth="1"/>
    <col min="6662" max="6913" width="9.140625" style="4"/>
    <col min="6914" max="6915" width="9.5703125" style="4" bestFit="1" customWidth="1"/>
    <col min="6916" max="6916" width="9.85546875" style="4" customWidth="1"/>
    <col min="6917" max="6917" width="14.28515625" style="4" bestFit="1" customWidth="1"/>
    <col min="6918" max="7169" width="9.140625" style="4"/>
    <col min="7170" max="7171" width="9.5703125" style="4" bestFit="1" customWidth="1"/>
    <col min="7172" max="7172" width="9.85546875" style="4" customWidth="1"/>
    <col min="7173" max="7173" width="14.28515625" style="4" bestFit="1" customWidth="1"/>
    <col min="7174" max="7425" width="9.140625" style="4"/>
    <col min="7426" max="7427" width="9.5703125" style="4" bestFit="1" customWidth="1"/>
    <col min="7428" max="7428" width="9.85546875" style="4" customWidth="1"/>
    <col min="7429" max="7429" width="14.28515625" style="4" bestFit="1" customWidth="1"/>
    <col min="7430" max="7681" width="9.140625" style="4"/>
    <col min="7682" max="7683" width="9.5703125" style="4" bestFit="1" customWidth="1"/>
    <col min="7684" max="7684" width="9.85546875" style="4" customWidth="1"/>
    <col min="7685" max="7685" width="14.28515625" style="4" bestFit="1" customWidth="1"/>
    <col min="7686" max="7937" width="9.140625" style="4"/>
    <col min="7938" max="7939" width="9.5703125" style="4" bestFit="1" customWidth="1"/>
    <col min="7940" max="7940" width="9.85546875" style="4" customWidth="1"/>
    <col min="7941" max="7941" width="14.28515625" style="4" bestFit="1" customWidth="1"/>
    <col min="7942" max="8193" width="9.140625" style="4"/>
    <col min="8194" max="8195" width="9.5703125" style="4" bestFit="1" customWidth="1"/>
    <col min="8196" max="8196" width="9.85546875" style="4" customWidth="1"/>
    <col min="8197" max="8197" width="14.28515625" style="4" bestFit="1" customWidth="1"/>
    <col min="8198" max="8449" width="9.140625" style="4"/>
    <col min="8450" max="8451" width="9.5703125" style="4" bestFit="1" customWidth="1"/>
    <col min="8452" max="8452" width="9.85546875" style="4" customWidth="1"/>
    <col min="8453" max="8453" width="14.28515625" style="4" bestFit="1" customWidth="1"/>
    <col min="8454" max="8705" width="9.140625" style="4"/>
    <col min="8706" max="8707" width="9.5703125" style="4" bestFit="1" customWidth="1"/>
    <col min="8708" max="8708" width="9.85546875" style="4" customWidth="1"/>
    <col min="8709" max="8709" width="14.28515625" style="4" bestFit="1" customWidth="1"/>
    <col min="8710" max="8961" width="9.140625" style="4"/>
    <col min="8962" max="8963" width="9.5703125" style="4" bestFit="1" customWidth="1"/>
    <col min="8964" max="8964" width="9.85546875" style="4" customWidth="1"/>
    <col min="8965" max="8965" width="14.28515625" style="4" bestFit="1" customWidth="1"/>
    <col min="8966" max="9217" width="9.140625" style="4"/>
    <col min="9218" max="9219" width="9.5703125" style="4" bestFit="1" customWidth="1"/>
    <col min="9220" max="9220" width="9.85546875" style="4" customWidth="1"/>
    <col min="9221" max="9221" width="14.28515625" style="4" bestFit="1" customWidth="1"/>
    <col min="9222" max="9473" width="9.140625" style="4"/>
    <col min="9474" max="9475" width="9.5703125" style="4" bestFit="1" customWidth="1"/>
    <col min="9476" max="9476" width="9.85546875" style="4" customWidth="1"/>
    <col min="9477" max="9477" width="14.28515625" style="4" bestFit="1" customWidth="1"/>
    <col min="9478" max="9729" width="9.140625" style="4"/>
    <col min="9730" max="9731" width="9.5703125" style="4" bestFit="1" customWidth="1"/>
    <col min="9732" max="9732" width="9.85546875" style="4" customWidth="1"/>
    <col min="9733" max="9733" width="14.28515625" style="4" bestFit="1" customWidth="1"/>
    <col min="9734" max="9985" width="9.140625" style="4"/>
    <col min="9986" max="9987" width="9.5703125" style="4" bestFit="1" customWidth="1"/>
    <col min="9988" max="9988" width="9.85546875" style="4" customWidth="1"/>
    <col min="9989" max="9989" width="14.28515625" style="4" bestFit="1" customWidth="1"/>
    <col min="9990" max="10241" width="9.140625" style="4"/>
    <col min="10242" max="10243" width="9.5703125" style="4" bestFit="1" customWidth="1"/>
    <col min="10244" max="10244" width="9.85546875" style="4" customWidth="1"/>
    <col min="10245" max="10245" width="14.28515625" style="4" bestFit="1" customWidth="1"/>
    <col min="10246" max="10497" width="9.140625" style="4"/>
    <col min="10498" max="10499" width="9.5703125" style="4" bestFit="1" customWidth="1"/>
    <col min="10500" max="10500" width="9.85546875" style="4" customWidth="1"/>
    <col min="10501" max="10501" width="14.28515625" style="4" bestFit="1" customWidth="1"/>
    <col min="10502" max="10753" width="9.140625" style="4"/>
    <col min="10754" max="10755" width="9.5703125" style="4" bestFit="1" customWidth="1"/>
    <col min="10756" max="10756" width="9.85546875" style="4" customWidth="1"/>
    <col min="10757" max="10757" width="14.28515625" style="4" bestFit="1" customWidth="1"/>
    <col min="10758" max="11009" width="9.140625" style="4"/>
    <col min="11010" max="11011" width="9.5703125" style="4" bestFit="1" customWidth="1"/>
    <col min="11012" max="11012" width="9.85546875" style="4" customWidth="1"/>
    <col min="11013" max="11013" width="14.28515625" style="4" bestFit="1" customWidth="1"/>
    <col min="11014" max="11265" width="9.140625" style="4"/>
    <col min="11266" max="11267" width="9.5703125" style="4" bestFit="1" customWidth="1"/>
    <col min="11268" max="11268" width="9.85546875" style="4" customWidth="1"/>
    <col min="11269" max="11269" width="14.28515625" style="4" bestFit="1" customWidth="1"/>
    <col min="11270" max="11521" width="9.140625" style="4"/>
    <col min="11522" max="11523" width="9.5703125" style="4" bestFit="1" customWidth="1"/>
    <col min="11524" max="11524" width="9.85546875" style="4" customWidth="1"/>
    <col min="11525" max="11525" width="14.28515625" style="4" bestFit="1" customWidth="1"/>
    <col min="11526" max="11777" width="9.140625" style="4"/>
    <col min="11778" max="11779" width="9.5703125" style="4" bestFit="1" customWidth="1"/>
    <col min="11780" max="11780" width="9.85546875" style="4" customWidth="1"/>
    <col min="11781" max="11781" width="14.28515625" style="4" bestFit="1" customWidth="1"/>
    <col min="11782" max="12033" width="9.140625" style="4"/>
    <col min="12034" max="12035" width="9.5703125" style="4" bestFit="1" customWidth="1"/>
    <col min="12036" max="12036" width="9.85546875" style="4" customWidth="1"/>
    <col min="12037" max="12037" width="14.28515625" style="4" bestFit="1" customWidth="1"/>
    <col min="12038" max="12289" width="9.140625" style="4"/>
    <col min="12290" max="12291" width="9.5703125" style="4" bestFit="1" customWidth="1"/>
    <col min="12292" max="12292" width="9.85546875" style="4" customWidth="1"/>
    <col min="12293" max="12293" width="14.28515625" style="4" bestFit="1" customWidth="1"/>
    <col min="12294" max="12545" width="9.140625" style="4"/>
    <col min="12546" max="12547" width="9.5703125" style="4" bestFit="1" customWidth="1"/>
    <col min="12548" max="12548" width="9.85546875" style="4" customWidth="1"/>
    <col min="12549" max="12549" width="14.28515625" style="4" bestFit="1" customWidth="1"/>
    <col min="12550" max="12801" width="9.140625" style="4"/>
    <col min="12802" max="12803" width="9.5703125" style="4" bestFit="1" customWidth="1"/>
    <col min="12804" max="12804" width="9.85546875" style="4" customWidth="1"/>
    <col min="12805" max="12805" width="14.28515625" style="4" bestFit="1" customWidth="1"/>
    <col min="12806" max="13057" width="9.140625" style="4"/>
    <col min="13058" max="13059" width="9.5703125" style="4" bestFit="1" customWidth="1"/>
    <col min="13060" max="13060" width="9.85546875" style="4" customWidth="1"/>
    <col min="13061" max="13061" width="14.28515625" style="4" bestFit="1" customWidth="1"/>
    <col min="13062" max="13313" width="9.140625" style="4"/>
    <col min="13314" max="13315" width="9.5703125" style="4" bestFit="1" customWidth="1"/>
    <col min="13316" max="13316" width="9.85546875" style="4" customWidth="1"/>
    <col min="13317" max="13317" width="14.28515625" style="4" bestFit="1" customWidth="1"/>
    <col min="13318" max="13569" width="9.140625" style="4"/>
    <col min="13570" max="13571" width="9.5703125" style="4" bestFit="1" customWidth="1"/>
    <col min="13572" max="13572" width="9.85546875" style="4" customWidth="1"/>
    <col min="13573" max="13573" width="14.28515625" style="4" bestFit="1" customWidth="1"/>
    <col min="13574" max="13825" width="9.140625" style="4"/>
    <col min="13826" max="13827" width="9.5703125" style="4" bestFit="1" customWidth="1"/>
    <col min="13828" max="13828" width="9.85546875" style="4" customWidth="1"/>
    <col min="13829" max="13829" width="14.28515625" style="4" bestFit="1" customWidth="1"/>
    <col min="13830" max="14081" width="9.140625" style="4"/>
    <col min="14082" max="14083" width="9.5703125" style="4" bestFit="1" customWidth="1"/>
    <col min="14084" max="14084" width="9.85546875" style="4" customWidth="1"/>
    <col min="14085" max="14085" width="14.28515625" style="4" bestFit="1" customWidth="1"/>
    <col min="14086" max="14337" width="9.140625" style="4"/>
    <col min="14338" max="14339" width="9.5703125" style="4" bestFit="1" customWidth="1"/>
    <col min="14340" max="14340" width="9.85546875" style="4" customWidth="1"/>
    <col min="14341" max="14341" width="14.28515625" style="4" bestFit="1" customWidth="1"/>
    <col min="14342" max="14593" width="9.140625" style="4"/>
    <col min="14594" max="14595" width="9.5703125" style="4" bestFit="1" customWidth="1"/>
    <col min="14596" max="14596" width="9.85546875" style="4" customWidth="1"/>
    <col min="14597" max="14597" width="14.28515625" style="4" bestFit="1" customWidth="1"/>
    <col min="14598" max="14849" width="9.140625" style="4"/>
    <col min="14850" max="14851" width="9.5703125" style="4" bestFit="1" customWidth="1"/>
    <col min="14852" max="14852" width="9.85546875" style="4" customWidth="1"/>
    <col min="14853" max="14853" width="14.28515625" style="4" bestFit="1" customWidth="1"/>
    <col min="14854" max="15105" width="9.140625" style="4"/>
    <col min="15106" max="15107" width="9.5703125" style="4" bestFit="1" customWidth="1"/>
    <col min="15108" max="15108" width="9.85546875" style="4" customWidth="1"/>
    <col min="15109" max="15109" width="14.28515625" style="4" bestFit="1" customWidth="1"/>
    <col min="15110" max="15361" width="9.140625" style="4"/>
    <col min="15362" max="15363" width="9.5703125" style="4" bestFit="1" customWidth="1"/>
    <col min="15364" max="15364" width="9.85546875" style="4" customWidth="1"/>
    <col min="15365" max="15365" width="14.28515625" style="4" bestFit="1" customWidth="1"/>
    <col min="15366" max="15617" width="9.140625" style="4"/>
    <col min="15618" max="15619" width="9.5703125" style="4" bestFit="1" customWidth="1"/>
    <col min="15620" max="15620" width="9.85546875" style="4" customWidth="1"/>
    <col min="15621" max="15621" width="14.28515625" style="4" bestFit="1" customWidth="1"/>
    <col min="15622" max="15873" width="9.140625" style="4"/>
    <col min="15874" max="15875" width="9.5703125" style="4" bestFit="1" customWidth="1"/>
    <col min="15876" max="15876" width="9.85546875" style="4" customWidth="1"/>
    <col min="15877" max="15877" width="14.28515625" style="4" bestFit="1" customWidth="1"/>
    <col min="15878" max="16129" width="9.140625" style="4"/>
    <col min="16130" max="16131" width="9.5703125" style="4" bestFit="1" customWidth="1"/>
    <col min="16132" max="16132" width="9.85546875" style="4" customWidth="1"/>
    <col min="16133" max="16133" width="14.28515625" style="4" bestFit="1" customWidth="1"/>
    <col min="16134" max="16384" width="9.140625" style="4"/>
  </cols>
  <sheetData>
    <row r="1" spans="1:5" x14ac:dyDescent="0.25">
      <c r="A1" s="238">
        <v>37226</v>
      </c>
      <c r="B1" s="107">
        <v>1830.2</v>
      </c>
    </row>
    <row r="2" spans="1:5" x14ac:dyDescent="0.25">
      <c r="A2" s="238">
        <v>37257</v>
      </c>
      <c r="B2" s="107">
        <v>1849.78</v>
      </c>
      <c r="C2" s="110">
        <f>B2/B1-1</f>
        <v>1.0698284340509234E-2</v>
      </c>
      <c r="D2" s="108">
        <f>C2</f>
        <v>1.0698284340509234E-2</v>
      </c>
    </row>
    <row r="3" spans="1:5" x14ac:dyDescent="0.25">
      <c r="A3" s="238">
        <v>37288</v>
      </c>
      <c r="B3" s="107">
        <v>1855.51</v>
      </c>
      <c r="C3" s="110">
        <f>B3/B2-1</f>
        <v>3.0976656683496806E-3</v>
      </c>
      <c r="D3" s="108">
        <f>(1+D2)*(1+C3)-1</f>
        <v>1.3829089716970833E-2</v>
      </c>
    </row>
    <row r="4" spans="1:5" x14ac:dyDescent="0.25">
      <c r="A4" s="238">
        <v>37316</v>
      </c>
      <c r="B4" s="107">
        <v>1867.01</v>
      </c>
      <c r="C4" s="110">
        <f t="shared" ref="C4:C67" si="0">B4/B3-1</f>
        <v>6.1977569509190644E-3</v>
      </c>
      <c r="D4" s="108">
        <f t="shared" ref="D4:D13" si="1">(1+D3)*(1+C4)-1</f>
        <v>2.0112556004808102E-2</v>
      </c>
    </row>
    <row r="5" spans="1:5" x14ac:dyDescent="0.25">
      <c r="A5" s="238">
        <v>37347</v>
      </c>
      <c r="B5" s="107">
        <v>1879.71</v>
      </c>
      <c r="C5" s="110">
        <f t="shared" si="0"/>
        <v>6.8023202875184818E-3</v>
      </c>
      <c r="D5" s="108">
        <f t="shared" si="1"/>
        <v>2.7051688340071989E-2</v>
      </c>
    </row>
    <row r="6" spans="1:5" x14ac:dyDescent="0.25">
      <c r="A6" s="238">
        <v>37377</v>
      </c>
      <c r="B6" s="107">
        <v>1881.4</v>
      </c>
      <c r="C6" s="110">
        <f t="shared" si="0"/>
        <v>8.9907485729190384E-4</v>
      </c>
      <c r="D6" s="108">
        <f t="shared" si="1"/>
        <v>2.7975084690197827E-2</v>
      </c>
    </row>
    <row r="7" spans="1:5" x14ac:dyDescent="0.25">
      <c r="A7" s="238">
        <v>37408</v>
      </c>
      <c r="B7" s="107">
        <v>1892.88</v>
      </c>
      <c r="C7" s="110">
        <f t="shared" si="0"/>
        <v>6.1018390560221292E-3</v>
      </c>
      <c r="D7" s="108">
        <f t="shared" si="1"/>
        <v>3.4247623210578171E-2</v>
      </c>
    </row>
    <row r="8" spans="1:5" x14ac:dyDescent="0.25">
      <c r="A8" s="238">
        <v>37438</v>
      </c>
      <c r="B8" s="107">
        <v>1914.65</v>
      </c>
      <c r="C8" s="110">
        <f t="shared" si="0"/>
        <v>1.1500993195553866E-2</v>
      </c>
      <c r="D8" s="108">
        <f t="shared" si="1"/>
        <v>4.6142498087640815E-2</v>
      </c>
    </row>
    <row r="9" spans="1:5" x14ac:dyDescent="0.25">
      <c r="A9" s="238">
        <v>37469</v>
      </c>
      <c r="B9" s="107">
        <v>1931.12</v>
      </c>
      <c r="C9" s="110">
        <f t="shared" si="0"/>
        <v>8.6020943775624303E-3</v>
      </c>
      <c r="D9" s="108">
        <f t="shared" si="1"/>
        <v>5.514151458856964E-2</v>
      </c>
    </row>
    <row r="10" spans="1:5" x14ac:dyDescent="0.25">
      <c r="A10" s="238">
        <v>37500</v>
      </c>
      <c r="B10" s="107">
        <v>1947.15</v>
      </c>
      <c r="C10" s="110">
        <f t="shared" si="0"/>
        <v>8.3008823894943351E-3</v>
      </c>
      <c r="D10" s="108">
        <f t="shared" si="1"/>
        <v>6.3900120205442335E-2</v>
      </c>
    </row>
    <row r="11" spans="1:5" x14ac:dyDescent="0.25">
      <c r="A11" s="238">
        <v>37530</v>
      </c>
      <c r="B11" s="107">
        <v>1977.72</v>
      </c>
      <c r="C11" s="110">
        <f t="shared" si="0"/>
        <v>1.5699869039365266E-2</v>
      </c>
      <c r="D11" s="108">
        <f t="shared" si="1"/>
        <v>8.0603212763632692E-2</v>
      </c>
    </row>
    <row r="12" spans="1:5" x14ac:dyDescent="0.25">
      <c r="A12" s="238">
        <v>37561</v>
      </c>
      <c r="B12" s="107">
        <v>2044.76</v>
      </c>
      <c r="C12" s="110">
        <f t="shared" si="0"/>
        <v>3.3897619481018548E-2</v>
      </c>
      <c r="D12" s="108">
        <f t="shared" si="1"/>
        <v>0.11723308927986054</v>
      </c>
    </row>
    <row r="13" spans="1:5" x14ac:dyDescent="0.25">
      <c r="A13" s="238">
        <v>37591</v>
      </c>
      <c r="B13" s="107">
        <v>2099.9699999999998</v>
      </c>
      <c r="C13" s="110">
        <f t="shared" si="0"/>
        <v>2.7000723801326121E-2</v>
      </c>
      <c r="D13" s="108">
        <f t="shared" si="1"/>
        <v>0.1473991913452084</v>
      </c>
      <c r="E13" s="111"/>
    </row>
    <row r="14" spans="1:5" x14ac:dyDescent="0.25">
      <c r="A14" s="238">
        <v>37622</v>
      </c>
      <c r="B14" s="107">
        <v>2151.84</v>
      </c>
      <c r="C14" s="110">
        <f t="shared" si="0"/>
        <v>2.4700352862183861E-2</v>
      </c>
      <c r="D14" s="112">
        <v>2.47E-2</v>
      </c>
    </row>
    <row r="15" spans="1:5" x14ac:dyDescent="0.25">
      <c r="A15" s="238">
        <v>37653</v>
      </c>
      <c r="B15" s="107">
        <v>2183.2600000000002</v>
      </c>
      <c r="C15" s="110">
        <f t="shared" si="0"/>
        <v>1.4601457357424463E-2</v>
      </c>
      <c r="D15" s="108">
        <f>(1+D14)*(1+C15)-1</f>
        <v>3.9662113354152817E-2</v>
      </c>
    </row>
    <row r="16" spans="1:5" x14ac:dyDescent="0.25">
      <c r="A16" s="238">
        <v>37681</v>
      </c>
      <c r="B16" s="107">
        <v>2213.17</v>
      </c>
      <c r="C16" s="110">
        <f t="shared" si="0"/>
        <v>1.3699696783708637E-2</v>
      </c>
      <c r="D16" s="108">
        <f t="shared" ref="D16:D79" si="2">(1+D15)*(1+C16)-1</f>
        <v>5.39051690646144E-2</v>
      </c>
    </row>
    <row r="17" spans="1:5" x14ac:dyDescent="0.25">
      <c r="A17" s="238">
        <v>37712</v>
      </c>
      <c r="B17" s="107">
        <v>2243.71</v>
      </c>
      <c r="C17" s="110">
        <f t="shared" si="0"/>
        <v>1.3799211086360286E-2</v>
      </c>
      <c r="D17" s="108">
        <f t="shared" si="2"/>
        <v>6.8448228957543211E-2</v>
      </c>
    </row>
    <row r="18" spans="1:5" x14ac:dyDescent="0.25">
      <c r="A18" s="238">
        <v>37742</v>
      </c>
      <c r="B18" s="107">
        <v>2265.92</v>
      </c>
      <c r="C18" s="110">
        <f t="shared" si="0"/>
        <v>9.8987837109074661E-3</v>
      </c>
      <c r="D18" s="108">
        <f t="shared" si="2"/>
        <v>7.9024566882295977E-2</v>
      </c>
    </row>
    <row r="19" spans="1:5" x14ac:dyDescent="0.25">
      <c r="A19" s="238">
        <v>37773</v>
      </c>
      <c r="B19" s="107">
        <v>2264.56</v>
      </c>
      <c r="C19" s="110">
        <f t="shared" si="0"/>
        <v>-6.0019771218755569E-4</v>
      </c>
      <c r="D19" s="108">
        <f t="shared" si="2"/>
        <v>7.8376938805859053E-2</v>
      </c>
    </row>
    <row r="20" spans="1:5" x14ac:dyDescent="0.25">
      <c r="A20" s="238">
        <v>37803</v>
      </c>
      <c r="B20" s="107">
        <v>2265.4699999999998</v>
      </c>
      <c r="C20" s="110">
        <f t="shared" si="0"/>
        <v>4.0184406683851925E-4</v>
      </c>
      <c r="D20" s="108">
        <f t="shared" si="2"/>
        <v>7.8810278180533766E-2</v>
      </c>
    </row>
    <row r="21" spans="1:5" x14ac:dyDescent="0.25">
      <c r="A21" s="238">
        <v>37834</v>
      </c>
      <c r="B21" s="107">
        <v>2269.5500000000002</v>
      </c>
      <c r="C21" s="110">
        <f t="shared" si="0"/>
        <v>1.8009507960821125E-3</v>
      </c>
      <c r="D21" s="108">
        <f t="shared" si="2"/>
        <v>8.0753162409844537E-2</v>
      </c>
    </row>
    <row r="22" spans="1:5" x14ac:dyDescent="0.25">
      <c r="A22" s="238">
        <v>37865</v>
      </c>
      <c r="B22" s="107">
        <v>2288.16</v>
      </c>
      <c r="C22" s="110">
        <f t="shared" si="0"/>
        <v>8.1998634090456601E-3</v>
      </c>
      <c r="D22" s="108">
        <f t="shared" si="2"/>
        <v>8.9615190720499394E-2</v>
      </c>
    </row>
    <row r="23" spans="1:5" x14ac:dyDescent="0.25">
      <c r="A23" s="238">
        <v>37895</v>
      </c>
      <c r="B23" s="107">
        <v>2297.08</v>
      </c>
      <c r="C23" s="110">
        <f t="shared" si="0"/>
        <v>3.8983287881966255E-3</v>
      </c>
      <c r="D23" s="108">
        <f t="shared" si="2"/>
        <v>9.3862868986541503E-2</v>
      </c>
    </row>
    <row r="24" spans="1:5" x14ac:dyDescent="0.25">
      <c r="A24" s="238">
        <v>37926</v>
      </c>
      <c r="B24" s="107">
        <v>2305.58</v>
      </c>
      <c r="C24" s="110">
        <f t="shared" si="0"/>
        <v>3.7003500095773578E-3</v>
      </c>
      <c r="D24" s="108">
        <f t="shared" si="2"/>
        <v>9.7910544464272276E-2</v>
      </c>
    </row>
    <row r="25" spans="1:5" x14ac:dyDescent="0.25">
      <c r="A25" s="238">
        <v>37956</v>
      </c>
      <c r="B25" s="107">
        <v>2318.0300000000002</v>
      </c>
      <c r="C25" s="110">
        <f t="shared" si="0"/>
        <v>5.3999427475950323E-3</v>
      </c>
      <c r="D25" s="108">
        <f t="shared" si="2"/>
        <v>0.10383919854636026</v>
      </c>
      <c r="E25" s="113"/>
    </row>
    <row r="26" spans="1:5" x14ac:dyDescent="0.25">
      <c r="A26" s="238">
        <v>37987</v>
      </c>
      <c r="B26" s="107">
        <v>2337.27</v>
      </c>
      <c r="C26" s="110">
        <f t="shared" si="0"/>
        <v>8.3001514216811678E-3</v>
      </c>
      <c r="D26" s="108">
        <f t="shared" si="2"/>
        <v>0.11300123103948212</v>
      </c>
    </row>
    <row r="27" spans="1:5" x14ac:dyDescent="0.25">
      <c r="A27" s="238">
        <v>38018</v>
      </c>
      <c r="B27" s="107">
        <v>2346.39</v>
      </c>
      <c r="C27" s="110">
        <f t="shared" si="0"/>
        <v>3.9019882170223674E-3</v>
      </c>
      <c r="D27" s="108">
        <f t="shared" si="2"/>
        <v>0.11734414872852961</v>
      </c>
    </row>
    <row r="28" spans="1:5" x14ac:dyDescent="0.25">
      <c r="A28" s="238">
        <v>38047</v>
      </c>
      <c r="B28" s="107">
        <v>2359.7600000000002</v>
      </c>
      <c r="C28" s="110">
        <f t="shared" si="0"/>
        <v>5.6981149766237582E-3</v>
      </c>
      <c r="D28" s="108">
        <f t="shared" si="2"/>
        <v>0.12371090415644259</v>
      </c>
    </row>
    <row r="29" spans="1:5" x14ac:dyDescent="0.25">
      <c r="A29" s="238">
        <v>38078</v>
      </c>
      <c r="B29" s="107">
        <v>2369.4299999999998</v>
      </c>
      <c r="C29" s="110">
        <f t="shared" si="0"/>
        <v>4.0978743601043366E-3</v>
      </c>
      <c r="D29" s="108">
        <f t="shared" si="2"/>
        <v>0.12831573025875498</v>
      </c>
    </row>
    <row r="30" spans="1:5" x14ac:dyDescent="0.25">
      <c r="A30" s="238">
        <v>38108</v>
      </c>
      <c r="B30" s="107">
        <v>2378.91</v>
      </c>
      <c r="C30" s="110">
        <f t="shared" si="0"/>
        <v>4.0009622567453995E-3</v>
      </c>
      <c r="D30" s="108">
        <f t="shared" si="2"/>
        <v>0.13283007890921228</v>
      </c>
    </row>
    <row r="31" spans="1:5" x14ac:dyDescent="0.25">
      <c r="A31" s="238">
        <v>38139</v>
      </c>
      <c r="B31" s="107">
        <v>2390.8000000000002</v>
      </c>
      <c r="C31" s="110">
        <f t="shared" si="0"/>
        <v>4.9980873593369335E-3</v>
      </c>
      <c r="D31" s="108">
        <f t="shared" si="2"/>
        <v>0.13849206260688507</v>
      </c>
    </row>
    <row r="32" spans="1:5" x14ac:dyDescent="0.25">
      <c r="A32" s="238">
        <v>38169</v>
      </c>
      <c r="B32" s="107">
        <v>2408.25</v>
      </c>
      <c r="C32" s="110">
        <f t="shared" si="0"/>
        <v>7.2988121131001282E-3</v>
      </c>
      <c r="D32" s="108">
        <f t="shared" si="2"/>
        <v>0.1468017022641086</v>
      </c>
    </row>
    <row r="33" spans="1:5" x14ac:dyDescent="0.25">
      <c r="A33" s="238">
        <v>38200</v>
      </c>
      <c r="B33" s="107">
        <v>2420.29</v>
      </c>
      <c r="C33" s="110">
        <f t="shared" si="0"/>
        <v>4.9994809508979721E-3</v>
      </c>
      <c r="D33" s="108">
        <f t="shared" si="2"/>
        <v>0.15253511552903531</v>
      </c>
    </row>
    <row r="34" spans="1:5" x14ac:dyDescent="0.25">
      <c r="A34" s="238">
        <v>38231</v>
      </c>
      <c r="B34" s="107">
        <v>2424.4</v>
      </c>
      <c r="C34" s="110">
        <f t="shared" si="0"/>
        <v>1.698143610889602E-3</v>
      </c>
      <c r="D34" s="108">
        <f t="shared" si="2"/>
        <v>0.15449228567179696</v>
      </c>
    </row>
    <row r="35" spans="1:5" x14ac:dyDescent="0.25">
      <c r="A35" s="238">
        <v>38261</v>
      </c>
      <c r="B35" s="107">
        <v>2428.52</v>
      </c>
      <c r="C35" s="110">
        <f t="shared" si="0"/>
        <v>1.699389539679963E-3</v>
      </c>
      <c r="D35" s="108">
        <f t="shared" si="2"/>
        <v>0.15645421778570889</v>
      </c>
    </row>
    <row r="36" spans="1:5" x14ac:dyDescent="0.25">
      <c r="A36" s="238">
        <v>38292</v>
      </c>
      <c r="B36" s="107">
        <v>2439.21</v>
      </c>
      <c r="C36" s="110">
        <f t="shared" si="0"/>
        <v>4.4018579216971165E-3</v>
      </c>
      <c r="D36" s="108">
        <f t="shared" si="2"/>
        <v>0.16154476494534897</v>
      </c>
    </row>
    <row r="37" spans="1:5" x14ac:dyDescent="0.25">
      <c r="A37" s="238">
        <v>38322</v>
      </c>
      <c r="B37" s="107">
        <v>2460.19</v>
      </c>
      <c r="C37" s="110">
        <f t="shared" si="0"/>
        <v>8.6011454528309716E-3</v>
      </c>
      <c r="D37" s="108">
        <f t="shared" si="2"/>
        <v>0.17153538041861838</v>
      </c>
      <c r="E37" s="113"/>
    </row>
    <row r="38" spans="1:5" x14ac:dyDescent="0.25">
      <c r="A38" s="238">
        <v>38353</v>
      </c>
      <c r="B38" s="107">
        <v>2474.21</v>
      </c>
      <c r="C38" s="110">
        <f t="shared" si="0"/>
        <v>5.6987468447557976E-3</v>
      </c>
      <c r="D38" s="108">
        <f t="shared" si="2"/>
        <v>0.17821166397129873</v>
      </c>
    </row>
    <row r="39" spans="1:5" x14ac:dyDescent="0.25">
      <c r="A39" s="238">
        <v>38384</v>
      </c>
      <c r="B39" s="107">
        <v>2485.1</v>
      </c>
      <c r="C39" s="110">
        <f t="shared" si="0"/>
        <v>4.4014048928748828E-3</v>
      </c>
      <c r="D39" s="108">
        <f t="shared" si="2"/>
        <v>0.18339745055394419</v>
      </c>
    </row>
    <row r="40" spans="1:5" x14ac:dyDescent="0.25">
      <c r="A40" s="238">
        <v>38412</v>
      </c>
      <c r="B40" s="107">
        <v>2503.2399999999998</v>
      </c>
      <c r="C40" s="110">
        <f t="shared" si="0"/>
        <v>7.2995050500985759E-3</v>
      </c>
      <c r="D40" s="108">
        <f t="shared" si="2"/>
        <v>0.19203566622053647</v>
      </c>
    </row>
    <row r="41" spans="1:5" x14ac:dyDescent="0.25">
      <c r="A41" s="238">
        <v>38443</v>
      </c>
      <c r="B41" s="107">
        <v>2526.02</v>
      </c>
      <c r="C41" s="110">
        <f t="shared" si="0"/>
        <v>9.1002061328520067E-3</v>
      </c>
      <c r="D41" s="108">
        <f t="shared" si="2"/>
        <v>0.20288343650085494</v>
      </c>
    </row>
    <row r="42" spans="1:5" x14ac:dyDescent="0.25">
      <c r="A42" s="238">
        <v>38473</v>
      </c>
      <c r="B42" s="107">
        <v>2543.6999999999998</v>
      </c>
      <c r="C42" s="110">
        <f t="shared" si="0"/>
        <v>6.9991528174755402E-3</v>
      </c>
      <c r="D42" s="108">
        <f t="shared" si="2"/>
        <v>0.2113026014945345</v>
      </c>
    </row>
    <row r="43" spans="1:5" x14ac:dyDescent="0.25">
      <c r="A43" s="238">
        <v>38504</v>
      </c>
      <c r="B43" s="107">
        <v>2540.9</v>
      </c>
      <c r="C43" s="110">
        <f t="shared" si="0"/>
        <v>-1.1007587372723338E-3</v>
      </c>
      <c r="D43" s="108">
        <f t="shared" si="2"/>
        <v>0.20996924957245877</v>
      </c>
    </row>
    <row r="44" spans="1:5" x14ac:dyDescent="0.25">
      <c r="A44" s="238">
        <v>38534</v>
      </c>
      <c r="B44" s="107">
        <v>2541.66</v>
      </c>
      <c r="C44" s="110">
        <f t="shared" si="0"/>
        <v>2.9910661576604269E-4</v>
      </c>
      <c r="D44" s="108">
        <f t="shared" si="2"/>
        <v>0.21033115937987934</v>
      </c>
    </row>
    <row r="45" spans="1:5" x14ac:dyDescent="0.25">
      <c r="A45" s="238">
        <v>38565</v>
      </c>
      <c r="B45" s="107">
        <v>2541.66</v>
      </c>
      <c r="C45" s="110">
        <f t="shared" si="0"/>
        <v>0</v>
      </c>
      <c r="D45" s="108">
        <f t="shared" si="2"/>
        <v>0.21033115937987934</v>
      </c>
    </row>
    <row r="46" spans="1:5" x14ac:dyDescent="0.25">
      <c r="A46" s="238">
        <v>38596</v>
      </c>
      <c r="B46" s="107">
        <v>2545.4699999999998</v>
      </c>
      <c r="C46" s="110">
        <f t="shared" si="0"/>
        <v>1.4990203252991385E-3</v>
      </c>
      <c r="D46" s="108">
        <f t="shared" si="2"/>
        <v>0.2121454703881327</v>
      </c>
    </row>
    <row r="47" spans="1:5" x14ac:dyDescent="0.25">
      <c r="A47" s="238">
        <v>38626</v>
      </c>
      <c r="B47" s="107">
        <v>2560.23</v>
      </c>
      <c r="C47" s="110">
        <f t="shared" si="0"/>
        <v>5.7985362231729454E-3</v>
      </c>
      <c r="D47" s="108">
        <f t="shared" si="2"/>
        <v>0.21917413980593325</v>
      </c>
    </row>
    <row r="48" spans="1:5" x14ac:dyDescent="0.25">
      <c r="A48" s="238">
        <v>38657</v>
      </c>
      <c r="B48" s="107">
        <v>2574.0500000000002</v>
      </c>
      <c r="C48" s="110">
        <f t="shared" si="0"/>
        <v>5.3979525277025875E-3</v>
      </c>
      <c r="D48" s="108">
        <f t="shared" si="2"/>
        <v>0.22575518393560823</v>
      </c>
    </row>
    <row r="49" spans="1:5" x14ac:dyDescent="0.25">
      <c r="A49" s="238">
        <v>38687</v>
      </c>
      <c r="B49" s="107">
        <v>2584.35</v>
      </c>
      <c r="C49" s="110">
        <f t="shared" si="0"/>
        <v>4.0014762727995645E-3</v>
      </c>
      <c r="D49" s="108">
        <f t="shared" si="2"/>
        <v>0.23066001422038762</v>
      </c>
      <c r="E49" s="113"/>
    </row>
    <row r="50" spans="1:5" x14ac:dyDescent="0.25">
      <c r="A50" s="238">
        <v>38718</v>
      </c>
      <c r="B50" s="107">
        <v>2594.17</v>
      </c>
      <c r="C50" s="110">
        <f t="shared" si="0"/>
        <v>3.7997949194188418E-3</v>
      </c>
      <c r="D50" s="108">
        <f t="shared" si="2"/>
        <v>0.23533626988995415</v>
      </c>
    </row>
    <row r="51" spans="1:5" x14ac:dyDescent="0.25">
      <c r="A51" s="238">
        <v>38749</v>
      </c>
      <c r="B51" s="107">
        <v>2600.14</v>
      </c>
      <c r="C51" s="110">
        <f t="shared" si="0"/>
        <v>2.3013141004637472E-3</v>
      </c>
      <c r="D51" s="108">
        <f t="shared" si="2"/>
        <v>0.23817916666666616</v>
      </c>
    </row>
    <row r="52" spans="1:5" x14ac:dyDescent="0.25">
      <c r="A52" s="238">
        <v>38777</v>
      </c>
      <c r="B52" s="107">
        <v>2607.16</v>
      </c>
      <c r="C52" s="110">
        <f t="shared" si="0"/>
        <v>2.6998546232126497E-3</v>
      </c>
      <c r="D52" s="108">
        <f t="shared" si="2"/>
        <v>0.24152207041415674</v>
      </c>
    </row>
    <row r="53" spans="1:5" x14ac:dyDescent="0.25">
      <c r="A53" s="238">
        <v>38808</v>
      </c>
      <c r="B53" s="107">
        <v>2610.29</v>
      </c>
      <c r="C53" s="110">
        <f t="shared" si="0"/>
        <v>1.2005400512435926E-3</v>
      </c>
      <c r="D53" s="108">
        <f t="shared" si="2"/>
        <v>0.24301256738419186</v>
      </c>
    </row>
    <row r="54" spans="1:5" x14ac:dyDescent="0.25">
      <c r="A54" s="238">
        <v>38838</v>
      </c>
      <c r="B54" s="107">
        <v>2613.6799999999998</v>
      </c>
      <c r="C54" s="110">
        <f t="shared" si="0"/>
        <v>1.2987062740155153E-3</v>
      </c>
      <c r="D54" s="108">
        <f t="shared" si="2"/>
        <v>0.24462687560413388</v>
      </c>
    </row>
    <row r="55" spans="1:5" x14ac:dyDescent="0.25">
      <c r="A55" s="238">
        <v>38869</v>
      </c>
      <c r="B55" s="107">
        <v>2611.85</v>
      </c>
      <c r="C55" s="110">
        <f t="shared" si="0"/>
        <v>-7.0016222337854206E-4</v>
      </c>
      <c r="D55" s="108">
        <f t="shared" si="2"/>
        <v>0.24375543488363416</v>
      </c>
    </row>
    <row r="56" spans="1:5" x14ac:dyDescent="0.25">
      <c r="A56" s="238">
        <v>38899</v>
      </c>
      <c r="B56" s="107">
        <v>2614.7199999999998</v>
      </c>
      <c r="C56" s="110">
        <f t="shared" si="0"/>
        <v>1.0988379883989374E-3</v>
      </c>
      <c r="D56" s="108">
        <f t="shared" si="2"/>
        <v>0.24512212060376193</v>
      </c>
    </row>
    <row r="57" spans="1:5" x14ac:dyDescent="0.25">
      <c r="A57" s="238">
        <v>38930</v>
      </c>
      <c r="B57" s="107">
        <v>2614.1999999999998</v>
      </c>
      <c r="C57" s="110">
        <f t="shared" si="0"/>
        <v>-1.9887406682173037E-4</v>
      </c>
      <c r="D57" s="108">
        <f t="shared" si="2"/>
        <v>0.24487449810394768</v>
      </c>
    </row>
    <row r="58" spans="1:5" x14ac:dyDescent="0.25">
      <c r="A58" s="238">
        <v>38961</v>
      </c>
      <c r="B58" s="107">
        <v>2618.38</v>
      </c>
      <c r="C58" s="110">
        <f t="shared" si="0"/>
        <v>1.5989595287277947E-3</v>
      </c>
      <c r="D58" s="108">
        <f t="shared" si="2"/>
        <v>0.24686500204476114</v>
      </c>
    </row>
    <row r="59" spans="1:5" x14ac:dyDescent="0.25">
      <c r="A59" s="238">
        <v>38991</v>
      </c>
      <c r="B59" s="107">
        <v>2629.64</v>
      </c>
      <c r="C59" s="110">
        <f t="shared" si="0"/>
        <v>4.3003689304073056E-3</v>
      </c>
      <c r="D59" s="108">
        <f t="shared" si="2"/>
        <v>0.2522269815599667</v>
      </c>
    </row>
    <row r="60" spans="1:5" x14ac:dyDescent="0.25">
      <c r="A60" s="238">
        <v>39022</v>
      </c>
      <c r="B60" s="107">
        <v>2640.68</v>
      </c>
      <c r="C60" s="110">
        <f t="shared" si="0"/>
        <v>4.1982933025053182E-3</v>
      </c>
      <c r="D60" s="108">
        <f t="shared" si="2"/>
        <v>0.2574841977098663</v>
      </c>
    </row>
    <row r="61" spans="1:5" x14ac:dyDescent="0.25">
      <c r="A61" s="238">
        <v>39052</v>
      </c>
      <c r="B61" s="107">
        <v>2657.05</v>
      </c>
      <c r="C61" s="110">
        <f t="shared" si="0"/>
        <v>6.1991608222125016E-3</v>
      </c>
      <c r="D61" s="108">
        <f t="shared" si="2"/>
        <v>0.26527954448286062</v>
      </c>
      <c r="E61" s="113"/>
    </row>
    <row r="62" spans="1:5" x14ac:dyDescent="0.25">
      <c r="A62" s="238">
        <v>39083</v>
      </c>
      <c r="B62" s="107">
        <v>2670.07</v>
      </c>
      <c r="C62" s="110">
        <f t="shared" si="0"/>
        <v>4.900171242543383E-3</v>
      </c>
      <c r="D62" s="108">
        <f t="shared" si="2"/>
        <v>0.27147963092051386</v>
      </c>
    </row>
    <row r="63" spans="1:5" x14ac:dyDescent="0.25">
      <c r="A63" s="238">
        <v>39114</v>
      </c>
      <c r="B63" s="107">
        <v>2681.28</v>
      </c>
      <c r="C63" s="110">
        <f t="shared" si="0"/>
        <v>4.1983918024621758E-3</v>
      </c>
      <c r="D63" s="108">
        <f t="shared" si="2"/>
        <v>0.27681780057996819</v>
      </c>
    </row>
    <row r="64" spans="1:5" x14ac:dyDescent="0.25">
      <c r="A64" s="238">
        <v>39142</v>
      </c>
      <c r="B64" s="107">
        <v>2693.08</v>
      </c>
      <c r="C64" s="110">
        <f t="shared" si="0"/>
        <v>4.4008831602815324E-3</v>
      </c>
      <c r="D64" s="108">
        <f t="shared" si="2"/>
        <v>0.28243692653728836</v>
      </c>
    </row>
    <row r="65" spans="1:5" x14ac:dyDescent="0.25">
      <c r="A65" s="238">
        <v>39173</v>
      </c>
      <c r="B65" s="107">
        <v>2700.08</v>
      </c>
      <c r="C65" s="110">
        <f t="shared" si="0"/>
        <v>2.5992543853134986E-3</v>
      </c>
      <c r="D65" s="108">
        <f t="shared" si="2"/>
        <v>0.28577030634247835</v>
      </c>
    </row>
    <row r="66" spans="1:5" x14ac:dyDescent="0.25">
      <c r="A66" s="238">
        <v>39203</v>
      </c>
      <c r="B66" s="107">
        <v>2707.1</v>
      </c>
      <c r="C66" s="110">
        <f t="shared" si="0"/>
        <v>2.5999229652453604E-3</v>
      </c>
      <c r="D66" s="108">
        <f t="shared" si="2"/>
        <v>0.28911321008996871</v>
      </c>
    </row>
    <row r="67" spans="1:5" x14ac:dyDescent="0.25">
      <c r="A67" s="238">
        <v>39234</v>
      </c>
      <c r="B67" s="107">
        <v>2715.49</v>
      </c>
      <c r="C67" s="110">
        <f t="shared" si="0"/>
        <v>3.0992575080344142E-3</v>
      </c>
      <c r="D67" s="108">
        <f t="shared" si="2"/>
        <v>0.29310850388504628</v>
      </c>
    </row>
    <row r="68" spans="1:5" x14ac:dyDescent="0.25">
      <c r="A68" s="238">
        <v>39264</v>
      </c>
      <c r="B68" s="107">
        <v>2724.18</v>
      </c>
      <c r="C68" s="110">
        <f t="shared" ref="C68:C90" si="3">B68/B67-1</f>
        <v>3.2001590873103058E-3</v>
      </c>
      <c r="D68" s="108">
        <f t="shared" si="2"/>
        <v>0.29724665681463214</v>
      </c>
    </row>
    <row r="69" spans="1:5" x14ac:dyDescent="0.25">
      <c r="A69" s="238">
        <v>39295</v>
      </c>
      <c r="B69" s="107">
        <v>2740.25</v>
      </c>
      <c r="C69" s="110">
        <f t="shared" si="3"/>
        <v>5.8990228252171484E-3</v>
      </c>
      <c r="D69" s="108">
        <f t="shared" si="2"/>
        <v>0.30489914445311839</v>
      </c>
    </row>
    <row r="70" spans="1:5" x14ac:dyDescent="0.25">
      <c r="A70" s="238">
        <v>39326</v>
      </c>
      <c r="B70" s="107">
        <v>2747.1</v>
      </c>
      <c r="C70" s="110">
        <f t="shared" si="3"/>
        <v>2.499771918620608E-3</v>
      </c>
      <c r="D70" s="108">
        <f t="shared" si="2"/>
        <v>0.30816109469105424</v>
      </c>
    </row>
    <row r="71" spans="1:5" x14ac:dyDescent="0.25">
      <c r="A71" s="238">
        <v>39356</v>
      </c>
      <c r="B71" s="107">
        <v>2755.34</v>
      </c>
      <c r="C71" s="110">
        <f t="shared" si="3"/>
        <v>2.9995267736886433E-3</v>
      </c>
      <c r="D71" s="108">
        <f t="shared" si="2"/>
        <v>0.31208495891887789</v>
      </c>
    </row>
    <row r="72" spans="1:5" x14ac:dyDescent="0.25">
      <c r="A72" s="238">
        <v>39387</v>
      </c>
      <c r="B72" s="107">
        <v>2767.19</v>
      </c>
      <c r="C72" s="110">
        <f t="shared" si="3"/>
        <v>4.3007396546341781E-3</v>
      </c>
      <c r="D72" s="108">
        <f t="shared" si="2"/>
        <v>0.31772789473194929</v>
      </c>
    </row>
    <row r="73" spans="1:5" x14ac:dyDescent="0.25">
      <c r="A73" s="238">
        <v>39417</v>
      </c>
      <c r="B73" s="107">
        <v>2794.03</v>
      </c>
      <c r="C73" s="110">
        <f t="shared" si="3"/>
        <v>9.6993701191461223E-3</v>
      </c>
      <c r="D73" s="108">
        <f t="shared" si="2"/>
        <v>0.33050902529927773</v>
      </c>
      <c r="E73" s="113"/>
    </row>
    <row r="74" spans="1:5" x14ac:dyDescent="0.25">
      <c r="A74" s="238">
        <v>39448</v>
      </c>
      <c r="B74" s="114">
        <v>2813.31</v>
      </c>
      <c r="C74" s="110">
        <f t="shared" si="3"/>
        <v>6.9004269818147002E-3</v>
      </c>
      <c r="D74" s="108">
        <f t="shared" si="2"/>
        <v>0.33969010567700075</v>
      </c>
    </row>
    <row r="75" spans="1:5" x14ac:dyDescent="0.25">
      <c r="A75" s="238">
        <v>39479</v>
      </c>
      <c r="B75" s="114">
        <v>2826.81</v>
      </c>
      <c r="C75" s="110">
        <f t="shared" si="3"/>
        <v>4.7986179980166188E-3</v>
      </c>
      <c r="D75" s="108">
        <f t="shared" si="2"/>
        <v>0.3461187667298673</v>
      </c>
    </row>
    <row r="76" spans="1:5" x14ac:dyDescent="0.25">
      <c r="A76" s="238">
        <v>39508</v>
      </c>
      <c r="B76" s="114">
        <v>2841.23</v>
      </c>
      <c r="C76" s="110">
        <f t="shared" si="3"/>
        <v>5.1011564272094301E-3</v>
      </c>
      <c r="D76" s="108">
        <f t="shared" si="2"/>
        <v>0.35298552912855863</v>
      </c>
    </row>
    <row r="77" spans="1:5" x14ac:dyDescent="0.25">
      <c r="A77" s="238">
        <v>39539</v>
      </c>
      <c r="B77" s="114">
        <v>2859.41</v>
      </c>
      <c r="C77" s="110">
        <f t="shared" si="3"/>
        <v>6.3986372099407163E-3</v>
      </c>
      <c r="D77" s="108">
        <f t="shared" si="2"/>
        <v>0.36164279267975186</v>
      </c>
    </row>
    <row r="78" spans="1:5" x14ac:dyDescent="0.25">
      <c r="A78" s="238">
        <v>39569</v>
      </c>
      <c r="B78" s="114">
        <v>2886.86</v>
      </c>
      <c r="C78" s="110">
        <f t="shared" si="3"/>
        <v>9.5998824932417293E-3</v>
      </c>
      <c r="D78" s="108">
        <f t="shared" si="2"/>
        <v>0.37471440348724694</v>
      </c>
    </row>
    <row r="79" spans="1:5" x14ac:dyDescent="0.25">
      <c r="A79" s="238">
        <v>39600</v>
      </c>
      <c r="B79" s="114">
        <v>2913.13</v>
      </c>
      <c r="C79" s="110">
        <f t="shared" si="3"/>
        <v>9.0998524348253618E-3</v>
      </c>
      <c r="D79" s="108">
        <f t="shared" si="2"/>
        <v>0.38722410169900989</v>
      </c>
    </row>
    <row r="80" spans="1:5" x14ac:dyDescent="0.25">
      <c r="A80" s="238">
        <v>39630</v>
      </c>
      <c r="B80" s="114">
        <v>2930.03</v>
      </c>
      <c r="C80" s="110">
        <f t="shared" si="3"/>
        <v>5.801320229444018E-3</v>
      </c>
      <c r="D80" s="108">
        <f t="shared" ref="D80:D132" si="4">(1+D79)*(1+C80)-1</f>
        <v>0.39527183294296875</v>
      </c>
    </row>
    <row r="81" spans="1:7" x14ac:dyDescent="0.25">
      <c r="A81" s="238">
        <v>39661</v>
      </c>
      <c r="B81" s="114">
        <v>2936.18</v>
      </c>
      <c r="C81" s="110">
        <f t="shared" si="3"/>
        <v>2.0989546182119678E-3</v>
      </c>
      <c r="D81" s="108">
        <f t="shared" si="4"/>
        <v>0.39820044520038556</v>
      </c>
    </row>
    <row r="82" spans="1:7" x14ac:dyDescent="0.25">
      <c r="A82" s="238">
        <v>39692</v>
      </c>
      <c r="B82" s="114">
        <v>2940.58</v>
      </c>
      <c r="C82" s="110">
        <f t="shared" si="3"/>
        <v>1.4985457294853788E-3</v>
      </c>
      <c r="D82" s="108">
        <f t="shared" si="4"/>
        <v>0.4002957125065052</v>
      </c>
    </row>
    <row r="83" spans="1:7" x14ac:dyDescent="0.25">
      <c r="A83" s="238">
        <v>39722</v>
      </c>
      <c r="B83" s="114">
        <v>2955.28</v>
      </c>
      <c r="C83" s="110">
        <f t="shared" si="3"/>
        <v>4.999013799998675E-3</v>
      </c>
      <c r="D83" s="108">
        <f t="shared" si="4"/>
        <v>0.40729581009740423</v>
      </c>
    </row>
    <row r="84" spans="1:7" x14ac:dyDescent="0.25">
      <c r="A84" s="238">
        <v>39753</v>
      </c>
      <c r="B84" s="114">
        <v>2966.51</v>
      </c>
      <c r="C84" s="110">
        <f>B84/B83-1</f>
        <v>3.7999783438456003E-3</v>
      </c>
      <c r="D84" s="108">
        <f t="shared" si="4"/>
        <v>0.41264350369915892</v>
      </c>
    </row>
    <row r="85" spans="1:7" x14ac:dyDescent="0.25">
      <c r="A85" s="238">
        <v>39783</v>
      </c>
      <c r="B85" s="114">
        <v>2975.11</v>
      </c>
      <c r="C85" s="110">
        <f>B85/B84-1</f>
        <v>2.8990294993105348E-3</v>
      </c>
      <c r="D85" s="108">
        <f t="shared" si="4"/>
        <v>0.41673879888839216</v>
      </c>
      <c r="E85" s="113"/>
    </row>
    <row r="86" spans="1:7" x14ac:dyDescent="0.25">
      <c r="A86" s="238">
        <v>39814</v>
      </c>
      <c r="B86" s="114">
        <v>2994.15</v>
      </c>
      <c r="C86" s="110">
        <f t="shared" si="3"/>
        <v>6.3997633700938472E-3</v>
      </c>
      <c r="D86" s="108">
        <f t="shared" si="4"/>
        <v>0.42580559195850887</v>
      </c>
      <c r="G86" s="110"/>
    </row>
    <row r="87" spans="1:7" x14ac:dyDescent="0.25">
      <c r="A87" s="238">
        <v>39845</v>
      </c>
      <c r="B87" s="114">
        <v>3003.43</v>
      </c>
      <c r="C87" s="110">
        <f t="shared" si="3"/>
        <v>3.0993771187146635E-3</v>
      </c>
      <c r="D87" s="108">
        <f t="shared" si="4"/>
        <v>0.43022470118596057</v>
      </c>
      <c r="G87" s="110"/>
    </row>
    <row r="88" spans="1:7" x14ac:dyDescent="0.25">
      <c r="A88" s="238">
        <v>39873</v>
      </c>
      <c r="B88" s="114">
        <v>3009.44</v>
      </c>
      <c r="C88" s="110">
        <f t="shared" si="3"/>
        <v>2.0010454713446091E-3</v>
      </c>
      <c r="D88" s="108">
        <f t="shared" si="4"/>
        <v>0.43308664584727397</v>
      </c>
      <c r="G88" s="110"/>
    </row>
    <row r="89" spans="1:7" x14ac:dyDescent="0.25">
      <c r="A89" s="238">
        <v>39904</v>
      </c>
      <c r="B89" s="114">
        <v>3025.99</v>
      </c>
      <c r="C89" s="110">
        <f t="shared" si="3"/>
        <v>5.4993620075494132E-3</v>
      </c>
      <c r="D89" s="108">
        <f t="shared" si="4"/>
        <v>0.44096770810097285</v>
      </c>
      <c r="G89" s="110"/>
    </row>
    <row r="90" spans="1:7" x14ac:dyDescent="0.25">
      <c r="A90" s="238">
        <v>39934</v>
      </c>
      <c r="B90" s="114">
        <v>3044.15</v>
      </c>
      <c r="C90" s="110">
        <f t="shared" si="3"/>
        <v>6.0013417096553834E-3</v>
      </c>
      <c r="D90" s="108">
        <f t="shared" si="4"/>
        <v>0.44961544770986572</v>
      </c>
      <c r="G90" s="110"/>
    </row>
    <row r="91" spans="1:7" x14ac:dyDescent="0.25">
      <c r="A91" s="238">
        <v>39965</v>
      </c>
      <c r="B91" s="114" t="s">
        <v>60</v>
      </c>
      <c r="C91" s="108">
        <v>4.1999999999999997E-3</v>
      </c>
      <c r="D91" s="108">
        <f t="shared" si="4"/>
        <v>0.45570383259024716</v>
      </c>
      <c r="G91" s="110"/>
    </row>
    <row r="92" spans="1:7" x14ac:dyDescent="0.25">
      <c r="A92" s="238">
        <v>39995</v>
      </c>
      <c r="B92" s="114" t="s">
        <v>60</v>
      </c>
      <c r="C92" s="108">
        <v>2.3E-3</v>
      </c>
      <c r="D92" s="108">
        <f t="shared" si="4"/>
        <v>0.45905195140520472</v>
      </c>
      <c r="G92" s="110"/>
    </row>
    <row r="93" spans="1:7" x14ac:dyDescent="0.25">
      <c r="A93" s="238">
        <v>40026</v>
      </c>
      <c r="B93" s="114" t="s">
        <v>60</v>
      </c>
      <c r="C93" s="108">
        <v>8.0000000000000004E-4</v>
      </c>
      <c r="D93" s="108">
        <f t="shared" si="4"/>
        <v>0.46021919296632885</v>
      </c>
      <c r="G93" s="110"/>
    </row>
    <row r="94" spans="1:7" x14ac:dyDescent="0.25">
      <c r="A94" s="238">
        <v>40057</v>
      </c>
      <c r="B94" s="114" t="s">
        <v>60</v>
      </c>
      <c r="C94" s="108">
        <v>1.6000000000000001E-3</v>
      </c>
      <c r="D94" s="108">
        <f t="shared" si="4"/>
        <v>0.46255554367507501</v>
      </c>
      <c r="G94" s="110"/>
    </row>
    <row r="95" spans="1:7" x14ac:dyDescent="0.25">
      <c r="A95" s="238">
        <v>40087</v>
      </c>
      <c r="B95" s="114" t="s">
        <v>60</v>
      </c>
      <c r="C95" s="108">
        <v>2.3999999999999998E-3</v>
      </c>
      <c r="D95" s="108">
        <f t="shared" si="4"/>
        <v>0.4660656769798952</v>
      </c>
      <c r="E95" s="112"/>
      <c r="G95" s="110"/>
    </row>
    <row r="96" spans="1:7" x14ac:dyDescent="0.25">
      <c r="A96" s="238">
        <v>40118</v>
      </c>
      <c r="B96" s="114" t="s">
        <v>60</v>
      </c>
      <c r="C96" s="110">
        <v>3.7000000000000002E-3</v>
      </c>
      <c r="D96" s="108">
        <f t="shared" si="4"/>
        <v>0.47149011998472079</v>
      </c>
      <c r="G96" s="110"/>
    </row>
    <row r="97" spans="1:7" x14ac:dyDescent="0.25">
      <c r="A97" s="238">
        <v>40148</v>
      </c>
      <c r="B97" s="114" t="s">
        <v>60</v>
      </c>
      <c r="C97" s="110">
        <v>2.3999999999999998E-3</v>
      </c>
      <c r="D97" s="108">
        <v>0</v>
      </c>
      <c r="G97" s="110"/>
    </row>
    <row r="98" spans="1:7" x14ac:dyDescent="0.25">
      <c r="A98" s="238">
        <v>40179</v>
      </c>
      <c r="B98" s="114" t="s">
        <v>60</v>
      </c>
      <c r="C98" s="110">
        <v>8.8000000000000005E-3</v>
      </c>
      <c r="D98" s="108">
        <f t="shared" si="4"/>
        <v>8.799999999999919E-3</v>
      </c>
      <c r="G98" s="110"/>
    </row>
    <row r="99" spans="1:7" x14ac:dyDescent="0.25">
      <c r="A99" s="238">
        <v>40210</v>
      </c>
      <c r="B99" s="114" t="s">
        <v>60</v>
      </c>
      <c r="C99" s="110">
        <v>7.0000000000000001E-3</v>
      </c>
      <c r="D99" s="108">
        <f t="shared" si="4"/>
        <v>1.5861599999999809E-2</v>
      </c>
      <c r="G99" s="110"/>
    </row>
    <row r="100" spans="1:7" x14ac:dyDescent="0.25">
      <c r="A100" s="238">
        <v>40238</v>
      </c>
      <c r="B100" s="114" t="s">
        <v>60</v>
      </c>
      <c r="C100" s="110">
        <v>7.1000000000000004E-3</v>
      </c>
      <c r="D100" s="108">
        <f t="shared" si="4"/>
        <v>2.3074217359999816E-2</v>
      </c>
      <c r="G100" s="110"/>
    </row>
    <row r="101" spans="1:7" x14ac:dyDescent="0.25">
      <c r="A101" s="238">
        <v>40269</v>
      </c>
      <c r="B101" s="114" t="s">
        <v>60</v>
      </c>
      <c r="C101" s="110">
        <v>7.3000000000000001E-3</v>
      </c>
      <c r="D101" s="108">
        <f t="shared" si="4"/>
        <v>3.0542659146727935E-2</v>
      </c>
      <c r="G101" s="110"/>
    </row>
    <row r="102" spans="1:7" x14ac:dyDescent="0.25">
      <c r="A102" s="238">
        <v>40299</v>
      </c>
      <c r="B102" s="114" t="s">
        <v>60</v>
      </c>
      <c r="C102" s="110">
        <v>4.3E-3</v>
      </c>
      <c r="D102" s="108">
        <f t="shared" si="4"/>
        <v>3.4973992581058821E-2</v>
      </c>
      <c r="G102" s="110"/>
    </row>
    <row r="103" spans="1:7" x14ac:dyDescent="0.25">
      <c r="A103" s="238">
        <v>40330</v>
      </c>
      <c r="B103" s="114" t="s">
        <v>60</v>
      </c>
      <c r="C103" s="110">
        <v>-1.1000000000000001E-3</v>
      </c>
      <c r="D103" s="108">
        <f t="shared" si="4"/>
        <v>3.3835521189219619E-2</v>
      </c>
      <c r="G103" s="110"/>
    </row>
    <row r="104" spans="1:7" x14ac:dyDescent="0.25">
      <c r="A104" s="238">
        <v>40360</v>
      </c>
      <c r="B104" s="114" t="s">
        <v>60</v>
      </c>
      <c r="C104" s="110">
        <v>-6.9999999999999999E-4</v>
      </c>
      <c r="D104" s="108">
        <f t="shared" si="4"/>
        <v>3.3111836324387189E-2</v>
      </c>
      <c r="G104" s="110"/>
    </row>
    <row r="105" spans="1:7" x14ac:dyDescent="0.25">
      <c r="A105" s="238">
        <v>40391</v>
      </c>
      <c r="B105" s="114" t="s">
        <v>60</v>
      </c>
      <c r="C105" s="110">
        <v>-6.9999999999999999E-4</v>
      </c>
      <c r="D105" s="108">
        <f t="shared" si="4"/>
        <v>3.2388658038960072E-2</v>
      </c>
      <c r="G105" s="110"/>
    </row>
    <row r="106" spans="1:7" x14ac:dyDescent="0.25">
      <c r="A106" s="238">
        <v>40422</v>
      </c>
      <c r="B106" s="114" t="s">
        <v>60</v>
      </c>
      <c r="C106" s="108">
        <v>5.4000000000000003E-3</v>
      </c>
      <c r="D106" s="108">
        <f t="shared" si="4"/>
        <v>3.7963556792370623E-2</v>
      </c>
    </row>
    <row r="107" spans="1:7" x14ac:dyDescent="0.25">
      <c r="A107" s="238">
        <v>40452</v>
      </c>
      <c r="B107" s="114" t="s">
        <v>60</v>
      </c>
      <c r="C107" s="108">
        <v>9.1999999999999998E-3</v>
      </c>
      <c r="D107" s="108">
        <f t="shared" si="4"/>
        <v>4.7512821514860581E-2</v>
      </c>
    </row>
    <row r="108" spans="1:7" x14ac:dyDescent="0.25">
      <c r="A108" s="238">
        <v>40483</v>
      </c>
      <c r="B108" s="114" t="s">
        <v>60</v>
      </c>
      <c r="C108" s="108">
        <v>1.03E-2</v>
      </c>
      <c r="D108" s="108">
        <f t="shared" si="4"/>
        <v>5.830220357646354E-2</v>
      </c>
    </row>
    <row r="109" spans="1:7" x14ac:dyDescent="0.25">
      <c r="A109" s="238">
        <v>40513</v>
      </c>
      <c r="B109" s="114" t="s">
        <v>60</v>
      </c>
      <c r="C109" s="108">
        <v>6.0000000000000001E-3</v>
      </c>
      <c r="D109" s="108">
        <v>0</v>
      </c>
      <c r="E109" s="112"/>
    </row>
    <row r="110" spans="1:7" x14ac:dyDescent="0.25">
      <c r="A110" s="238">
        <v>40544</v>
      </c>
      <c r="B110" s="114" t="s">
        <v>60</v>
      </c>
      <c r="C110" s="108">
        <v>9.4000000000000004E-3</v>
      </c>
      <c r="D110" s="108">
        <f t="shared" si="4"/>
        <v>9.400000000000075E-3</v>
      </c>
    </row>
    <row r="111" spans="1:7" x14ac:dyDescent="0.25">
      <c r="A111" s="238">
        <v>40575</v>
      </c>
      <c r="B111" s="114" t="s">
        <v>60</v>
      </c>
      <c r="C111" s="108">
        <v>5.4000000000000003E-3</v>
      </c>
      <c r="D111" s="108">
        <f t="shared" si="4"/>
        <v>1.4850760000000074E-2</v>
      </c>
    </row>
    <row r="112" spans="1:7" x14ac:dyDescent="0.25">
      <c r="A112" s="238">
        <v>40603</v>
      </c>
      <c r="B112" s="114" t="s">
        <v>60</v>
      </c>
      <c r="C112" s="108">
        <v>6.6E-3</v>
      </c>
      <c r="D112" s="108">
        <f t="shared" si="4"/>
        <v>2.1548775015999944E-2</v>
      </c>
    </row>
    <row r="113" spans="1:7" x14ac:dyDescent="0.25">
      <c r="A113" s="238">
        <v>40634</v>
      </c>
      <c r="B113" s="114" t="s">
        <v>60</v>
      </c>
      <c r="C113" s="108">
        <v>7.1999999999999998E-3</v>
      </c>
      <c r="D113" s="108">
        <f t="shared" si="4"/>
        <v>2.8903926196115259E-2</v>
      </c>
    </row>
    <row r="114" spans="1:7" x14ac:dyDescent="0.25">
      <c r="A114" s="238">
        <v>40664</v>
      </c>
      <c r="B114" s="114" t="s">
        <v>60</v>
      </c>
      <c r="C114" s="108">
        <v>5.7000000000000002E-3</v>
      </c>
      <c r="D114" s="108">
        <f t="shared" si="4"/>
        <v>3.4768678575433087E-2</v>
      </c>
    </row>
    <row r="115" spans="1:7" x14ac:dyDescent="0.25">
      <c r="A115" s="238">
        <v>40695</v>
      </c>
      <c r="B115" s="114" t="s">
        <v>60</v>
      </c>
      <c r="C115" s="108">
        <v>2.2000000000000001E-3</v>
      </c>
      <c r="D115" s="108">
        <f t="shared" si="4"/>
        <v>3.7045169668298961E-2</v>
      </c>
    </row>
    <row r="116" spans="1:7" x14ac:dyDescent="0.25">
      <c r="A116" s="238">
        <v>40725</v>
      </c>
      <c r="B116" s="114" t="s">
        <v>60</v>
      </c>
      <c r="C116" s="108">
        <v>0</v>
      </c>
      <c r="D116" s="108">
        <f t="shared" si="4"/>
        <v>3.7045169668298961E-2</v>
      </c>
    </row>
    <row r="117" spans="1:7" x14ac:dyDescent="0.25">
      <c r="A117" s="238">
        <v>40756</v>
      </c>
      <c r="B117" s="114" t="s">
        <v>60</v>
      </c>
      <c r="C117" s="108">
        <v>4.1999999999999997E-3</v>
      </c>
      <c r="D117" s="108">
        <f t="shared" si="4"/>
        <v>4.1400759380905816E-2</v>
      </c>
      <c r="F117" s="231"/>
      <c r="G117" s="232"/>
    </row>
    <row r="118" spans="1:7" x14ac:dyDescent="0.25">
      <c r="A118" s="238">
        <v>40787</v>
      </c>
      <c r="B118" s="114" t="s">
        <v>60</v>
      </c>
      <c r="C118" s="108">
        <v>4.4999999999999997E-3</v>
      </c>
      <c r="D118" s="108">
        <f t="shared" si="4"/>
        <v>4.6087062798119804E-2</v>
      </c>
      <c r="F118" s="231"/>
      <c r="G118" s="232"/>
    </row>
    <row r="119" spans="1:7" x14ac:dyDescent="0.25">
      <c r="A119" s="238">
        <v>40817</v>
      </c>
      <c r="B119" s="114" t="s">
        <v>60</v>
      </c>
      <c r="C119" s="108">
        <v>3.2000000000000002E-3</v>
      </c>
      <c r="D119" s="108">
        <f t="shared" si="4"/>
        <v>4.9434541399073995E-2</v>
      </c>
      <c r="F119" s="231"/>
      <c r="G119" s="232"/>
    </row>
    <row r="120" spans="1:7" x14ac:dyDescent="0.25">
      <c r="A120" s="238">
        <v>40848</v>
      </c>
      <c r="B120" s="114" t="s">
        <v>60</v>
      </c>
      <c r="C120" s="108">
        <v>5.7000000000000002E-3</v>
      </c>
      <c r="D120" s="108">
        <f t="shared" si="4"/>
        <v>5.5416318285048671E-2</v>
      </c>
      <c r="F120" s="231"/>
      <c r="G120" s="232"/>
    </row>
    <row r="121" spans="1:7" x14ac:dyDescent="0.25">
      <c r="A121" s="238">
        <v>40878</v>
      </c>
      <c r="B121" s="114" t="s">
        <v>60</v>
      </c>
      <c r="C121" s="108">
        <v>5.1000000000000004E-3</v>
      </c>
      <c r="D121" s="108">
        <v>0</v>
      </c>
      <c r="E121" s="113" t="s">
        <v>614</v>
      </c>
      <c r="F121" s="231">
        <v>6.08E-2</v>
      </c>
      <c r="G121" s="232">
        <v>2011</v>
      </c>
    </row>
    <row r="122" spans="1:7" x14ac:dyDescent="0.25">
      <c r="A122" s="238">
        <v>40909</v>
      </c>
      <c r="B122" s="114" t="s">
        <v>60</v>
      </c>
      <c r="C122" s="108">
        <v>5.1000000000000004E-3</v>
      </c>
      <c r="D122" s="108">
        <f t="shared" si="4"/>
        <v>5.1000000000001044E-3</v>
      </c>
      <c r="E122" s="213"/>
      <c r="F122" s="231"/>
      <c r="G122" s="232"/>
    </row>
    <row r="123" spans="1:7" x14ac:dyDescent="0.25">
      <c r="A123" s="238">
        <v>40940</v>
      </c>
      <c r="B123" s="114" t="s">
        <v>60</v>
      </c>
      <c r="C123" s="108">
        <v>3.8999999999999998E-3</v>
      </c>
      <c r="D123" s="108">
        <v>0</v>
      </c>
      <c r="E123" s="213"/>
      <c r="F123" s="231"/>
      <c r="G123" s="232"/>
    </row>
    <row r="124" spans="1:7" x14ac:dyDescent="0.25">
      <c r="A124" s="238">
        <v>40969</v>
      </c>
      <c r="B124" s="114" t="s">
        <v>60</v>
      </c>
      <c r="C124" s="108">
        <v>1.8E-3</v>
      </c>
      <c r="D124" s="108">
        <f t="shared" si="4"/>
        <v>1.8000000000000238E-3</v>
      </c>
      <c r="E124" s="213"/>
      <c r="F124" s="231"/>
      <c r="G124" s="232"/>
    </row>
    <row r="125" spans="1:7" x14ac:dyDescent="0.25">
      <c r="A125" s="238">
        <v>41000</v>
      </c>
      <c r="B125" s="114" t="s">
        <v>60</v>
      </c>
      <c r="C125" s="108">
        <v>6.4000000000000003E-3</v>
      </c>
      <c r="D125" s="108">
        <f t="shared" si="4"/>
        <v>8.2115199999999167E-3</v>
      </c>
      <c r="E125" s="213"/>
      <c r="F125" s="231"/>
      <c r="G125" s="232"/>
    </row>
    <row r="126" spans="1:7" x14ac:dyDescent="0.25">
      <c r="A126" s="238">
        <v>41030</v>
      </c>
      <c r="B126" s="114" t="s">
        <v>60</v>
      </c>
      <c r="C126" s="108">
        <v>5.4999999999999997E-3</v>
      </c>
      <c r="D126" s="108">
        <f t="shared" si="4"/>
        <v>1.3756683360000022E-2</v>
      </c>
      <c r="F126" s="231"/>
      <c r="G126" s="232"/>
    </row>
    <row r="127" spans="1:7" x14ac:dyDescent="0.25">
      <c r="A127" s="238">
        <v>41061</v>
      </c>
      <c r="B127" s="114" t="s">
        <v>60</v>
      </c>
      <c r="C127" s="108">
        <v>2.5999999999999999E-3</v>
      </c>
      <c r="D127" s="108">
        <f t="shared" si="4"/>
        <v>1.6392450736735897E-2</v>
      </c>
      <c r="F127" s="231"/>
      <c r="G127" s="232"/>
    </row>
    <row r="128" spans="1:7" x14ac:dyDescent="0.25">
      <c r="A128" s="238">
        <v>41091</v>
      </c>
      <c r="B128" s="114" t="s">
        <v>60</v>
      </c>
      <c r="C128" s="108">
        <v>4.3E-3</v>
      </c>
      <c r="D128" s="108">
        <f t="shared" si="4"/>
        <v>2.0762938274903942E-2</v>
      </c>
      <c r="E128" s="233"/>
      <c r="F128" s="231"/>
      <c r="G128" s="232"/>
    </row>
    <row r="129" spans="1:7" x14ac:dyDescent="0.25">
      <c r="A129" s="238">
        <v>41122</v>
      </c>
      <c r="B129" s="114" t="s">
        <v>60</v>
      </c>
      <c r="C129" s="108">
        <v>4.4999999999999997E-3</v>
      </c>
      <c r="D129" s="108">
        <f t="shared" si="4"/>
        <v>2.5356371497140984E-2</v>
      </c>
      <c r="E129" s="233"/>
      <c r="F129" s="231"/>
      <c r="G129" s="232"/>
    </row>
    <row r="130" spans="1:7" x14ac:dyDescent="0.25">
      <c r="A130" s="238">
        <v>41153</v>
      </c>
      <c r="B130" s="114" t="s">
        <v>60</v>
      </c>
      <c r="C130" s="108">
        <v>6.3E-3</v>
      </c>
      <c r="D130" s="108">
        <f t="shared" si="4"/>
        <v>3.1816116637573E-2</v>
      </c>
      <c r="E130" s="233"/>
      <c r="F130" s="231"/>
      <c r="G130" s="232"/>
    </row>
    <row r="131" spans="1:7" x14ac:dyDescent="0.25">
      <c r="A131" s="238">
        <v>41183</v>
      </c>
      <c r="B131" s="114" t="s">
        <v>60</v>
      </c>
      <c r="C131" s="108">
        <v>7.1000000000000004E-3</v>
      </c>
      <c r="D131" s="108">
        <f t="shared" si="4"/>
        <v>3.9142011065699922E-2</v>
      </c>
      <c r="E131" s="233"/>
      <c r="F131" s="231"/>
      <c r="G131" s="232"/>
    </row>
    <row r="132" spans="1:7" x14ac:dyDescent="0.25">
      <c r="A132" s="238">
        <v>41214</v>
      </c>
      <c r="B132" s="114" t="s">
        <v>60</v>
      </c>
      <c r="C132" s="108">
        <v>5.4000000000000003E-3</v>
      </c>
      <c r="D132" s="108">
        <f t="shared" si="4"/>
        <v>4.4753377925454751E-2</v>
      </c>
      <c r="E132" s="233"/>
      <c r="F132" s="231"/>
      <c r="G132" s="232"/>
    </row>
    <row r="133" spans="1:7" x14ac:dyDescent="0.25">
      <c r="A133" s="238">
        <v>41244</v>
      </c>
      <c r="B133" s="114" t="s">
        <v>60</v>
      </c>
      <c r="C133" s="234">
        <v>6.6799997412127967E-3</v>
      </c>
      <c r="D133" s="235">
        <f>(1+D132)*(1+C133)-1</f>
        <v>5.1732330219627976E-2</v>
      </c>
      <c r="E133" s="236" t="s">
        <v>591</v>
      </c>
      <c r="F133" s="237" t="s">
        <v>615</v>
      </c>
      <c r="G133" s="232"/>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1"/>
  <sheetViews>
    <sheetView tabSelected="1" zoomScale="136" zoomScaleNormal="136" workbookViewId="0">
      <selection activeCell="M8" sqref="M8"/>
    </sheetView>
  </sheetViews>
  <sheetFormatPr defaultRowHeight="12.75" x14ac:dyDescent="0.25"/>
  <cols>
    <col min="1" max="1" width="8.85546875" style="92" bestFit="1" customWidth="1"/>
    <col min="2" max="2" width="9.85546875" style="92" bestFit="1" customWidth="1"/>
    <col min="3" max="3" width="9.28515625" style="92" bestFit="1" customWidth="1"/>
    <col min="4" max="4" width="9.5703125" style="92" bestFit="1" customWidth="1"/>
    <col min="5" max="5" width="6.7109375" style="92" bestFit="1" customWidth="1"/>
    <col min="6" max="6" width="9.28515625" style="92" bestFit="1" customWidth="1"/>
    <col min="7" max="7" width="6.140625" style="222" bestFit="1" customWidth="1"/>
    <col min="8" max="9" width="9.28515625" style="106" bestFit="1" customWidth="1"/>
    <col min="10" max="10" width="1.42578125" style="93" customWidth="1"/>
    <col min="11" max="11" width="9" style="139" bestFit="1" customWidth="1"/>
    <col min="12" max="12" width="1.140625" style="93" customWidth="1"/>
    <col min="13" max="13" width="11" style="92" bestFit="1" customWidth="1"/>
    <col min="14" max="16" width="9.28515625" style="92" bestFit="1" customWidth="1"/>
    <col min="17" max="17" width="5.85546875" style="220" bestFit="1" customWidth="1"/>
    <col min="18" max="18" width="9.28515625" style="106" bestFit="1" customWidth="1"/>
    <col min="19" max="19" width="9.28515625" style="106" customWidth="1"/>
    <col min="20" max="20" width="6.28515625" style="121" hidden="1" customWidth="1"/>
    <col min="21" max="21" width="7.42578125" style="93" bestFit="1" customWidth="1"/>
    <col min="22" max="22" width="9.85546875" style="92" bestFit="1" customWidth="1"/>
    <col min="23" max="23" width="6.140625" style="92" bestFit="1" customWidth="1"/>
    <col min="24" max="25" width="9.28515625" style="92" bestFit="1" customWidth="1"/>
    <col min="26" max="26" width="5.85546875" style="220" bestFit="1" customWidth="1"/>
    <col min="27" max="28" width="9.28515625" style="106" bestFit="1" customWidth="1"/>
    <col min="29" max="29" width="6.28515625" style="92" hidden="1" customWidth="1"/>
    <col min="30" max="30" width="7.42578125" style="246" bestFit="1" customWidth="1"/>
    <col min="31" max="31" width="11" style="92" bestFit="1" customWidth="1"/>
    <col min="32" max="32" width="6.140625" style="92" bestFit="1" customWidth="1"/>
    <col min="33" max="34" width="9.28515625" style="92" bestFit="1" customWidth="1"/>
    <col min="35" max="35" width="5.85546875" style="220" bestFit="1" customWidth="1"/>
    <col min="36" max="36" width="9.28515625" style="106" bestFit="1" customWidth="1"/>
    <col min="37" max="37" width="10.28515625" style="106" bestFit="1" customWidth="1"/>
    <col min="38" max="38" width="6.28515625" style="92" hidden="1" customWidth="1"/>
    <col min="39" max="39" width="5.5703125" style="92" customWidth="1"/>
    <col min="40" max="40" width="9.28515625" style="92" hidden="1" customWidth="1"/>
    <col min="41" max="41" width="7.28515625" style="92" hidden="1" customWidth="1"/>
    <col min="42" max="42" width="3.5703125" style="92" customWidth="1"/>
    <col min="43" max="43" width="7.28515625" style="286" customWidth="1"/>
    <col min="44" max="44" width="8" style="286" bestFit="1" customWidth="1"/>
    <col min="45" max="46" width="7.28515625" style="92" bestFit="1" customWidth="1"/>
    <col min="47" max="47" width="9.5703125" style="92" bestFit="1" customWidth="1"/>
    <col min="48" max="48" width="9.85546875" style="92" bestFit="1" customWidth="1"/>
    <col min="49" max="49" width="9.5703125" style="92" bestFit="1" customWidth="1"/>
    <col min="50" max="16384" width="9.140625" style="92"/>
  </cols>
  <sheetData>
    <row r="1" spans="1:44" ht="14.25" x14ac:dyDescent="0.25">
      <c r="A1" s="9"/>
      <c r="B1" s="9"/>
      <c r="M1" s="92">
        <v>0.68304124020715329</v>
      </c>
      <c r="V1" s="92">
        <v>0.80701064778531317</v>
      </c>
      <c r="AE1" s="92">
        <v>0.84736118017457873</v>
      </c>
    </row>
    <row r="2" spans="1:44" ht="18" x14ac:dyDescent="0.25">
      <c r="B2" s="256">
        <v>40969</v>
      </c>
      <c r="C2" s="94"/>
      <c r="D2" s="94"/>
      <c r="E2" s="94"/>
      <c r="M2" s="257">
        <v>41518</v>
      </c>
      <c r="N2" s="94"/>
      <c r="O2" s="94"/>
      <c r="V2" s="256">
        <v>41883</v>
      </c>
      <c r="W2" s="94"/>
      <c r="X2" s="94"/>
      <c r="AE2" s="256">
        <v>42248</v>
      </c>
      <c r="AF2" s="94"/>
      <c r="AG2" s="94"/>
    </row>
    <row r="3" spans="1:44" ht="15" customHeight="1" x14ac:dyDescent="0.25">
      <c r="A3" s="335" t="s">
        <v>130</v>
      </c>
      <c r="B3" s="337" t="s">
        <v>131</v>
      </c>
      <c r="C3" s="254" t="s">
        <v>132</v>
      </c>
      <c r="D3" s="255" t="s">
        <v>133</v>
      </c>
      <c r="E3" s="339" t="s">
        <v>619</v>
      </c>
      <c r="F3" s="341" t="s">
        <v>134</v>
      </c>
      <c r="G3" s="343" t="s">
        <v>592</v>
      </c>
      <c r="H3" s="345" t="s">
        <v>593</v>
      </c>
      <c r="I3" s="119" t="s">
        <v>594</v>
      </c>
      <c r="K3" s="368" t="s">
        <v>597</v>
      </c>
      <c r="M3" s="341" t="s">
        <v>131</v>
      </c>
      <c r="N3" s="254" t="s">
        <v>132</v>
      </c>
      <c r="O3" s="255" t="s">
        <v>133</v>
      </c>
      <c r="P3" s="341" t="s">
        <v>134</v>
      </c>
      <c r="Q3" s="343" t="s">
        <v>592</v>
      </c>
      <c r="R3" s="345" t="s">
        <v>593</v>
      </c>
      <c r="S3" s="119" t="s">
        <v>594</v>
      </c>
      <c r="T3" s="346" t="s">
        <v>16</v>
      </c>
      <c r="U3" s="366" t="s">
        <v>621</v>
      </c>
      <c r="V3" s="341" t="s">
        <v>131</v>
      </c>
      <c r="W3" s="254" t="s">
        <v>132</v>
      </c>
      <c r="X3" s="255" t="s">
        <v>133</v>
      </c>
      <c r="Y3" s="341" t="s">
        <v>134</v>
      </c>
      <c r="Z3" s="343" t="s">
        <v>592</v>
      </c>
      <c r="AA3" s="345" t="s">
        <v>593</v>
      </c>
      <c r="AB3" s="119" t="s">
        <v>594</v>
      </c>
      <c r="AC3" s="341" t="s">
        <v>16</v>
      </c>
      <c r="AD3" s="366" t="s">
        <v>621</v>
      </c>
      <c r="AE3" s="341" t="s">
        <v>131</v>
      </c>
      <c r="AF3" s="254" t="s">
        <v>132</v>
      </c>
      <c r="AG3" s="255" t="s">
        <v>133</v>
      </c>
      <c r="AH3" s="341" t="s">
        <v>134</v>
      </c>
      <c r="AI3" s="343" t="s">
        <v>592</v>
      </c>
      <c r="AJ3" s="345" t="s">
        <v>593</v>
      </c>
      <c r="AK3" s="119" t="s">
        <v>594</v>
      </c>
      <c r="AL3" s="341" t="s">
        <v>16</v>
      </c>
      <c r="AM3" s="367" t="s">
        <v>621</v>
      </c>
      <c r="AN3" s="334" t="s">
        <v>135</v>
      </c>
      <c r="AO3" s="334"/>
      <c r="AQ3" s="291" t="s">
        <v>131</v>
      </c>
    </row>
    <row r="4" spans="1:44" x14ac:dyDescent="0.25">
      <c r="A4" s="336"/>
      <c r="B4" s="338"/>
      <c r="C4" s="104">
        <v>0.5</v>
      </c>
      <c r="D4" s="105">
        <v>0.3</v>
      </c>
      <c r="E4" s="340"/>
      <c r="F4" s="342"/>
      <c r="G4" s="344"/>
      <c r="H4" s="345"/>
      <c r="I4" s="120" t="s">
        <v>595</v>
      </c>
      <c r="K4" s="369"/>
      <c r="M4" s="342"/>
      <c r="N4" s="214">
        <v>0.2</v>
      </c>
      <c r="O4" s="215">
        <v>0.3</v>
      </c>
      <c r="P4" s="342"/>
      <c r="Q4" s="344"/>
      <c r="R4" s="345"/>
      <c r="S4" s="120" t="s">
        <v>595</v>
      </c>
      <c r="T4" s="347"/>
      <c r="U4" s="366"/>
      <c r="V4" s="342"/>
      <c r="W4" s="214">
        <v>0</v>
      </c>
      <c r="X4" s="215">
        <v>0.3</v>
      </c>
      <c r="Y4" s="342"/>
      <c r="Z4" s="344"/>
      <c r="AA4" s="345"/>
      <c r="AB4" s="120" t="s">
        <v>595</v>
      </c>
      <c r="AC4" s="342"/>
      <c r="AD4" s="366"/>
      <c r="AE4" s="342"/>
      <c r="AF4" s="104">
        <v>0</v>
      </c>
      <c r="AG4" s="105">
        <v>0.3</v>
      </c>
      <c r="AH4" s="342"/>
      <c r="AI4" s="344"/>
      <c r="AJ4" s="345"/>
      <c r="AK4" s="120" t="s">
        <v>595</v>
      </c>
      <c r="AL4" s="342"/>
      <c r="AM4" s="367"/>
      <c r="AN4" s="253" t="s">
        <v>136</v>
      </c>
      <c r="AO4" s="253" t="s">
        <v>16</v>
      </c>
      <c r="AQ4" s="291" t="s">
        <v>620</v>
      </c>
    </row>
    <row r="5" spans="1:44" x14ac:dyDescent="0.25">
      <c r="A5" s="95" t="s">
        <v>137</v>
      </c>
      <c r="B5" s="100">
        <v>3723.17</v>
      </c>
      <c r="C5" s="122">
        <f>B5*C$4</f>
        <v>1861.585</v>
      </c>
      <c r="D5" s="122">
        <f>B5*D$4</f>
        <v>1116.951</v>
      </c>
      <c r="E5" s="100">
        <v>59.87</v>
      </c>
      <c r="F5" s="100">
        <f>SUM(B5:E5)</f>
        <v>6761.576</v>
      </c>
      <c r="G5" s="223">
        <v>31.8</v>
      </c>
      <c r="H5" s="117">
        <f>B5*G5%</f>
        <v>1183.9680600000002</v>
      </c>
      <c r="I5" s="129">
        <f>F5+H5</f>
        <v>7945.5440600000002</v>
      </c>
      <c r="K5" s="141">
        <v>6309</v>
      </c>
      <c r="M5" s="100">
        <f t="shared" ref="M5:M68" si="0">F5*M$1</f>
        <v>4618.4352567949227</v>
      </c>
      <c r="N5" s="122">
        <f>M5*N$4</f>
        <v>923.6870513589846</v>
      </c>
      <c r="O5" s="122">
        <f>M5*O$4</f>
        <v>1385.5305770384768</v>
      </c>
      <c r="P5" s="100">
        <f>SUM(M5:O5)</f>
        <v>6927.652885192384</v>
      </c>
      <c r="Q5" s="221">
        <f>G5</f>
        <v>31.8</v>
      </c>
      <c r="R5" s="117">
        <f>M5*Q5%</f>
        <v>1468.6624116607854</v>
      </c>
      <c r="S5" s="129">
        <f>P5+R5</f>
        <v>8396.3152968531685</v>
      </c>
      <c r="T5" s="101">
        <f t="shared" ref="T5:T51" si="1">S5/I5-1</f>
        <v>5.6732582872766502E-2</v>
      </c>
      <c r="U5" s="245">
        <f t="shared" ref="U5:U51" si="2">M5/B5-1</f>
        <v>0.24045779719833438</v>
      </c>
      <c r="V5" s="100">
        <f t="shared" ref="V5:V68" si="3">F5*V$1</f>
        <v>5456.663827809627</v>
      </c>
      <c r="W5" s="122">
        <f>V5*W$4</f>
        <v>0</v>
      </c>
      <c r="X5" s="122">
        <f>V5*X$4</f>
        <v>1636.999148342888</v>
      </c>
      <c r="Y5" s="100">
        <f>SUM(V5:X5)</f>
        <v>7093.6629761525146</v>
      </c>
      <c r="Z5" s="221">
        <f>G5</f>
        <v>31.8</v>
      </c>
      <c r="AA5" s="117">
        <f>V5*Z5%</f>
        <v>1735.2190972434614</v>
      </c>
      <c r="AB5" s="129">
        <f>Y5+AA5</f>
        <v>8828.8820733959765</v>
      </c>
      <c r="AC5" s="101">
        <f t="shared" ref="AC5:AC51" si="4">AB5/S5-1</f>
        <v>5.1518643744230097E-2</v>
      </c>
      <c r="AD5" s="245">
        <f t="shared" ref="AD5:AD51" si="5">V5/M5-1</f>
        <v>0.18149622640729923</v>
      </c>
      <c r="AE5" s="100">
        <f t="shared" ref="AE5:AE68" si="6">F5*AE$1</f>
        <v>5729.4970192001074</v>
      </c>
      <c r="AF5" s="122">
        <f t="shared" ref="AF5:AF51" si="7">AE5*AF$4</f>
        <v>0</v>
      </c>
      <c r="AG5" s="122">
        <f t="shared" ref="AG5:AG51" si="8">AE5*AG$4</f>
        <v>1718.8491057600322</v>
      </c>
      <c r="AH5" s="100">
        <f>SUM(AE5:AG5)</f>
        <v>7448.3461249601396</v>
      </c>
      <c r="AI5" s="221">
        <f>G5</f>
        <v>31.8</v>
      </c>
      <c r="AJ5" s="117">
        <f>AE5*AI5%</f>
        <v>1821.9800521056343</v>
      </c>
      <c r="AK5" s="129">
        <f>AH5+AJ5</f>
        <v>9270.3261770657737</v>
      </c>
      <c r="AL5" s="101">
        <f t="shared" ref="AL5:AL51" si="9">AK5/AB5-1</f>
        <v>4.9999999999999822E-2</v>
      </c>
      <c r="AM5" s="298">
        <f t="shared" ref="AM5:AM51" si="10">AE5/V5-1</f>
        <v>4.9999999999999822E-2</v>
      </c>
      <c r="AN5" s="100">
        <f t="shared" ref="AN5:AN51" si="11">AK5-I5</f>
        <v>1324.7821170657735</v>
      </c>
      <c r="AO5" s="101">
        <f t="shared" ref="AO5:AO51" si="12">AK5/I5-1</f>
        <v>0.16673271295984393</v>
      </c>
      <c r="AQ5" s="292">
        <f>AE5/B5-1</f>
        <v>0.53887601672770979</v>
      </c>
      <c r="AR5" s="287"/>
    </row>
    <row r="6" spans="1:44" x14ac:dyDescent="0.25">
      <c r="A6" s="95" t="s">
        <v>138</v>
      </c>
      <c r="B6" s="100">
        <v>3650.16</v>
      </c>
      <c r="C6" s="100">
        <f>B6*C$4</f>
        <v>1825.08</v>
      </c>
      <c r="D6" s="100">
        <f t="shared" ref="D6:D69" si="13">B6*D$4</f>
        <v>1095.048</v>
      </c>
      <c r="E6" s="100">
        <v>59.87</v>
      </c>
      <c r="F6" s="100">
        <f t="shared" ref="F6:F69" si="14">SUM(B6:E6)</f>
        <v>6630.1579999999994</v>
      </c>
      <c r="G6" s="223">
        <v>29.6</v>
      </c>
      <c r="H6" s="117">
        <f t="shared" ref="H6:H69" si="15">B6*G6%</f>
        <v>1080.4473600000001</v>
      </c>
      <c r="I6" s="130">
        <f t="shared" ref="I6:I69" si="16">F6+H6</f>
        <v>7710.6053599999996</v>
      </c>
      <c r="K6" s="141">
        <v>724</v>
      </c>
      <c r="M6" s="100">
        <f t="shared" si="0"/>
        <v>4528.6713430893788</v>
      </c>
      <c r="N6" s="122">
        <f>M6*N$4</f>
        <v>905.73426861787584</v>
      </c>
      <c r="O6" s="122">
        <f>M6*O$4</f>
        <v>1358.6014029268135</v>
      </c>
      <c r="P6" s="100">
        <f>SUM(M6:O6)</f>
        <v>6793.0070146340677</v>
      </c>
      <c r="Q6" s="221">
        <f t="shared" ref="Q6:Q69" si="17">G6</f>
        <v>29.6</v>
      </c>
      <c r="R6" s="117">
        <f t="shared" ref="R6:R69" si="18">M6*Q6%</f>
        <v>1340.4867175544564</v>
      </c>
      <c r="S6" s="129">
        <f t="shared" ref="S6:S69" si="19">P6+R6</f>
        <v>8133.4937321885245</v>
      </c>
      <c r="T6" s="101">
        <f t="shared" si="1"/>
        <v>5.4845028690266862E-2</v>
      </c>
      <c r="U6" s="245">
        <f t="shared" si="2"/>
        <v>0.24067748895647822</v>
      </c>
      <c r="V6" s="100">
        <f t="shared" si="3"/>
        <v>5350.6081024989762</v>
      </c>
      <c r="W6" s="122">
        <f t="shared" ref="W6:W69" si="20">V6*W$4</f>
        <v>0</v>
      </c>
      <c r="X6" s="122">
        <f t="shared" ref="X6:X69" si="21">V6*X$4</f>
        <v>1605.1824307496929</v>
      </c>
      <c r="Y6" s="100">
        <f>SUM(V6:X6)</f>
        <v>6955.7905332486689</v>
      </c>
      <c r="Z6" s="221">
        <f t="shared" ref="Z6:Z69" si="22">G6</f>
        <v>29.6</v>
      </c>
      <c r="AA6" s="117">
        <f t="shared" ref="AA6:AA51" si="23">V6*Z6%</f>
        <v>1583.7799983396972</v>
      </c>
      <c r="AB6" s="129">
        <f t="shared" ref="AB6:AB51" si="24">Y6+AA6</f>
        <v>8539.5705315883661</v>
      </c>
      <c r="AC6" s="101">
        <f t="shared" si="4"/>
        <v>4.9926490727199013E-2</v>
      </c>
      <c r="AD6" s="245">
        <f t="shared" si="5"/>
        <v>0.18149622640729923</v>
      </c>
      <c r="AE6" s="100">
        <f t="shared" si="6"/>
        <v>5618.1385076239239</v>
      </c>
      <c r="AF6" s="122">
        <f t="shared" si="7"/>
        <v>0</v>
      </c>
      <c r="AG6" s="122">
        <f t="shared" si="8"/>
        <v>1685.441552287177</v>
      </c>
      <c r="AH6" s="100">
        <f>SUM(AE6:AG6)</f>
        <v>7303.5800599111008</v>
      </c>
      <c r="AI6" s="221">
        <f t="shared" ref="AI6:AI69" si="25">G6</f>
        <v>29.6</v>
      </c>
      <c r="AJ6" s="117">
        <f t="shared" ref="AJ6:AJ51" si="26">AE6*AI6%</f>
        <v>1662.9689982566817</v>
      </c>
      <c r="AK6" s="129">
        <f>AH6+AJ6</f>
        <v>8966.5490581677823</v>
      </c>
      <c r="AL6" s="101">
        <f t="shared" si="9"/>
        <v>4.9999999999999822E-2</v>
      </c>
      <c r="AM6" s="298">
        <f t="shared" si="10"/>
        <v>4.9999999999999822E-2</v>
      </c>
      <c r="AN6" s="100">
        <f t="shared" si="11"/>
        <v>1255.9436981677827</v>
      </c>
      <c r="AO6" s="101">
        <f t="shared" si="12"/>
        <v>0.16288522619549317</v>
      </c>
      <c r="AQ6" s="292">
        <f t="shared" ref="AQ6:AQ51" si="27">AE6/B6-1</f>
        <v>0.53914855996009048</v>
      </c>
      <c r="AR6" s="287"/>
    </row>
    <row r="7" spans="1:44" x14ac:dyDescent="0.25">
      <c r="A7" s="95" t="s">
        <v>139</v>
      </c>
      <c r="B7" s="100">
        <v>3578.59</v>
      </c>
      <c r="C7" s="100">
        <f t="shared" ref="C7:C70" si="28">B7*C$4</f>
        <v>1789.2950000000001</v>
      </c>
      <c r="D7" s="100">
        <f t="shared" si="13"/>
        <v>1073.577</v>
      </c>
      <c r="E7" s="100">
        <v>59.87</v>
      </c>
      <c r="F7" s="100">
        <f t="shared" si="14"/>
        <v>6501.3320000000003</v>
      </c>
      <c r="G7" s="223">
        <v>26.3</v>
      </c>
      <c r="H7" s="117">
        <f t="shared" si="15"/>
        <v>941.16917000000012</v>
      </c>
      <c r="I7" s="130">
        <f t="shared" si="16"/>
        <v>7442.5011700000005</v>
      </c>
      <c r="K7" s="141">
        <v>490</v>
      </c>
      <c r="M7" s="100">
        <f t="shared" si="0"/>
        <v>4440.6778722784529</v>
      </c>
      <c r="N7" s="122">
        <f t="shared" ref="N7:N70" si="29">M7*N$4</f>
        <v>888.13557445569063</v>
      </c>
      <c r="O7" s="122">
        <f t="shared" ref="O7:O70" si="30">M7*O$4</f>
        <v>1332.2033616835358</v>
      </c>
      <c r="P7" s="100">
        <f t="shared" ref="P7:P69" si="31">SUM(M7:O7)</f>
        <v>6661.0168084176794</v>
      </c>
      <c r="Q7" s="221">
        <f t="shared" si="17"/>
        <v>26.3</v>
      </c>
      <c r="R7" s="117">
        <f t="shared" si="18"/>
        <v>1167.8982804092332</v>
      </c>
      <c r="S7" s="129">
        <f t="shared" si="19"/>
        <v>7828.9150888269123</v>
      </c>
      <c r="T7" s="101">
        <f t="shared" si="1"/>
        <v>5.191990031315119E-2</v>
      </c>
      <c r="U7" s="245">
        <f t="shared" si="2"/>
        <v>0.24090154845300882</v>
      </c>
      <c r="V7" s="100">
        <f t="shared" si="3"/>
        <v>5246.6441487873863</v>
      </c>
      <c r="W7" s="122">
        <f t="shared" si="20"/>
        <v>0</v>
      </c>
      <c r="X7" s="122">
        <f t="shared" si="21"/>
        <v>1573.9932446362159</v>
      </c>
      <c r="Y7" s="100">
        <f t="shared" ref="Y7:Y69" si="32">SUM(V7:X7)</f>
        <v>6820.6373934236017</v>
      </c>
      <c r="Z7" s="221">
        <f t="shared" si="22"/>
        <v>26.3</v>
      </c>
      <c r="AA7" s="117">
        <f t="shared" si="23"/>
        <v>1379.8674111310827</v>
      </c>
      <c r="AB7" s="129">
        <f t="shared" si="24"/>
        <v>8200.5048045546846</v>
      </c>
      <c r="AC7" s="101">
        <f t="shared" si="4"/>
        <v>4.7463756026437043E-2</v>
      </c>
      <c r="AD7" s="245">
        <f t="shared" si="5"/>
        <v>0.18149622640729901</v>
      </c>
      <c r="AE7" s="100">
        <f t="shared" si="6"/>
        <v>5508.9763562267544</v>
      </c>
      <c r="AF7" s="122">
        <f t="shared" si="7"/>
        <v>0</v>
      </c>
      <c r="AG7" s="122">
        <f t="shared" si="8"/>
        <v>1652.6929068680263</v>
      </c>
      <c r="AH7" s="100">
        <f t="shared" ref="AH7:AH70" si="33">SUM(AE7:AG7)</f>
        <v>7161.6692630947809</v>
      </c>
      <c r="AI7" s="221">
        <f t="shared" si="25"/>
        <v>26.3</v>
      </c>
      <c r="AJ7" s="117">
        <f t="shared" si="26"/>
        <v>1448.8607816876365</v>
      </c>
      <c r="AK7" s="129">
        <f t="shared" ref="AK7:AK51" si="34">AH7+AJ7</f>
        <v>8610.5300447824175</v>
      </c>
      <c r="AL7" s="101">
        <f t="shared" si="9"/>
        <v>4.9999999999999822E-2</v>
      </c>
      <c r="AM7" s="298">
        <f t="shared" si="10"/>
        <v>4.9999999999999822E-2</v>
      </c>
      <c r="AN7" s="100">
        <f t="shared" si="11"/>
        <v>1168.028874782417</v>
      </c>
      <c r="AO7" s="101">
        <f t="shared" si="12"/>
        <v>0.15694036831201696</v>
      </c>
      <c r="AQ7" s="292">
        <f t="shared" si="27"/>
        <v>0.53942652168221406</v>
      </c>
      <c r="AR7" s="287"/>
    </row>
    <row r="8" spans="1:44" x14ac:dyDescent="0.25">
      <c r="A8" s="95" t="s">
        <v>140</v>
      </c>
      <c r="B8" s="100">
        <v>3508.42</v>
      </c>
      <c r="C8" s="100">
        <f t="shared" si="28"/>
        <v>1754.21</v>
      </c>
      <c r="D8" s="100">
        <f t="shared" si="13"/>
        <v>1052.5260000000001</v>
      </c>
      <c r="E8" s="100">
        <v>59.87</v>
      </c>
      <c r="F8" s="100">
        <f t="shared" si="14"/>
        <v>6375.0259999999998</v>
      </c>
      <c r="G8" s="223">
        <v>23.4</v>
      </c>
      <c r="H8" s="117">
        <f t="shared" si="15"/>
        <v>820.97028</v>
      </c>
      <c r="I8" s="130">
        <f t="shared" si="16"/>
        <v>7195.9962799999994</v>
      </c>
      <c r="K8" s="141">
        <v>444</v>
      </c>
      <c r="M8" s="100">
        <f t="shared" si="0"/>
        <v>4354.4056653928474</v>
      </c>
      <c r="N8" s="122">
        <f t="shared" si="29"/>
        <v>870.88113307856952</v>
      </c>
      <c r="O8" s="122">
        <f t="shared" si="30"/>
        <v>1306.3216996178542</v>
      </c>
      <c r="P8" s="100">
        <f t="shared" si="31"/>
        <v>6531.6084980892711</v>
      </c>
      <c r="Q8" s="221">
        <f t="shared" si="17"/>
        <v>23.4</v>
      </c>
      <c r="R8" s="117">
        <f t="shared" si="18"/>
        <v>1018.9309257019262</v>
      </c>
      <c r="S8" s="129">
        <f t="shared" si="19"/>
        <v>7550.5394237911969</v>
      </c>
      <c r="T8" s="101">
        <f t="shared" si="1"/>
        <v>4.9269500705077851E-2</v>
      </c>
      <c r="U8" s="245">
        <f t="shared" si="2"/>
        <v>0.24113009998599</v>
      </c>
      <c r="V8" s="100">
        <f t="shared" si="3"/>
        <v>5144.7138619082134</v>
      </c>
      <c r="W8" s="122">
        <f t="shared" si="20"/>
        <v>0</v>
      </c>
      <c r="X8" s="122">
        <f t="shared" si="21"/>
        <v>1543.414158572464</v>
      </c>
      <c r="Y8" s="100">
        <f t="shared" si="32"/>
        <v>6688.1280204806772</v>
      </c>
      <c r="Z8" s="221">
        <f t="shared" si="22"/>
        <v>23.4</v>
      </c>
      <c r="AA8" s="117">
        <f t="shared" si="23"/>
        <v>1203.8630436865219</v>
      </c>
      <c r="AB8" s="129">
        <f t="shared" si="24"/>
        <v>7891.9910641671995</v>
      </c>
      <c r="AC8" s="101">
        <f t="shared" si="4"/>
        <v>4.5222151850517367E-2</v>
      </c>
      <c r="AD8" s="245">
        <f t="shared" si="5"/>
        <v>0.18149622640729901</v>
      </c>
      <c r="AE8" s="100">
        <f t="shared" si="6"/>
        <v>5401.9495550036236</v>
      </c>
      <c r="AF8" s="122">
        <f t="shared" si="7"/>
        <v>0</v>
      </c>
      <c r="AG8" s="122">
        <f t="shared" si="8"/>
        <v>1620.5848665010869</v>
      </c>
      <c r="AH8" s="100">
        <f t="shared" si="33"/>
        <v>7022.5344215047107</v>
      </c>
      <c r="AI8" s="221">
        <f t="shared" si="25"/>
        <v>23.4</v>
      </c>
      <c r="AJ8" s="117">
        <f t="shared" si="26"/>
        <v>1264.0561958708479</v>
      </c>
      <c r="AK8" s="129">
        <f t="shared" si="34"/>
        <v>8286.5906173755593</v>
      </c>
      <c r="AL8" s="101">
        <f t="shared" si="9"/>
        <v>5.0000000000000044E-2</v>
      </c>
      <c r="AM8" s="298">
        <f t="shared" si="10"/>
        <v>4.9999999999999822E-2</v>
      </c>
      <c r="AN8" s="100">
        <f t="shared" si="11"/>
        <v>1090.5943373755599</v>
      </c>
      <c r="AO8" s="101">
        <f t="shared" si="12"/>
        <v>0.15155571166798332</v>
      </c>
      <c r="AQ8" s="292">
        <f t="shared" si="27"/>
        <v>0.53971005609465905</v>
      </c>
      <c r="AR8" s="287"/>
    </row>
    <row r="9" spans="1:44" x14ac:dyDescent="0.25">
      <c r="A9" s="95" t="s">
        <v>141</v>
      </c>
      <c r="B9" s="100">
        <v>3439.64</v>
      </c>
      <c r="C9" s="100">
        <f t="shared" si="28"/>
        <v>1719.82</v>
      </c>
      <c r="D9" s="100">
        <f t="shared" si="13"/>
        <v>1031.8919999999998</v>
      </c>
      <c r="E9" s="100">
        <v>59.87</v>
      </c>
      <c r="F9" s="100">
        <f t="shared" si="14"/>
        <v>6251.2219999999998</v>
      </c>
      <c r="G9" s="223">
        <v>22</v>
      </c>
      <c r="H9" s="117">
        <f t="shared" si="15"/>
        <v>756.72079999999994</v>
      </c>
      <c r="I9" s="130">
        <f t="shared" si="16"/>
        <v>7007.9427999999998</v>
      </c>
      <c r="K9" s="141">
        <v>426</v>
      </c>
      <c r="M9" s="100">
        <f t="shared" si="0"/>
        <v>4269.8424276902406</v>
      </c>
      <c r="N9" s="122">
        <f t="shared" si="29"/>
        <v>853.96848553804818</v>
      </c>
      <c r="O9" s="122">
        <f t="shared" si="30"/>
        <v>1280.9527283070722</v>
      </c>
      <c r="P9" s="100">
        <f t="shared" si="31"/>
        <v>6404.7636415353609</v>
      </c>
      <c r="Q9" s="221">
        <f t="shared" si="17"/>
        <v>22</v>
      </c>
      <c r="R9" s="117">
        <f t="shared" si="18"/>
        <v>939.3653340918529</v>
      </c>
      <c r="S9" s="129">
        <f t="shared" si="19"/>
        <v>7344.1289756272135</v>
      </c>
      <c r="T9" s="101">
        <f t="shared" si="1"/>
        <v>4.7972163189918371E-2</v>
      </c>
      <c r="U9" s="245">
        <f t="shared" si="2"/>
        <v>0.24136317396304285</v>
      </c>
      <c r="V9" s="100">
        <f t="shared" si="3"/>
        <v>5044.8027156698008</v>
      </c>
      <c r="W9" s="122">
        <f t="shared" si="20"/>
        <v>0</v>
      </c>
      <c r="X9" s="122">
        <f t="shared" si="21"/>
        <v>1513.4408147009401</v>
      </c>
      <c r="Y9" s="100">
        <f t="shared" si="32"/>
        <v>6558.2435303707407</v>
      </c>
      <c r="Z9" s="221">
        <f t="shared" si="22"/>
        <v>22</v>
      </c>
      <c r="AA9" s="117">
        <f t="shared" si="23"/>
        <v>1109.8565974473561</v>
      </c>
      <c r="AB9" s="129">
        <f t="shared" si="24"/>
        <v>7668.1001278180966</v>
      </c>
      <c r="AC9" s="101">
        <f t="shared" si="4"/>
        <v>4.4112944266915477E-2</v>
      </c>
      <c r="AD9" s="245">
        <f t="shared" si="5"/>
        <v>0.18149622640729923</v>
      </c>
      <c r="AE9" s="100">
        <f t="shared" si="6"/>
        <v>5297.0428514532905</v>
      </c>
      <c r="AF9" s="122">
        <f t="shared" si="7"/>
        <v>0</v>
      </c>
      <c r="AG9" s="122">
        <f t="shared" si="8"/>
        <v>1589.1128554359871</v>
      </c>
      <c r="AH9" s="100">
        <f t="shared" si="33"/>
        <v>6886.155706889278</v>
      </c>
      <c r="AI9" s="221">
        <f t="shared" si="25"/>
        <v>22</v>
      </c>
      <c r="AJ9" s="117">
        <f t="shared" si="26"/>
        <v>1165.3494273197239</v>
      </c>
      <c r="AK9" s="129">
        <f t="shared" si="34"/>
        <v>8051.5051342090019</v>
      </c>
      <c r="AL9" s="101">
        <f t="shared" si="9"/>
        <v>5.0000000000000044E-2</v>
      </c>
      <c r="AM9" s="298">
        <f t="shared" si="10"/>
        <v>4.9999999999999822E-2</v>
      </c>
      <c r="AN9" s="100">
        <f t="shared" si="11"/>
        <v>1043.5623342090021</v>
      </c>
      <c r="AO9" s="101">
        <f t="shared" si="12"/>
        <v>0.14891136585889408</v>
      </c>
      <c r="AQ9" s="292">
        <f t="shared" si="27"/>
        <v>0.53999920092023901</v>
      </c>
      <c r="AR9" s="287"/>
    </row>
    <row r="10" spans="1:44" x14ac:dyDescent="0.25">
      <c r="A10" s="95" t="s">
        <v>142</v>
      </c>
      <c r="B10" s="100">
        <v>3372.19</v>
      </c>
      <c r="C10" s="100">
        <f t="shared" si="28"/>
        <v>1686.095</v>
      </c>
      <c r="D10" s="100">
        <f t="shared" si="13"/>
        <v>1011.6569999999999</v>
      </c>
      <c r="E10" s="100">
        <v>59.87</v>
      </c>
      <c r="F10" s="100">
        <f t="shared" si="14"/>
        <v>6129.8119999999999</v>
      </c>
      <c r="G10" s="223">
        <v>19.899999999999999</v>
      </c>
      <c r="H10" s="117">
        <f t="shared" si="15"/>
        <v>671.06580999999994</v>
      </c>
      <c r="I10" s="130">
        <f t="shared" si="16"/>
        <v>6800.87781</v>
      </c>
      <c r="K10" s="141">
        <v>350</v>
      </c>
      <c r="M10" s="100">
        <f t="shared" si="0"/>
        <v>4186.9143907166908</v>
      </c>
      <c r="N10" s="122">
        <f t="shared" si="29"/>
        <v>837.38287814333819</v>
      </c>
      <c r="O10" s="122">
        <f t="shared" si="30"/>
        <v>1256.0743172150071</v>
      </c>
      <c r="P10" s="100">
        <f t="shared" si="31"/>
        <v>6280.3715860750362</v>
      </c>
      <c r="Q10" s="221">
        <f t="shared" si="17"/>
        <v>19.899999999999999</v>
      </c>
      <c r="R10" s="117">
        <f t="shared" si="18"/>
        <v>833.19596375262142</v>
      </c>
      <c r="S10" s="129">
        <f t="shared" si="19"/>
        <v>7113.5675498276578</v>
      </c>
      <c r="T10" s="101">
        <f t="shared" si="1"/>
        <v>4.5977850001639453E-2</v>
      </c>
      <c r="U10" s="245">
        <f t="shared" si="2"/>
        <v>0.24160097465347175</v>
      </c>
      <c r="V10" s="100">
        <f t="shared" si="3"/>
        <v>4946.8235529221856</v>
      </c>
      <c r="W10" s="122">
        <f t="shared" si="20"/>
        <v>0</v>
      </c>
      <c r="X10" s="122">
        <f t="shared" si="21"/>
        <v>1484.0470658766556</v>
      </c>
      <c r="Y10" s="100">
        <f t="shared" si="32"/>
        <v>6430.870618798841</v>
      </c>
      <c r="Z10" s="221">
        <f t="shared" si="22"/>
        <v>19.899999999999999</v>
      </c>
      <c r="AA10" s="117">
        <f t="shared" si="23"/>
        <v>984.41788703151485</v>
      </c>
      <c r="AB10" s="129">
        <f t="shared" si="24"/>
        <v>7415.2885058303555</v>
      </c>
      <c r="AC10" s="101">
        <f t="shared" si="4"/>
        <v>4.2414857789606186E-2</v>
      </c>
      <c r="AD10" s="245">
        <f t="shared" si="5"/>
        <v>0.18149622640729901</v>
      </c>
      <c r="AE10" s="100">
        <f t="shared" si="6"/>
        <v>5194.1647305682945</v>
      </c>
      <c r="AF10" s="122">
        <f t="shared" si="7"/>
        <v>0</v>
      </c>
      <c r="AG10" s="122">
        <f t="shared" si="8"/>
        <v>1558.2494191704884</v>
      </c>
      <c r="AH10" s="100">
        <f t="shared" si="33"/>
        <v>6752.4141497387827</v>
      </c>
      <c r="AI10" s="221">
        <f t="shared" si="25"/>
        <v>19.899999999999999</v>
      </c>
      <c r="AJ10" s="117">
        <f t="shared" si="26"/>
        <v>1033.6387813830904</v>
      </c>
      <c r="AK10" s="129">
        <f t="shared" si="34"/>
        <v>7786.0529311218734</v>
      </c>
      <c r="AL10" s="101">
        <f t="shared" si="9"/>
        <v>5.0000000000000044E-2</v>
      </c>
      <c r="AM10" s="298">
        <f t="shared" si="10"/>
        <v>4.9999999999999822E-2</v>
      </c>
      <c r="AN10" s="100">
        <f t="shared" si="11"/>
        <v>985.17512112187342</v>
      </c>
      <c r="AO10" s="101">
        <f t="shared" si="12"/>
        <v>0.14485999434856378</v>
      </c>
      <c r="AQ10" s="292">
        <f t="shared" si="27"/>
        <v>0.54029420956953622</v>
      </c>
      <c r="AR10" s="287"/>
    </row>
    <row r="11" spans="1:44" x14ac:dyDescent="0.25">
      <c r="A11" s="95" t="s">
        <v>143</v>
      </c>
      <c r="B11" s="100">
        <v>3306.06</v>
      </c>
      <c r="C11" s="100">
        <f t="shared" si="28"/>
        <v>1653.03</v>
      </c>
      <c r="D11" s="100">
        <f t="shared" si="13"/>
        <v>991.81799999999998</v>
      </c>
      <c r="E11" s="100">
        <v>59.87</v>
      </c>
      <c r="F11" s="100">
        <f t="shared" si="14"/>
        <v>6010.7780000000002</v>
      </c>
      <c r="G11" s="223">
        <v>19.399999999999999</v>
      </c>
      <c r="H11" s="117">
        <f t="shared" si="15"/>
        <v>641.37563999999986</v>
      </c>
      <c r="I11" s="130">
        <f t="shared" si="16"/>
        <v>6652.1536400000005</v>
      </c>
      <c r="K11" s="141">
        <v>328</v>
      </c>
      <c r="M11" s="100">
        <f t="shared" si="0"/>
        <v>4105.609259729873</v>
      </c>
      <c r="N11" s="122">
        <f>M11*N$4</f>
        <v>821.12185194597464</v>
      </c>
      <c r="O11" s="122">
        <f>M11*O$4</f>
        <v>1231.6827779189618</v>
      </c>
      <c r="P11" s="100">
        <f t="shared" si="31"/>
        <v>6158.413889594809</v>
      </c>
      <c r="Q11" s="221">
        <f t="shared" si="17"/>
        <v>19.399999999999999</v>
      </c>
      <c r="R11" s="117">
        <f t="shared" si="18"/>
        <v>796.48819638759528</v>
      </c>
      <c r="S11" s="129">
        <f t="shared" si="19"/>
        <v>6954.9020859824041</v>
      </c>
      <c r="T11" s="101">
        <f t="shared" si="1"/>
        <v>4.5511342997544446E-2</v>
      </c>
      <c r="U11" s="245">
        <f t="shared" si="2"/>
        <v>0.24184354177778777</v>
      </c>
      <c r="V11" s="100">
        <f t="shared" si="3"/>
        <v>4850.7618474737092</v>
      </c>
      <c r="W11" s="122">
        <f t="shared" si="20"/>
        <v>0</v>
      </c>
      <c r="X11" s="122">
        <f t="shared" si="21"/>
        <v>1455.2285542421128</v>
      </c>
      <c r="Y11" s="100">
        <f t="shared" si="32"/>
        <v>6305.9904017158224</v>
      </c>
      <c r="Z11" s="221">
        <f t="shared" si="22"/>
        <v>19.399999999999999</v>
      </c>
      <c r="AA11" s="117">
        <f t="shared" si="23"/>
        <v>941.04779840989943</v>
      </c>
      <c r="AB11" s="129">
        <f t="shared" si="24"/>
        <v>7247.0382001257221</v>
      </c>
      <c r="AC11" s="101">
        <f t="shared" si="4"/>
        <v>4.2004346075859011E-2</v>
      </c>
      <c r="AD11" s="245">
        <f t="shared" si="5"/>
        <v>0.18149622640729901</v>
      </c>
      <c r="AE11" s="100">
        <f t="shared" si="6"/>
        <v>5093.2999398473939</v>
      </c>
      <c r="AF11" s="122">
        <f t="shared" si="7"/>
        <v>0</v>
      </c>
      <c r="AG11" s="122">
        <f t="shared" si="8"/>
        <v>1527.9899819542181</v>
      </c>
      <c r="AH11" s="100">
        <f t="shared" si="33"/>
        <v>6621.2899218016119</v>
      </c>
      <c r="AI11" s="221">
        <f t="shared" si="25"/>
        <v>19.399999999999999</v>
      </c>
      <c r="AJ11" s="117">
        <f t="shared" si="26"/>
        <v>988.1001883303943</v>
      </c>
      <c r="AK11" s="129">
        <f t="shared" si="34"/>
        <v>7609.3901101320062</v>
      </c>
      <c r="AL11" s="101">
        <f t="shared" si="9"/>
        <v>4.9999999999999822E-2</v>
      </c>
      <c r="AM11" s="298">
        <f t="shared" si="10"/>
        <v>4.9999999999999822E-2</v>
      </c>
      <c r="AN11" s="100">
        <f t="shared" si="11"/>
        <v>957.23647013200571</v>
      </c>
      <c r="AO11" s="101">
        <f t="shared" si="12"/>
        <v>0.14389873143880139</v>
      </c>
      <c r="AQ11" s="292">
        <f t="shared" si="27"/>
        <v>0.54059513131866765</v>
      </c>
      <c r="AR11" s="287"/>
    </row>
    <row r="12" spans="1:44" x14ac:dyDescent="0.25">
      <c r="A12" s="95" t="s">
        <v>144</v>
      </c>
      <c r="B12" s="100">
        <v>3241.24</v>
      </c>
      <c r="C12" s="100">
        <f t="shared" si="28"/>
        <v>1620.62</v>
      </c>
      <c r="D12" s="100">
        <f t="shared" si="13"/>
        <v>972.37199999999984</v>
      </c>
      <c r="E12" s="100">
        <v>59.87</v>
      </c>
      <c r="F12" s="100">
        <f t="shared" si="14"/>
        <v>5894.1019999999999</v>
      </c>
      <c r="G12" s="223">
        <v>19</v>
      </c>
      <c r="H12" s="117">
        <f t="shared" si="15"/>
        <v>615.8356</v>
      </c>
      <c r="I12" s="130">
        <f t="shared" si="16"/>
        <v>6509.9376000000002</v>
      </c>
      <c r="K12" s="141">
        <v>387</v>
      </c>
      <c r="M12" s="100">
        <f t="shared" si="0"/>
        <v>4025.9147399874623</v>
      </c>
      <c r="N12" s="122">
        <f t="shared" si="29"/>
        <v>805.18294799749253</v>
      </c>
      <c r="O12" s="122">
        <f t="shared" si="30"/>
        <v>1207.7744219962387</v>
      </c>
      <c r="P12" s="100">
        <f t="shared" si="31"/>
        <v>6038.8721099811937</v>
      </c>
      <c r="Q12" s="221">
        <f t="shared" si="17"/>
        <v>19</v>
      </c>
      <c r="R12" s="117">
        <f t="shared" si="18"/>
        <v>764.92380059761786</v>
      </c>
      <c r="S12" s="129">
        <f t="shared" si="19"/>
        <v>6803.7959105788113</v>
      </c>
      <c r="T12" s="101">
        <f t="shared" si="1"/>
        <v>4.5139958112472733E-2</v>
      </c>
      <c r="U12" s="245">
        <f t="shared" si="2"/>
        <v>0.24209090964799351</v>
      </c>
      <c r="V12" s="100">
        <f t="shared" si="3"/>
        <v>4756.6030731327101</v>
      </c>
      <c r="W12" s="122">
        <f t="shared" si="20"/>
        <v>0</v>
      </c>
      <c r="X12" s="122">
        <f t="shared" si="21"/>
        <v>1426.980921939813</v>
      </c>
      <c r="Y12" s="100">
        <f t="shared" si="32"/>
        <v>6183.5839950725231</v>
      </c>
      <c r="Z12" s="221">
        <f t="shared" si="22"/>
        <v>19</v>
      </c>
      <c r="AA12" s="117">
        <f t="shared" si="23"/>
        <v>903.75458389521486</v>
      </c>
      <c r="AB12" s="129">
        <f t="shared" si="24"/>
        <v>7087.3385789677377</v>
      </c>
      <c r="AC12" s="101">
        <f t="shared" si="4"/>
        <v>4.1674187779216387E-2</v>
      </c>
      <c r="AD12" s="245">
        <f t="shared" si="5"/>
        <v>0.18149622640729923</v>
      </c>
      <c r="AE12" s="100">
        <f t="shared" si="6"/>
        <v>4994.4332267893451</v>
      </c>
      <c r="AF12" s="122">
        <f t="shared" si="7"/>
        <v>0</v>
      </c>
      <c r="AG12" s="122">
        <f t="shared" si="8"/>
        <v>1498.3299680368034</v>
      </c>
      <c r="AH12" s="100">
        <f t="shared" si="33"/>
        <v>6492.7631948261487</v>
      </c>
      <c r="AI12" s="221">
        <f t="shared" si="25"/>
        <v>19</v>
      </c>
      <c r="AJ12" s="117">
        <f t="shared" si="26"/>
        <v>948.94231308997553</v>
      </c>
      <c r="AK12" s="129">
        <f t="shared" si="34"/>
        <v>7441.7055079161246</v>
      </c>
      <c r="AL12" s="101">
        <f t="shared" si="9"/>
        <v>5.0000000000000044E-2</v>
      </c>
      <c r="AM12" s="298">
        <f t="shared" si="10"/>
        <v>4.9999999999999822E-2</v>
      </c>
      <c r="AN12" s="100">
        <f t="shared" si="11"/>
        <v>931.76790791612439</v>
      </c>
      <c r="AO12" s="101">
        <f t="shared" si="12"/>
        <v>0.14313008283153494</v>
      </c>
      <c r="AQ12" s="292">
        <f t="shared" si="27"/>
        <v>0.54090200873410965</v>
      </c>
      <c r="AR12" s="287"/>
    </row>
    <row r="13" spans="1:44" x14ac:dyDescent="0.25">
      <c r="A13" s="95" t="s">
        <v>145</v>
      </c>
      <c r="B13" s="100">
        <v>3177.68</v>
      </c>
      <c r="C13" s="100">
        <f t="shared" si="28"/>
        <v>1588.84</v>
      </c>
      <c r="D13" s="100">
        <f t="shared" si="13"/>
        <v>953.30399999999986</v>
      </c>
      <c r="E13" s="100">
        <v>59.87</v>
      </c>
      <c r="F13" s="100">
        <f t="shared" si="14"/>
        <v>5779.6939999999995</v>
      </c>
      <c r="G13" s="223">
        <v>17.2</v>
      </c>
      <c r="H13" s="117">
        <f t="shared" si="15"/>
        <v>546.56095999999991</v>
      </c>
      <c r="I13" s="130">
        <f t="shared" si="16"/>
        <v>6326.2549599999993</v>
      </c>
      <c r="K13" s="141">
        <v>331</v>
      </c>
      <c r="M13" s="100">
        <f t="shared" si="0"/>
        <v>3947.7693577778423</v>
      </c>
      <c r="N13" s="122">
        <f t="shared" si="29"/>
        <v>789.55387155556855</v>
      </c>
      <c r="O13" s="122">
        <f t="shared" si="30"/>
        <v>1184.3308073333526</v>
      </c>
      <c r="P13" s="100">
        <f t="shared" si="31"/>
        <v>5921.6540366667641</v>
      </c>
      <c r="Q13" s="221">
        <f t="shared" si="17"/>
        <v>17.2</v>
      </c>
      <c r="R13" s="117">
        <f t="shared" si="18"/>
        <v>679.01632953778881</v>
      </c>
      <c r="S13" s="129">
        <f t="shared" si="19"/>
        <v>6600.6703662045529</v>
      </c>
      <c r="T13" s="101">
        <f t="shared" si="1"/>
        <v>4.3377228382296185E-2</v>
      </c>
      <c r="U13" s="245">
        <f t="shared" si="2"/>
        <v>0.24234326860408939</v>
      </c>
      <c r="V13" s="100">
        <f t="shared" si="3"/>
        <v>4664.2745989408877</v>
      </c>
      <c r="W13" s="122">
        <f t="shared" si="20"/>
        <v>0</v>
      </c>
      <c r="X13" s="122">
        <f t="shared" si="21"/>
        <v>1399.2823796822663</v>
      </c>
      <c r="Y13" s="100">
        <f t="shared" si="32"/>
        <v>6063.5569786231536</v>
      </c>
      <c r="Z13" s="221">
        <f t="shared" si="22"/>
        <v>17.2</v>
      </c>
      <c r="AA13" s="117">
        <f t="shared" si="23"/>
        <v>802.25523101783267</v>
      </c>
      <c r="AB13" s="129">
        <f t="shared" si="24"/>
        <v>6865.8122096409861</v>
      </c>
      <c r="AC13" s="101">
        <f t="shared" si="4"/>
        <v>4.016892659781357E-2</v>
      </c>
      <c r="AD13" s="245">
        <f t="shared" si="5"/>
        <v>0.18149622640729923</v>
      </c>
      <c r="AE13" s="100">
        <f t="shared" si="6"/>
        <v>4897.4883288879309</v>
      </c>
      <c r="AF13" s="122">
        <f t="shared" si="7"/>
        <v>0</v>
      </c>
      <c r="AG13" s="122">
        <f t="shared" si="8"/>
        <v>1469.2464986663792</v>
      </c>
      <c r="AH13" s="100">
        <f t="shared" si="33"/>
        <v>6366.73482755431</v>
      </c>
      <c r="AI13" s="221">
        <f t="shared" si="25"/>
        <v>17.2</v>
      </c>
      <c r="AJ13" s="117">
        <f t="shared" si="26"/>
        <v>842.36799256872405</v>
      </c>
      <c r="AK13" s="129">
        <f t="shared" si="34"/>
        <v>7209.1028201230338</v>
      </c>
      <c r="AL13" s="101">
        <f t="shared" si="9"/>
        <v>4.9999999999999822E-2</v>
      </c>
      <c r="AM13" s="298">
        <f t="shared" si="10"/>
        <v>4.9999999999999822E-2</v>
      </c>
      <c r="AN13" s="100">
        <f t="shared" si="11"/>
        <v>882.84786012303448</v>
      </c>
      <c r="AO13" s="101">
        <f t="shared" si="12"/>
        <v>0.13955300026716522</v>
      </c>
      <c r="AQ13" s="292">
        <f t="shared" si="27"/>
        <v>0.54121507794615287</v>
      </c>
      <c r="AR13" s="287"/>
    </row>
    <row r="14" spans="1:44" x14ac:dyDescent="0.25">
      <c r="A14" s="95" t="s">
        <v>146</v>
      </c>
      <c r="B14" s="100">
        <v>3115.38</v>
      </c>
      <c r="C14" s="100">
        <f t="shared" si="28"/>
        <v>1557.69</v>
      </c>
      <c r="D14" s="100">
        <f t="shared" si="13"/>
        <v>934.61400000000003</v>
      </c>
      <c r="E14" s="100">
        <v>59.87</v>
      </c>
      <c r="F14" s="100">
        <f t="shared" si="14"/>
        <v>5667.5539999999992</v>
      </c>
      <c r="G14" s="223">
        <v>15.2</v>
      </c>
      <c r="H14" s="117">
        <f t="shared" si="15"/>
        <v>473.53775999999999</v>
      </c>
      <c r="I14" s="130">
        <f t="shared" si="16"/>
        <v>6141.0917599999993</v>
      </c>
      <c r="K14" s="141">
        <v>706</v>
      </c>
      <c r="M14" s="100">
        <f t="shared" si="0"/>
        <v>3871.1731131010119</v>
      </c>
      <c r="N14" s="122">
        <f t="shared" si="29"/>
        <v>774.23462262020246</v>
      </c>
      <c r="O14" s="122">
        <f t="shared" si="30"/>
        <v>1161.3519339303036</v>
      </c>
      <c r="P14" s="100">
        <f t="shared" si="31"/>
        <v>5806.7596696515184</v>
      </c>
      <c r="Q14" s="221">
        <f t="shared" si="17"/>
        <v>15.2</v>
      </c>
      <c r="R14" s="117">
        <f t="shared" si="18"/>
        <v>588.41831319135383</v>
      </c>
      <c r="S14" s="129">
        <f t="shared" si="19"/>
        <v>6395.1779828428726</v>
      </c>
      <c r="T14" s="101">
        <f t="shared" si="1"/>
        <v>4.1374764092903416E-2</v>
      </c>
      <c r="U14" s="245">
        <f t="shared" si="2"/>
        <v>0.24260061793457366</v>
      </c>
      <c r="V14" s="100">
        <f t="shared" si="3"/>
        <v>4573.7764248982421</v>
      </c>
      <c r="W14" s="122">
        <f t="shared" si="20"/>
        <v>0</v>
      </c>
      <c r="X14" s="122">
        <f t="shared" si="21"/>
        <v>1372.1329274694726</v>
      </c>
      <c r="Y14" s="100">
        <f t="shared" si="32"/>
        <v>5945.9093523677147</v>
      </c>
      <c r="Z14" s="221">
        <f t="shared" si="22"/>
        <v>15.2</v>
      </c>
      <c r="AA14" s="117">
        <f t="shared" si="23"/>
        <v>695.21401658453283</v>
      </c>
      <c r="AB14" s="129">
        <f t="shared" si="24"/>
        <v>6641.1233689522478</v>
      </c>
      <c r="AC14" s="101">
        <f t="shared" si="4"/>
        <v>3.8457942338618656E-2</v>
      </c>
      <c r="AD14" s="245">
        <f t="shared" si="5"/>
        <v>0.18149622640729901</v>
      </c>
      <c r="AE14" s="100">
        <f t="shared" si="6"/>
        <v>4802.4652461431533</v>
      </c>
      <c r="AF14" s="122">
        <f t="shared" si="7"/>
        <v>0</v>
      </c>
      <c r="AG14" s="122">
        <f t="shared" si="8"/>
        <v>1440.7395738429459</v>
      </c>
      <c r="AH14" s="100">
        <f t="shared" si="33"/>
        <v>6243.2048199860992</v>
      </c>
      <c r="AI14" s="221">
        <f t="shared" si="25"/>
        <v>15.2</v>
      </c>
      <c r="AJ14" s="117">
        <f t="shared" si="26"/>
        <v>729.97471741375932</v>
      </c>
      <c r="AK14" s="129">
        <f t="shared" si="34"/>
        <v>6973.1795373998584</v>
      </c>
      <c r="AL14" s="101">
        <f t="shared" si="9"/>
        <v>4.9999999999999822E-2</v>
      </c>
      <c r="AM14" s="298">
        <f t="shared" si="10"/>
        <v>4.9999999999999822E-2</v>
      </c>
      <c r="AN14" s="100">
        <f t="shared" si="11"/>
        <v>832.08777739985908</v>
      </c>
      <c r="AO14" s="101">
        <f t="shared" si="12"/>
        <v>0.13549508945944488</v>
      </c>
      <c r="AQ14" s="292">
        <f t="shared" si="27"/>
        <v>0.54153433807213025</v>
      </c>
      <c r="AR14" s="287"/>
    </row>
    <row r="15" spans="1:44" x14ac:dyDescent="0.25">
      <c r="A15" s="95" t="s">
        <v>147</v>
      </c>
      <c r="B15" s="100">
        <v>3054.29</v>
      </c>
      <c r="C15" s="100">
        <f t="shared" si="28"/>
        <v>1527.145</v>
      </c>
      <c r="D15" s="100">
        <f t="shared" si="13"/>
        <v>916.28699999999992</v>
      </c>
      <c r="E15" s="100">
        <v>59.87</v>
      </c>
      <c r="F15" s="100">
        <f t="shared" si="14"/>
        <v>5557.5919999999996</v>
      </c>
      <c r="G15" s="223">
        <v>14.8</v>
      </c>
      <c r="H15" s="117">
        <f t="shared" si="15"/>
        <v>452.03492000000006</v>
      </c>
      <c r="I15" s="130">
        <f t="shared" si="16"/>
        <v>6009.6269199999997</v>
      </c>
      <c r="K15" s="141">
        <v>551</v>
      </c>
      <c r="M15" s="100">
        <f t="shared" si="0"/>
        <v>3796.0645322453533</v>
      </c>
      <c r="N15" s="122">
        <f t="shared" si="29"/>
        <v>759.21290644907072</v>
      </c>
      <c r="O15" s="122">
        <f t="shared" si="30"/>
        <v>1138.819359673606</v>
      </c>
      <c r="P15" s="100">
        <f t="shared" si="31"/>
        <v>5694.0967983680293</v>
      </c>
      <c r="Q15" s="221">
        <f t="shared" si="17"/>
        <v>14.8</v>
      </c>
      <c r="R15" s="117">
        <f t="shared" si="18"/>
        <v>561.81755077231242</v>
      </c>
      <c r="S15" s="129">
        <f t="shared" si="19"/>
        <v>6255.914349140342</v>
      </c>
      <c r="T15" s="101">
        <f t="shared" si="1"/>
        <v>4.0982149544208646E-2</v>
      </c>
      <c r="U15" s="245">
        <f t="shared" si="2"/>
        <v>0.24286316369609739</v>
      </c>
      <c r="V15" s="100">
        <f t="shared" si="3"/>
        <v>4485.0359200464736</v>
      </c>
      <c r="W15" s="122">
        <f t="shared" si="20"/>
        <v>0</v>
      </c>
      <c r="X15" s="122">
        <f t="shared" si="21"/>
        <v>1345.5107760139419</v>
      </c>
      <c r="Y15" s="100">
        <f t="shared" si="32"/>
        <v>5830.5466960604153</v>
      </c>
      <c r="Z15" s="221">
        <f t="shared" si="22"/>
        <v>14.8</v>
      </c>
      <c r="AA15" s="117">
        <f t="shared" si="23"/>
        <v>663.78531616687815</v>
      </c>
      <c r="AB15" s="129">
        <f t="shared" si="24"/>
        <v>6494.3320122272935</v>
      </c>
      <c r="AC15" s="101">
        <f t="shared" si="4"/>
        <v>3.8110762037481205E-2</v>
      </c>
      <c r="AD15" s="245">
        <f t="shared" si="5"/>
        <v>0.18149622640729901</v>
      </c>
      <c r="AE15" s="100">
        <f t="shared" si="6"/>
        <v>4709.2877160487969</v>
      </c>
      <c r="AF15" s="122">
        <f t="shared" si="7"/>
        <v>0</v>
      </c>
      <c r="AG15" s="122">
        <f t="shared" si="8"/>
        <v>1412.7863148146391</v>
      </c>
      <c r="AH15" s="100">
        <f t="shared" si="33"/>
        <v>6122.0740308634358</v>
      </c>
      <c r="AI15" s="221">
        <f t="shared" si="25"/>
        <v>14.8</v>
      </c>
      <c r="AJ15" s="117">
        <f t="shared" si="26"/>
        <v>696.97458197522201</v>
      </c>
      <c r="AK15" s="129">
        <f t="shared" si="34"/>
        <v>6819.0486128386583</v>
      </c>
      <c r="AL15" s="101">
        <f t="shared" si="9"/>
        <v>5.0000000000000044E-2</v>
      </c>
      <c r="AM15" s="298">
        <f t="shared" si="10"/>
        <v>4.9999999999999822E-2</v>
      </c>
      <c r="AN15" s="100">
        <f t="shared" si="11"/>
        <v>809.4216928386586</v>
      </c>
      <c r="AO15" s="101">
        <f t="shared" si="12"/>
        <v>0.13468751115729138</v>
      </c>
      <c r="AQ15" s="292">
        <f t="shared" si="27"/>
        <v>0.54186004473995486</v>
      </c>
      <c r="AR15" s="287"/>
    </row>
    <row r="16" spans="1:44" x14ac:dyDescent="0.25">
      <c r="A16" s="95" t="s">
        <v>148</v>
      </c>
      <c r="B16" s="100">
        <v>2994.41</v>
      </c>
      <c r="C16" s="100">
        <f t="shared" si="28"/>
        <v>1497.2049999999999</v>
      </c>
      <c r="D16" s="100">
        <f t="shared" si="13"/>
        <v>898.32299999999998</v>
      </c>
      <c r="E16" s="100">
        <v>59.87</v>
      </c>
      <c r="F16" s="100">
        <f t="shared" si="14"/>
        <v>5449.808</v>
      </c>
      <c r="G16" s="223">
        <v>13.1</v>
      </c>
      <c r="H16" s="117">
        <f t="shared" si="15"/>
        <v>392.26771000000002</v>
      </c>
      <c r="I16" s="130">
        <f t="shared" si="16"/>
        <v>5842.0757100000001</v>
      </c>
      <c r="K16" s="141">
        <v>490</v>
      </c>
      <c r="M16" s="100">
        <f t="shared" si="0"/>
        <v>3722.4436152108656</v>
      </c>
      <c r="N16" s="122">
        <f t="shared" si="29"/>
        <v>744.48872304217321</v>
      </c>
      <c r="O16" s="122">
        <f t="shared" si="30"/>
        <v>1116.7330845632596</v>
      </c>
      <c r="P16" s="100">
        <f t="shared" si="31"/>
        <v>5583.6654228162979</v>
      </c>
      <c r="Q16" s="221">
        <f t="shared" si="17"/>
        <v>13.1</v>
      </c>
      <c r="R16" s="117">
        <f t="shared" si="18"/>
        <v>487.64011359262344</v>
      </c>
      <c r="S16" s="129">
        <f t="shared" si="19"/>
        <v>6071.3055364089214</v>
      </c>
      <c r="T16" s="101">
        <f t="shared" si="1"/>
        <v>3.9237736343701313E-2</v>
      </c>
      <c r="U16" s="245">
        <f t="shared" si="2"/>
        <v>0.24313090565783102</v>
      </c>
      <c r="V16" s="100">
        <f t="shared" si="3"/>
        <v>4398.0530843855822</v>
      </c>
      <c r="W16" s="122">
        <f t="shared" si="20"/>
        <v>0</v>
      </c>
      <c r="X16" s="122">
        <f t="shared" si="21"/>
        <v>1319.4159253156747</v>
      </c>
      <c r="Y16" s="100">
        <f t="shared" si="32"/>
        <v>5717.4690097012572</v>
      </c>
      <c r="Z16" s="221">
        <f t="shared" si="22"/>
        <v>13.1</v>
      </c>
      <c r="AA16" s="117">
        <f t="shared" si="23"/>
        <v>576.14495405451135</v>
      </c>
      <c r="AB16" s="129">
        <f t="shared" si="24"/>
        <v>6293.6139637557681</v>
      </c>
      <c r="AC16" s="101">
        <f t="shared" si="4"/>
        <v>3.6616247693957771E-2</v>
      </c>
      <c r="AD16" s="245">
        <f t="shared" si="5"/>
        <v>0.18149622640729923</v>
      </c>
      <c r="AE16" s="100">
        <f t="shared" si="6"/>
        <v>4617.9557386048609</v>
      </c>
      <c r="AF16" s="122">
        <f t="shared" si="7"/>
        <v>0</v>
      </c>
      <c r="AG16" s="122">
        <f t="shared" si="8"/>
        <v>1385.3867215814582</v>
      </c>
      <c r="AH16" s="100">
        <f t="shared" si="33"/>
        <v>6003.3424601863189</v>
      </c>
      <c r="AI16" s="221">
        <f t="shared" si="25"/>
        <v>13.1</v>
      </c>
      <c r="AJ16" s="117">
        <f t="shared" si="26"/>
        <v>604.95220175723682</v>
      </c>
      <c r="AK16" s="129">
        <f t="shared" si="34"/>
        <v>6608.2946619435561</v>
      </c>
      <c r="AL16" s="101">
        <f t="shared" si="9"/>
        <v>5.0000000000000044E-2</v>
      </c>
      <c r="AM16" s="298">
        <f t="shared" si="10"/>
        <v>4.9999999999999822E-2</v>
      </c>
      <c r="AN16" s="100">
        <f t="shared" si="11"/>
        <v>766.21895194355602</v>
      </c>
      <c r="AO16" s="101">
        <f t="shared" si="12"/>
        <v>0.13115525884609869</v>
      </c>
      <c r="AQ16" s="292">
        <f t="shared" si="27"/>
        <v>0.54219219766326621</v>
      </c>
      <c r="AR16" s="287"/>
    </row>
    <row r="17" spans="1:44" x14ac:dyDescent="0.25">
      <c r="A17" s="95" t="s">
        <v>149</v>
      </c>
      <c r="B17" s="100">
        <v>2935.7</v>
      </c>
      <c r="C17" s="100">
        <f t="shared" si="28"/>
        <v>1467.85</v>
      </c>
      <c r="D17" s="100">
        <f t="shared" si="13"/>
        <v>880.70999999999992</v>
      </c>
      <c r="E17" s="100">
        <v>59.87</v>
      </c>
      <c r="F17" s="100">
        <f t="shared" si="14"/>
        <v>5344.1299999999992</v>
      </c>
      <c r="G17" s="223">
        <v>12.1</v>
      </c>
      <c r="H17" s="117">
        <f t="shared" si="15"/>
        <v>355.21969999999999</v>
      </c>
      <c r="I17" s="130">
        <f t="shared" si="16"/>
        <v>5699.3496999999988</v>
      </c>
      <c r="K17" s="141">
        <v>526</v>
      </c>
      <c r="M17" s="100">
        <f t="shared" si="0"/>
        <v>3650.2611830282535</v>
      </c>
      <c r="N17" s="122">
        <f t="shared" si="29"/>
        <v>730.05223660565071</v>
      </c>
      <c r="O17" s="122">
        <f t="shared" si="30"/>
        <v>1095.0783549084761</v>
      </c>
      <c r="P17" s="100">
        <f t="shared" si="31"/>
        <v>5475.3917745423805</v>
      </c>
      <c r="Q17" s="221">
        <f t="shared" si="17"/>
        <v>12.1</v>
      </c>
      <c r="R17" s="117">
        <f t="shared" si="18"/>
        <v>441.68160314641864</v>
      </c>
      <c r="S17" s="129">
        <f t="shared" si="19"/>
        <v>5917.0733776887992</v>
      </c>
      <c r="T17" s="101">
        <f t="shared" si="1"/>
        <v>3.8201494758042465E-2</v>
      </c>
      <c r="U17" s="245">
        <f t="shared" si="2"/>
        <v>0.24340402051580678</v>
      </c>
      <c r="V17" s="100">
        <f t="shared" si="3"/>
        <v>4312.7698131489251</v>
      </c>
      <c r="W17" s="122">
        <f t="shared" si="20"/>
        <v>0</v>
      </c>
      <c r="X17" s="122">
        <f t="shared" si="21"/>
        <v>1293.8309439446775</v>
      </c>
      <c r="Y17" s="100">
        <f t="shared" si="32"/>
        <v>5606.6007570936026</v>
      </c>
      <c r="Z17" s="221">
        <f t="shared" si="22"/>
        <v>12.1</v>
      </c>
      <c r="AA17" s="117">
        <f t="shared" si="23"/>
        <v>521.84514739101996</v>
      </c>
      <c r="AB17" s="129">
        <f t="shared" si="24"/>
        <v>6128.4459044846226</v>
      </c>
      <c r="AC17" s="101">
        <f t="shared" si="4"/>
        <v>3.5722478547052461E-2</v>
      </c>
      <c r="AD17" s="245">
        <f t="shared" si="5"/>
        <v>0.18149622640729923</v>
      </c>
      <c r="AE17" s="100">
        <f t="shared" si="6"/>
        <v>4528.4083038063709</v>
      </c>
      <c r="AF17" s="122">
        <f t="shared" si="7"/>
        <v>0</v>
      </c>
      <c r="AG17" s="122">
        <f t="shared" si="8"/>
        <v>1358.5224911419111</v>
      </c>
      <c r="AH17" s="100">
        <f t="shared" si="33"/>
        <v>5886.9307949482818</v>
      </c>
      <c r="AI17" s="221">
        <f t="shared" si="25"/>
        <v>12.1</v>
      </c>
      <c r="AJ17" s="117">
        <f t="shared" si="26"/>
        <v>547.93740476057087</v>
      </c>
      <c r="AK17" s="129">
        <f t="shared" si="34"/>
        <v>6434.8681997088524</v>
      </c>
      <c r="AL17" s="101">
        <f t="shared" si="9"/>
        <v>4.9999999999999822E-2</v>
      </c>
      <c r="AM17" s="298">
        <f t="shared" si="10"/>
        <v>4.9999999999999822E-2</v>
      </c>
      <c r="AN17" s="100">
        <f t="shared" si="11"/>
        <v>735.5184997088536</v>
      </c>
      <c r="AO17" s="101">
        <f t="shared" si="12"/>
        <v>0.12905305665115674</v>
      </c>
      <c r="AQ17" s="292">
        <f t="shared" si="27"/>
        <v>0.54253101604604392</v>
      </c>
      <c r="AR17" s="287"/>
    </row>
    <row r="18" spans="1:44" x14ac:dyDescent="0.25">
      <c r="A18" s="95" t="s">
        <v>150</v>
      </c>
      <c r="B18" s="100">
        <v>2878.13</v>
      </c>
      <c r="C18" s="100">
        <f t="shared" si="28"/>
        <v>1439.0650000000001</v>
      </c>
      <c r="D18" s="100">
        <f t="shared" si="13"/>
        <v>863.43899999999996</v>
      </c>
      <c r="E18" s="100">
        <v>59.87</v>
      </c>
      <c r="F18" s="100">
        <f t="shared" si="14"/>
        <v>5240.5039999999999</v>
      </c>
      <c r="G18" s="223">
        <v>13.1</v>
      </c>
      <c r="H18" s="117">
        <f t="shared" si="15"/>
        <v>377.03503000000001</v>
      </c>
      <c r="I18" s="130">
        <f t="shared" si="16"/>
        <v>5617.5390299999999</v>
      </c>
      <c r="K18" s="141">
        <v>355</v>
      </c>
      <c r="M18" s="100">
        <f t="shared" si="0"/>
        <v>3579.4803514705477</v>
      </c>
      <c r="N18" s="122">
        <f t="shared" si="29"/>
        <v>715.89607029410956</v>
      </c>
      <c r="O18" s="122">
        <f t="shared" si="30"/>
        <v>1073.8441054411642</v>
      </c>
      <c r="P18" s="100">
        <f t="shared" si="31"/>
        <v>5369.2205272058218</v>
      </c>
      <c r="Q18" s="221">
        <f t="shared" si="17"/>
        <v>13.1</v>
      </c>
      <c r="R18" s="117">
        <f t="shared" si="18"/>
        <v>468.91192604264177</v>
      </c>
      <c r="S18" s="129">
        <f t="shared" si="19"/>
        <v>5838.1324532484632</v>
      </c>
      <c r="T18" s="101">
        <f t="shared" si="1"/>
        <v>3.926869436427638E-2</v>
      </c>
      <c r="U18" s="245">
        <f t="shared" si="2"/>
        <v>0.24368265209373718</v>
      </c>
      <c r="V18" s="100">
        <f t="shared" si="3"/>
        <v>4229.1425277615244</v>
      </c>
      <c r="W18" s="122">
        <f t="shared" si="20"/>
        <v>0</v>
      </c>
      <c r="X18" s="122">
        <f t="shared" si="21"/>
        <v>1268.7427583284573</v>
      </c>
      <c r="Y18" s="100">
        <f t="shared" si="32"/>
        <v>5497.8852860899815</v>
      </c>
      <c r="Z18" s="221">
        <f t="shared" si="22"/>
        <v>13.1</v>
      </c>
      <c r="AA18" s="117">
        <f t="shared" si="23"/>
        <v>554.01767113675976</v>
      </c>
      <c r="AB18" s="129">
        <f t="shared" si="24"/>
        <v>6051.9029572267409</v>
      </c>
      <c r="AC18" s="101">
        <f t="shared" si="4"/>
        <v>3.6616247693957549E-2</v>
      </c>
      <c r="AD18" s="245">
        <f t="shared" si="5"/>
        <v>0.18149622640729901</v>
      </c>
      <c r="AE18" s="100">
        <f t="shared" si="6"/>
        <v>4440.5996541496006</v>
      </c>
      <c r="AF18" s="122">
        <f t="shared" si="7"/>
        <v>0</v>
      </c>
      <c r="AG18" s="122">
        <f t="shared" si="8"/>
        <v>1332.1798962448802</v>
      </c>
      <c r="AH18" s="100">
        <f t="shared" si="33"/>
        <v>5772.7795503944808</v>
      </c>
      <c r="AI18" s="221">
        <f t="shared" si="25"/>
        <v>13.1</v>
      </c>
      <c r="AJ18" s="117">
        <f t="shared" si="26"/>
        <v>581.71855469359775</v>
      </c>
      <c r="AK18" s="129">
        <f t="shared" si="34"/>
        <v>6354.4981050880788</v>
      </c>
      <c r="AL18" s="101">
        <f t="shared" si="9"/>
        <v>5.0000000000000044E-2</v>
      </c>
      <c r="AM18" s="298">
        <f t="shared" si="10"/>
        <v>5.0000000000000044E-2</v>
      </c>
      <c r="AN18" s="100">
        <f t="shared" si="11"/>
        <v>736.95907508807886</v>
      </c>
      <c r="AO18" s="101">
        <f t="shared" si="12"/>
        <v>0.13118895501257932</v>
      </c>
      <c r="AQ18" s="292">
        <f t="shared" si="27"/>
        <v>0.54287667831182063</v>
      </c>
      <c r="AR18" s="287"/>
    </row>
    <row r="19" spans="1:44" x14ac:dyDescent="0.25">
      <c r="A19" s="95" t="s">
        <v>151</v>
      </c>
      <c r="B19" s="100">
        <v>2821.7</v>
      </c>
      <c r="C19" s="100">
        <f t="shared" si="28"/>
        <v>1410.85</v>
      </c>
      <c r="D19" s="100">
        <f t="shared" si="13"/>
        <v>846.50999999999988</v>
      </c>
      <c r="E19" s="100">
        <v>59.87</v>
      </c>
      <c r="F19" s="100">
        <f t="shared" si="14"/>
        <v>5138.9299999999994</v>
      </c>
      <c r="G19" s="223">
        <v>11.1</v>
      </c>
      <c r="H19" s="117">
        <f t="shared" si="15"/>
        <v>313.20869999999996</v>
      </c>
      <c r="I19" s="130">
        <f t="shared" si="16"/>
        <v>5452.1386999999995</v>
      </c>
      <c r="K19" s="141">
        <v>292</v>
      </c>
      <c r="M19" s="100">
        <f t="shared" si="0"/>
        <v>3510.1011205377458</v>
      </c>
      <c r="N19" s="122">
        <f t="shared" si="29"/>
        <v>702.02022410754921</v>
      </c>
      <c r="O19" s="122">
        <f t="shared" si="30"/>
        <v>1053.0303361613237</v>
      </c>
      <c r="P19" s="100">
        <f t="shared" si="31"/>
        <v>5265.151680806619</v>
      </c>
      <c r="Q19" s="221">
        <f t="shared" si="17"/>
        <v>11.1</v>
      </c>
      <c r="R19" s="117">
        <f t="shared" si="18"/>
        <v>389.62122437968981</v>
      </c>
      <c r="S19" s="129">
        <f t="shared" si="19"/>
        <v>5654.7729051863089</v>
      </c>
      <c r="T19" s="101">
        <f t="shared" si="1"/>
        <v>3.7166003349531351E-2</v>
      </c>
      <c r="U19" s="245">
        <f t="shared" si="2"/>
        <v>0.24396680034650964</v>
      </c>
      <c r="V19" s="100">
        <f t="shared" si="3"/>
        <v>4147.1712282233793</v>
      </c>
      <c r="W19" s="122">
        <f t="shared" si="20"/>
        <v>0</v>
      </c>
      <c r="X19" s="122">
        <f t="shared" si="21"/>
        <v>1244.1513684670138</v>
      </c>
      <c r="Y19" s="100">
        <f t="shared" si="32"/>
        <v>5391.3225966903929</v>
      </c>
      <c r="Z19" s="221">
        <f t="shared" si="22"/>
        <v>11.1</v>
      </c>
      <c r="AA19" s="117">
        <f t="shared" si="23"/>
        <v>460.33600633279514</v>
      </c>
      <c r="AB19" s="129">
        <f t="shared" si="24"/>
        <v>5851.6586030231883</v>
      </c>
      <c r="AC19" s="101">
        <f t="shared" si="4"/>
        <v>3.4817613569645633E-2</v>
      </c>
      <c r="AD19" s="245">
        <f t="shared" si="5"/>
        <v>0.18149622640729923</v>
      </c>
      <c r="AE19" s="100">
        <f t="shared" si="6"/>
        <v>4354.5297896345473</v>
      </c>
      <c r="AF19" s="122">
        <f t="shared" si="7"/>
        <v>0</v>
      </c>
      <c r="AG19" s="122">
        <f t="shared" si="8"/>
        <v>1306.3589368903642</v>
      </c>
      <c r="AH19" s="100">
        <f t="shared" si="33"/>
        <v>5660.8887265249114</v>
      </c>
      <c r="AI19" s="221">
        <f t="shared" si="25"/>
        <v>11.1</v>
      </c>
      <c r="AJ19" s="117">
        <f t="shared" si="26"/>
        <v>483.35280664943474</v>
      </c>
      <c r="AK19" s="129">
        <f t="shared" si="34"/>
        <v>6144.2415331743459</v>
      </c>
      <c r="AL19" s="101">
        <f t="shared" si="9"/>
        <v>4.99999999999996E-2</v>
      </c>
      <c r="AM19" s="298">
        <f t="shared" si="10"/>
        <v>4.9999999999999822E-2</v>
      </c>
      <c r="AN19" s="100">
        <f t="shared" si="11"/>
        <v>692.10283317434642</v>
      </c>
      <c r="AO19" s="101">
        <f t="shared" si="12"/>
        <v>0.12694153088481519</v>
      </c>
      <c r="AQ19" s="292">
        <f t="shared" si="27"/>
        <v>0.54322918440463108</v>
      </c>
      <c r="AR19" s="287"/>
    </row>
    <row r="20" spans="1:44" x14ac:dyDescent="0.25">
      <c r="A20" s="95" t="s">
        <v>152</v>
      </c>
      <c r="B20" s="100">
        <v>2766.36</v>
      </c>
      <c r="C20" s="100">
        <f t="shared" si="28"/>
        <v>1383.18</v>
      </c>
      <c r="D20" s="100">
        <f t="shared" si="13"/>
        <v>829.90800000000002</v>
      </c>
      <c r="E20" s="100">
        <v>59.87</v>
      </c>
      <c r="F20" s="100">
        <f t="shared" si="14"/>
        <v>5039.3180000000002</v>
      </c>
      <c r="G20" s="223">
        <v>9.9</v>
      </c>
      <c r="H20" s="117">
        <f t="shared" si="15"/>
        <v>273.86964</v>
      </c>
      <c r="I20" s="130">
        <f t="shared" si="16"/>
        <v>5313.1876400000001</v>
      </c>
      <c r="K20" s="141">
        <v>239</v>
      </c>
      <c r="M20" s="100">
        <f t="shared" si="0"/>
        <v>3442.0620165182313</v>
      </c>
      <c r="N20" s="122">
        <f t="shared" si="29"/>
        <v>688.41240330364633</v>
      </c>
      <c r="O20" s="122">
        <f t="shared" si="30"/>
        <v>1032.6186049554694</v>
      </c>
      <c r="P20" s="100">
        <f t="shared" si="31"/>
        <v>5163.0930247773467</v>
      </c>
      <c r="Q20" s="221">
        <f t="shared" si="17"/>
        <v>9.9</v>
      </c>
      <c r="R20" s="117">
        <f t="shared" si="18"/>
        <v>340.7641396353049</v>
      </c>
      <c r="S20" s="129">
        <f t="shared" si="19"/>
        <v>5503.8571644126514</v>
      </c>
      <c r="T20" s="101">
        <f t="shared" si="1"/>
        <v>3.5886088979280029E-2</v>
      </c>
      <c r="U20" s="245">
        <f t="shared" si="2"/>
        <v>0.24425671876336819</v>
      </c>
      <c r="V20" s="100">
        <f t="shared" si="3"/>
        <v>4066.7832835761892</v>
      </c>
      <c r="W20" s="122">
        <f t="shared" si="20"/>
        <v>0</v>
      </c>
      <c r="X20" s="122">
        <f t="shared" si="21"/>
        <v>1220.0349850728567</v>
      </c>
      <c r="Y20" s="100">
        <f t="shared" si="32"/>
        <v>5286.8182686490454</v>
      </c>
      <c r="Z20" s="221">
        <f t="shared" si="22"/>
        <v>9.9</v>
      </c>
      <c r="AA20" s="117">
        <f t="shared" si="23"/>
        <v>402.61154507404274</v>
      </c>
      <c r="AB20" s="129">
        <f t="shared" si="24"/>
        <v>5689.429813723088</v>
      </c>
      <c r="AC20" s="101">
        <f t="shared" si="4"/>
        <v>3.3716835987374294E-2</v>
      </c>
      <c r="AD20" s="245">
        <f t="shared" si="5"/>
        <v>0.18149622640729923</v>
      </c>
      <c r="AE20" s="100">
        <f t="shared" si="6"/>
        <v>4270.1224477549977</v>
      </c>
      <c r="AF20" s="122">
        <f t="shared" si="7"/>
        <v>0</v>
      </c>
      <c r="AG20" s="122">
        <f t="shared" si="8"/>
        <v>1281.0367343264993</v>
      </c>
      <c r="AH20" s="100">
        <f t="shared" si="33"/>
        <v>5551.1591820814974</v>
      </c>
      <c r="AI20" s="221">
        <f t="shared" si="25"/>
        <v>9.9</v>
      </c>
      <c r="AJ20" s="117">
        <f t="shared" si="26"/>
        <v>422.74212232774477</v>
      </c>
      <c r="AK20" s="129">
        <f t="shared" si="34"/>
        <v>5973.9013044092426</v>
      </c>
      <c r="AL20" s="101">
        <f t="shared" si="9"/>
        <v>5.0000000000000044E-2</v>
      </c>
      <c r="AM20" s="298">
        <f t="shared" si="10"/>
        <v>4.9999999999999822E-2</v>
      </c>
      <c r="AN20" s="100">
        <f t="shared" si="11"/>
        <v>660.71366440924248</v>
      </c>
      <c r="AO20" s="101">
        <f t="shared" si="12"/>
        <v>0.124353534860147</v>
      </c>
      <c r="AQ20" s="292">
        <f t="shared" si="27"/>
        <v>0.54358884879588976</v>
      </c>
      <c r="AR20" s="287"/>
    </row>
    <row r="21" spans="1:44" x14ac:dyDescent="0.25">
      <c r="A21" s="95" t="s">
        <v>153</v>
      </c>
      <c r="B21" s="100">
        <v>2712.12</v>
      </c>
      <c r="C21" s="100">
        <f t="shared" si="28"/>
        <v>1356.06</v>
      </c>
      <c r="D21" s="100">
        <f t="shared" si="13"/>
        <v>813.63599999999997</v>
      </c>
      <c r="E21" s="100">
        <v>59.87</v>
      </c>
      <c r="F21" s="100">
        <f t="shared" si="14"/>
        <v>4941.6859999999997</v>
      </c>
      <c r="G21" s="223">
        <v>11.5</v>
      </c>
      <c r="H21" s="117">
        <f t="shared" si="15"/>
        <v>311.8938</v>
      </c>
      <c r="I21" s="130">
        <f t="shared" si="16"/>
        <v>5253.5797999999995</v>
      </c>
      <c r="K21" s="141">
        <v>129</v>
      </c>
      <c r="M21" s="100">
        <f t="shared" si="0"/>
        <v>3375.3753341543261</v>
      </c>
      <c r="N21" s="122">
        <f t="shared" si="29"/>
        <v>675.07506683086524</v>
      </c>
      <c r="O21" s="122">
        <f t="shared" si="30"/>
        <v>1012.6126002462978</v>
      </c>
      <c r="P21" s="100">
        <f t="shared" si="31"/>
        <v>5063.0630012314887</v>
      </c>
      <c r="Q21" s="221">
        <f t="shared" si="17"/>
        <v>11.5</v>
      </c>
      <c r="R21" s="117">
        <f t="shared" si="18"/>
        <v>388.16816342774752</v>
      </c>
      <c r="S21" s="129">
        <f t="shared" si="19"/>
        <v>5451.2311646592361</v>
      </c>
      <c r="T21" s="101">
        <f t="shared" si="1"/>
        <v>3.7622225641121165E-2</v>
      </c>
      <c r="U21" s="245">
        <f t="shared" si="2"/>
        <v>0.24455235540991049</v>
      </c>
      <c r="V21" s="100">
        <f t="shared" si="3"/>
        <v>3987.9932200116127</v>
      </c>
      <c r="W21" s="122">
        <f t="shared" si="20"/>
        <v>0</v>
      </c>
      <c r="X21" s="122">
        <f t="shared" si="21"/>
        <v>1196.3979660034838</v>
      </c>
      <c r="Y21" s="100">
        <f t="shared" si="32"/>
        <v>5184.3911860150965</v>
      </c>
      <c r="Z21" s="221">
        <f t="shared" si="22"/>
        <v>11.5</v>
      </c>
      <c r="AA21" s="117">
        <f t="shared" si="23"/>
        <v>458.61922030133547</v>
      </c>
      <c r="AB21" s="129">
        <f t="shared" si="24"/>
        <v>5643.0104063164317</v>
      </c>
      <c r="AC21" s="101">
        <f t="shared" si="4"/>
        <v>3.5180904251596479E-2</v>
      </c>
      <c r="AD21" s="245">
        <f t="shared" si="5"/>
        <v>0.18149622640729923</v>
      </c>
      <c r="AE21" s="100">
        <f t="shared" si="6"/>
        <v>4187.3928810121934</v>
      </c>
      <c r="AF21" s="122">
        <f t="shared" si="7"/>
        <v>0</v>
      </c>
      <c r="AG21" s="122">
        <f t="shared" si="8"/>
        <v>1256.217864303658</v>
      </c>
      <c r="AH21" s="100">
        <f t="shared" si="33"/>
        <v>5443.6107453158511</v>
      </c>
      <c r="AI21" s="221">
        <f t="shared" si="25"/>
        <v>11.5</v>
      </c>
      <c r="AJ21" s="117">
        <f t="shared" si="26"/>
        <v>481.55018131640225</v>
      </c>
      <c r="AK21" s="129">
        <f t="shared" si="34"/>
        <v>5925.160926632253</v>
      </c>
      <c r="AL21" s="101">
        <f t="shared" si="9"/>
        <v>5.0000000000000044E-2</v>
      </c>
      <c r="AM21" s="298">
        <f t="shared" si="10"/>
        <v>5.0000000000000044E-2</v>
      </c>
      <c r="AN21" s="100">
        <f t="shared" si="11"/>
        <v>671.58112663225347</v>
      </c>
      <c r="AO21" s="101">
        <f t="shared" si="12"/>
        <v>0.1278330495012665</v>
      </c>
      <c r="AQ21" s="292">
        <f t="shared" si="27"/>
        <v>0.5439556070572813</v>
      </c>
      <c r="AR21" s="287"/>
    </row>
    <row r="22" spans="1:44" x14ac:dyDescent="0.25">
      <c r="A22" s="95" t="s">
        <v>154</v>
      </c>
      <c r="B22" s="100">
        <v>2658.95</v>
      </c>
      <c r="C22" s="100">
        <f t="shared" si="28"/>
        <v>1329.4749999999999</v>
      </c>
      <c r="D22" s="100">
        <f t="shared" si="13"/>
        <v>797.68499999999995</v>
      </c>
      <c r="E22" s="100">
        <v>59.87</v>
      </c>
      <c r="F22" s="100">
        <f t="shared" si="14"/>
        <v>4845.9799999999996</v>
      </c>
      <c r="G22" s="223">
        <v>7.7</v>
      </c>
      <c r="H22" s="117">
        <f t="shared" si="15"/>
        <v>204.73915</v>
      </c>
      <c r="I22" s="130">
        <f t="shared" si="16"/>
        <v>5050.7191499999999</v>
      </c>
      <c r="K22" s="141">
        <v>223</v>
      </c>
      <c r="M22" s="100">
        <f t="shared" si="0"/>
        <v>3310.0041892190602</v>
      </c>
      <c r="N22" s="122">
        <f t="shared" si="29"/>
        <v>662.00083784381206</v>
      </c>
      <c r="O22" s="122">
        <f t="shared" si="30"/>
        <v>993.00125676571804</v>
      </c>
      <c r="P22" s="100">
        <f t="shared" si="31"/>
        <v>4965.0062838285903</v>
      </c>
      <c r="Q22" s="221">
        <f t="shared" si="17"/>
        <v>7.7</v>
      </c>
      <c r="R22" s="117">
        <f t="shared" si="18"/>
        <v>254.87032256986762</v>
      </c>
      <c r="S22" s="129">
        <f t="shared" si="19"/>
        <v>5219.8766063984576</v>
      </c>
      <c r="T22" s="101">
        <f t="shared" si="1"/>
        <v>3.3491756594396627E-2</v>
      </c>
      <c r="U22" s="245">
        <f t="shared" si="2"/>
        <v>0.24485386683429944</v>
      </c>
      <c r="V22" s="100">
        <f t="shared" si="3"/>
        <v>3910.7574589546716</v>
      </c>
      <c r="W22" s="122">
        <f t="shared" si="20"/>
        <v>0</v>
      </c>
      <c r="X22" s="122">
        <f t="shared" si="21"/>
        <v>1173.2272376864014</v>
      </c>
      <c r="Y22" s="100">
        <f t="shared" si="32"/>
        <v>5083.9846966410732</v>
      </c>
      <c r="Z22" s="221">
        <f t="shared" si="22"/>
        <v>7.7</v>
      </c>
      <c r="AA22" s="117">
        <f t="shared" si="23"/>
        <v>301.12832433950973</v>
      </c>
      <c r="AB22" s="129">
        <f t="shared" si="24"/>
        <v>5385.1130209805833</v>
      </c>
      <c r="AC22" s="101">
        <f t="shared" si="4"/>
        <v>3.1655233838206343E-2</v>
      </c>
      <c r="AD22" s="245">
        <f t="shared" si="5"/>
        <v>0.18149622640729923</v>
      </c>
      <c r="AE22" s="100">
        <f t="shared" si="6"/>
        <v>4106.2953319024045</v>
      </c>
      <c r="AF22" s="122">
        <f t="shared" si="7"/>
        <v>0</v>
      </c>
      <c r="AG22" s="122">
        <f t="shared" si="8"/>
        <v>1231.8885995707212</v>
      </c>
      <c r="AH22" s="100">
        <f t="shared" si="33"/>
        <v>5338.183931473126</v>
      </c>
      <c r="AI22" s="221">
        <f t="shared" si="25"/>
        <v>7.7</v>
      </c>
      <c r="AJ22" s="117">
        <f t="shared" si="26"/>
        <v>316.18474055648517</v>
      </c>
      <c r="AK22" s="129">
        <f t="shared" si="34"/>
        <v>5654.3686720296109</v>
      </c>
      <c r="AL22" s="101">
        <f t="shared" si="9"/>
        <v>4.9999999999999822E-2</v>
      </c>
      <c r="AM22" s="298">
        <f t="shared" si="10"/>
        <v>4.9999999999999822E-2</v>
      </c>
      <c r="AN22" s="100">
        <f t="shared" si="11"/>
        <v>603.64952202961103</v>
      </c>
      <c r="AO22" s="101">
        <f t="shared" si="12"/>
        <v>0.11951753881021299</v>
      </c>
      <c r="AQ22" s="292">
        <f t="shared" si="27"/>
        <v>0.54432965339792205</v>
      </c>
      <c r="AR22" s="287"/>
    </row>
    <row r="23" spans="1:44" x14ac:dyDescent="0.25">
      <c r="A23" s="95" t="s">
        <v>155</v>
      </c>
      <c r="B23" s="100">
        <v>2606.8200000000002</v>
      </c>
      <c r="C23" s="100">
        <f t="shared" si="28"/>
        <v>1303.4100000000001</v>
      </c>
      <c r="D23" s="100">
        <f t="shared" si="13"/>
        <v>782.04600000000005</v>
      </c>
      <c r="E23" s="100">
        <v>59.87</v>
      </c>
      <c r="F23" s="100">
        <f t="shared" si="14"/>
        <v>4752.1460000000006</v>
      </c>
      <c r="G23" s="223">
        <v>7.1</v>
      </c>
      <c r="H23" s="117">
        <f t="shared" si="15"/>
        <v>185.08421999999999</v>
      </c>
      <c r="I23" s="130">
        <f t="shared" si="16"/>
        <v>4937.2302200000004</v>
      </c>
      <c r="K23" s="141">
        <v>225</v>
      </c>
      <c r="M23" s="100">
        <f t="shared" si="0"/>
        <v>3245.9116974854633</v>
      </c>
      <c r="N23" s="122">
        <f t="shared" si="29"/>
        <v>649.1823394970927</v>
      </c>
      <c r="O23" s="122">
        <f t="shared" si="30"/>
        <v>973.77350924563893</v>
      </c>
      <c r="P23" s="100">
        <f t="shared" si="31"/>
        <v>4868.8675462281944</v>
      </c>
      <c r="Q23" s="221">
        <f t="shared" si="17"/>
        <v>7.1</v>
      </c>
      <c r="R23" s="117">
        <f t="shared" si="18"/>
        <v>230.45973052146786</v>
      </c>
      <c r="S23" s="129">
        <f t="shared" si="19"/>
        <v>5099.3272767496619</v>
      </c>
      <c r="T23" s="101">
        <f t="shared" si="1"/>
        <v>3.2831577529650158E-2</v>
      </c>
      <c r="U23" s="245">
        <f t="shared" si="2"/>
        <v>0.24516142176500999</v>
      </c>
      <c r="V23" s="100">
        <f t="shared" si="3"/>
        <v>3835.0324218303854</v>
      </c>
      <c r="W23" s="122">
        <f t="shared" si="20"/>
        <v>0</v>
      </c>
      <c r="X23" s="122">
        <f t="shared" si="21"/>
        <v>1150.5097265491156</v>
      </c>
      <c r="Y23" s="100">
        <f t="shared" si="32"/>
        <v>4985.5421483795008</v>
      </c>
      <c r="Z23" s="221">
        <f t="shared" si="22"/>
        <v>7.1</v>
      </c>
      <c r="AA23" s="117">
        <f t="shared" si="23"/>
        <v>272.28730194995734</v>
      </c>
      <c r="AB23" s="129">
        <f t="shared" si="24"/>
        <v>5257.8294503294583</v>
      </c>
      <c r="AC23" s="101">
        <f t="shared" si="4"/>
        <v>3.1082957609425366E-2</v>
      </c>
      <c r="AD23" s="245">
        <f t="shared" si="5"/>
        <v>0.18149622640729901</v>
      </c>
      <c r="AE23" s="100">
        <f t="shared" si="6"/>
        <v>4026.7840429219041</v>
      </c>
      <c r="AF23" s="122">
        <f t="shared" si="7"/>
        <v>0</v>
      </c>
      <c r="AG23" s="122">
        <f t="shared" si="8"/>
        <v>1208.0352128765712</v>
      </c>
      <c r="AH23" s="100">
        <f t="shared" si="33"/>
        <v>5234.8192557984748</v>
      </c>
      <c r="AI23" s="221">
        <f t="shared" si="25"/>
        <v>7.1</v>
      </c>
      <c r="AJ23" s="117">
        <f t="shared" si="26"/>
        <v>285.90166704745519</v>
      </c>
      <c r="AK23" s="129">
        <f t="shared" si="34"/>
        <v>5520.7209228459296</v>
      </c>
      <c r="AL23" s="101">
        <f t="shared" si="9"/>
        <v>4.99999999999996E-2</v>
      </c>
      <c r="AM23" s="298">
        <f t="shared" si="10"/>
        <v>4.9999999999999822E-2</v>
      </c>
      <c r="AN23" s="100">
        <f t="shared" si="11"/>
        <v>583.49070284592926</v>
      </c>
      <c r="AO23" s="101">
        <f t="shared" si="12"/>
        <v>0.11818178955526393</v>
      </c>
      <c r="AQ23" s="292">
        <f t="shared" si="27"/>
        <v>0.54471119713747163</v>
      </c>
      <c r="AR23" s="287"/>
    </row>
    <row r="24" spans="1:44" x14ac:dyDescent="0.25">
      <c r="A24" s="95" t="s">
        <v>156</v>
      </c>
      <c r="B24" s="100">
        <v>2555.69</v>
      </c>
      <c r="C24" s="100">
        <f t="shared" si="28"/>
        <v>1277.845</v>
      </c>
      <c r="D24" s="100">
        <f t="shared" si="13"/>
        <v>766.70699999999999</v>
      </c>
      <c r="E24" s="100">
        <v>59.87</v>
      </c>
      <c r="F24" s="100">
        <f t="shared" si="14"/>
        <v>4660.1120000000001</v>
      </c>
      <c r="G24" s="223">
        <v>8.4</v>
      </c>
      <c r="H24" s="117">
        <f t="shared" si="15"/>
        <v>214.67796000000001</v>
      </c>
      <c r="I24" s="130">
        <f t="shared" si="16"/>
        <v>4874.7899600000001</v>
      </c>
      <c r="K24" s="141">
        <v>141</v>
      </c>
      <c r="M24" s="100">
        <f t="shared" si="0"/>
        <v>3183.0486799842374</v>
      </c>
      <c r="N24" s="122">
        <f t="shared" si="29"/>
        <v>636.60973599684758</v>
      </c>
      <c r="O24" s="122">
        <f t="shared" si="30"/>
        <v>954.91460399527114</v>
      </c>
      <c r="P24" s="100">
        <f t="shared" si="31"/>
        <v>4774.5730199763566</v>
      </c>
      <c r="Q24" s="221">
        <f t="shared" si="17"/>
        <v>8.4</v>
      </c>
      <c r="R24" s="117">
        <f t="shared" si="18"/>
        <v>267.37608911867596</v>
      </c>
      <c r="S24" s="129">
        <f t="shared" si="19"/>
        <v>5041.9491090950323</v>
      </c>
      <c r="T24" s="101">
        <f t="shared" si="1"/>
        <v>3.4290533636659903E-2</v>
      </c>
      <c r="U24" s="245">
        <f t="shared" si="2"/>
        <v>0.24547526499076078</v>
      </c>
      <c r="V24" s="100">
        <f t="shared" si="3"/>
        <v>3760.7600038721116</v>
      </c>
      <c r="W24" s="122">
        <f t="shared" si="20"/>
        <v>0</v>
      </c>
      <c r="X24" s="122">
        <f t="shared" si="21"/>
        <v>1128.2280011616335</v>
      </c>
      <c r="Y24" s="100">
        <f t="shared" si="32"/>
        <v>4888.9880050337451</v>
      </c>
      <c r="Z24" s="221">
        <f t="shared" si="22"/>
        <v>8.4</v>
      </c>
      <c r="AA24" s="117">
        <f t="shared" si="23"/>
        <v>315.90384032525742</v>
      </c>
      <c r="AB24" s="129">
        <f t="shared" si="24"/>
        <v>5204.8918453590022</v>
      </c>
      <c r="AC24" s="101">
        <f t="shared" si="4"/>
        <v>3.2317409941731157E-2</v>
      </c>
      <c r="AD24" s="245">
        <f t="shared" si="5"/>
        <v>0.18149622640729923</v>
      </c>
      <c r="AE24" s="100">
        <f t="shared" si="6"/>
        <v>3948.7980040657167</v>
      </c>
      <c r="AF24" s="122">
        <f t="shared" si="7"/>
        <v>0</v>
      </c>
      <c r="AG24" s="122">
        <f t="shared" si="8"/>
        <v>1184.639401219715</v>
      </c>
      <c r="AH24" s="100">
        <f t="shared" si="33"/>
        <v>5133.4374052854319</v>
      </c>
      <c r="AI24" s="221">
        <f t="shared" si="25"/>
        <v>8.4</v>
      </c>
      <c r="AJ24" s="117">
        <f t="shared" si="26"/>
        <v>331.69903234152019</v>
      </c>
      <c r="AK24" s="129">
        <f t="shared" si="34"/>
        <v>5465.1364376269521</v>
      </c>
      <c r="AL24" s="101">
        <f t="shared" si="9"/>
        <v>5.0000000000000044E-2</v>
      </c>
      <c r="AM24" s="298">
        <f t="shared" si="10"/>
        <v>4.9999999999999822E-2</v>
      </c>
      <c r="AN24" s="100">
        <f t="shared" si="11"/>
        <v>590.34647762695204</v>
      </c>
      <c r="AO24" s="101">
        <f t="shared" si="12"/>
        <v>0.12110193105159994</v>
      </c>
      <c r="AQ24" s="292">
        <f t="shared" si="27"/>
        <v>0.54510054195372537</v>
      </c>
      <c r="AR24" s="287"/>
    </row>
    <row r="25" spans="1:44" x14ac:dyDescent="0.25">
      <c r="A25" s="95" t="s">
        <v>157</v>
      </c>
      <c r="B25" s="100">
        <v>2505.58</v>
      </c>
      <c r="C25" s="100">
        <f t="shared" si="28"/>
        <v>1252.79</v>
      </c>
      <c r="D25" s="100">
        <f t="shared" si="13"/>
        <v>751.67399999999998</v>
      </c>
      <c r="E25" s="100">
        <v>59.87</v>
      </c>
      <c r="F25" s="100">
        <f t="shared" si="14"/>
        <v>4569.9139999999998</v>
      </c>
      <c r="G25" s="223">
        <v>4.9000000000000004</v>
      </c>
      <c r="H25" s="117">
        <f t="shared" si="15"/>
        <v>122.77342</v>
      </c>
      <c r="I25" s="130">
        <f t="shared" si="16"/>
        <v>4692.6874200000002</v>
      </c>
      <c r="K25" s="141">
        <v>166</v>
      </c>
      <c r="M25" s="100">
        <f t="shared" si="0"/>
        <v>3121.4397262000325</v>
      </c>
      <c r="N25" s="122">
        <f t="shared" si="29"/>
        <v>624.28794524000659</v>
      </c>
      <c r="O25" s="122">
        <f t="shared" si="30"/>
        <v>936.43191786000966</v>
      </c>
      <c r="P25" s="100">
        <f t="shared" si="31"/>
        <v>4682.1595893000485</v>
      </c>
      <c r="Q25" s="221">
        <f t="shared" si="17"/>
        <v>4.9000000000000004</v>
      </c>
      <c r="R25" s="117">
        <f t="shared" si="18"/>
        <v>152.95054658380161</v>
      </c>
      <c r="S25" s="129">
        <f t="shared" si="19"/>
        <v>4835.1101358838505</v>
      </c>
      <c r="T25" s="101">
        <f t="shared" si="1"/>
        <v>3.0349925988433002E-2</v>
      </c>
      <c r="U25" s="245">
        <f t="shared" si="2"/>
        <v>0.24579527542526391</v>
      </c>
      <c r="V25" s="100">
        <f t="shared" si="3"/>
        <v>3687.9692574631713</v>
      </c>
      <c r="W25" s="122">
        <f t="shared" si="20"/>
        <v>0</v>
      </c>
      <c r="X25" s="122">
        <f t="shared" si="21"/>
        <v>1106.3907772389514</v>
      </c>
      <c r="Y25" s="100">
        <f t="shared" si="32"/>
        <v>4794.3600347021229</v>
      </c>
      <c r="Z25" s="221">
        <f t="shared" si="22"/>
        <v>4.9000000000000004</v>
      </c>
      <c r="AA25" s="117">
        <f t="shared" si="23"/>
        <v>180.71049361569541</v>
      </c>
      <c r="AB25" s="129">
        <f t="shared" si="24"/>
        <v>4975.0705283178186</v>
      </c>
      <c r="AC25" s="101">
        <f t="shared" si="4"/>
        <v>2.8946681357938431E-2</v>
      </c>
      <c r="AD25" s="245">
        <f t="shared" si="5"/>
        <v>0.18149622640729901</v>
      </c>
      <c r="AE25" s="100">
        <f t="shared" si="6"/>
        <v>3872.3677203363295</v>
      </c>
      <c r="AF25" s="122">
        <f t="shared" si="7"/>
        <v>0</v>
      </c>
      <c r="AG25" s="122">
        <f t="shared" si="8"/>
        <v>1161.7103161008988</v>
      </c>
      <c r="AH25" s="100">
        <f t="shared" si="33"/>
        <v>5034.0780364372285</v>
      </c>
      <c r="AI25" s="221">
        <f t="shared" si="25"/>
        <v>4.9000000000000004</v>
      </c>
      <c r="AJ25" s="117">
        <f t="shared" si="26"/>
        <v>189.74601829648014</v>
      </c>
      <c r="AK25" s="129">
        <f t="shared" si="34"/>
        <v>5223.8240547337091</v>
      </c>
      <c r="AL25" s="101">
        <f t="shared" si="9"/>
        <v>4.9999999999999822E-2</v>
      </c>
      <c r="AM25" s="298">
        <f t="shared" si="10"/>
        <v>4.9999999999999822E-2</v>
      </c>
      <c r="AN25" s="100">
        <f t="shared" si="11"/>
        <v>531.13663473370889</v>
      </c>
      <c r="AO25" s="101">
        <f t="shared" si="12"/>
        <v>0.11318389383235528</v>
      </c>
      <c r="AQ25" s="292">
        <f t="shared" si="27"/>
        <v>0.54549753763054043</v>
      </c>
      <c r="AR25" s="287"/>
    </row>
    <row r="26" spans="1:44" x14ac:dyDescent="0.25">
      <c r="A26" s="95" t="s">
        <v>158</v>
      </c>
      <c r="B26" s="100">
        <v>2456.46</v>
      </c>
      <c r="C26" s="100">
        <f t="shared" si="28"/>
        <v>1228.23</v>
      </c>
      <c r="D26" s="100">
        <f t="shared" si="13"/>
        <v>736.93799999999999</v>
      </c>
      <c r="E26" s="100">
        <v>59.87</v>
      </c>
      <c r="F26" s="100">
        <f t="shared" si="14"/>
        <v>4481.4979999999996</v>
      </c>
      <c r="G26" s="223">
        <v>3.7</v>
      </c>
      <c r="H26" s="117">
        <f t="shared" si="15"/>
        <v>90.889020000000016</v>
      </c>
      <c r="I26" s="130">
        <f t="shared" si="16"/>
        <v>4572.3870199999992</v>
      </c>
      <c r="K26" s="141">
        <v>366</v>
      </c>
      <c r="M26" s="100">
        <f t="shared" si="0"/>
        <v>3061.0479519058767</v>
      </c>
      <c r="N26" s="122">
        <f t="shared" si="29"/>
        <v>612.20959038117542</v>
      </c>
      <c r="O26" s="122">
        <f t="shared" si="30"/>
        <v>918.31438557176295</v>
      </c>
      <c r="P26" s="100">
        <f t="shared" si="31"/>
        <v>4591.5719278588149</v>
      </c>
      <c r="Q26" s="221">
        <f t="shared" si="17"/>
        <v>3.7</v>
      </c>
      <c r="R26" s="117">
        <f t="shared" si="18"/>
        <v>113.25877422051745</v>
      </c>
      <c r="S26" s="129">
        <f t="shared" si="19"/>
        <v>4704.8307020793327</v>
      </c>
      <c r="T26" s="101">
        <f t="shared" si="1"/>
        <v>2.8965982428874382E-2</v>
      </c>
      <c r="U26" s="245">
        <f t="shared" si="2"/>
        <v>0.24612163516030261</v>
      </c>
      <c r="V26" s="100">
        <f t="shared" si="3"/>
        <v>3616.6166040285852</v>
      </c>
      <c r="W26" s="122">
        <f t="shared" si="20"/>
        <v>0</v>
      </c>
      <c r="X26" s="122">
        <f t="shared" si="21"/>
        <v>1084.9849812085756</v>
      </c>
      <c r="Y26" s="100">
        <f t="shared" si="32"/>
        <v>4701.6015852371611</v>
      </c>
      <c r="Z26" s="221">
        <f t="shared" si="22"/>
        <v>3.7</v>
      </c>
      <c r="AA26" s="117">
        <f t="shared" si="23"/>
        <v>133.81481434905768</v>
      </c>
      <c r="AB26" s="129">
        <f t="shared" si="24"/>
        <v>4835.4163995862191</v>
      </c>
      <c r="AC26" s="101">
        <f t="shared" si="4"/>
        <v>2.7755663439531064E-2</v>
      </c>
      <c r="AD26" s="245">
        <f t="shared" si="5"/>
        <v>0.18149622640729923</v>
      </c>
      <c r="AE26" s="100">
        <f t="shared" si="6"/>
        <v>3797.4474342300141</v>
      </c>
      <c r="AF26" s="122">
        <f t="shared" si="7"/>
        <v>0</v>
      </c>
      <c r="AG26" s="122">
        <f t="shared" si="8"/>
        <v>1139.2342302690042</v>
      </c>
      <c r="AH26" s="100">
        <f t="shared" si="33"/>
        <v>4936.6816644990186</v>
      </c>
      <c r="AI26" s="221">
        <f t="shared" si="25"/>
        <v>3.7</v>
      </c>
      <c r="AJ26" s="117">
        <f t="shared" si="26"/>
        <v>140.50555506651054</v>
      </c>
      <c r="AK26" s="129">
        <f t="shared" si="34"/>
        <v>5077.1872195655287</v>
      </c>
      <c r="AL26" s="101">
        <f t="shared" si="9"/>
        <v>4.9999999999999822E-2</v>
      </c>
      <c r="AM26" s="298">
        <f t="shared" si="10"/>
        <v>4.9999999999999822E-2</v>
      </c>
      <c r="AN26" s="100">
        <f t="shared" si="11"/>
        <v>504.80019956552951</v>
      </c>
      <c r="AO26" s="101">
        <f t="shared" si="12"/>
        <v>0.11040189672429124</v>
      </c>
      <c r="AQ26" s="292">
        <f t="shared" si="27"/>
        <v>0.54590241006570994</v>
      </c>
      <c r="AR26" s="287"/>
    </row>
    <row r="27" spans="1:44" x14ac:dyDescent="0.25">
      <c r="A27" s="95" t="s">
        <v>159</v>
      </c>
      <c r="B27" s="100">
        <v>2408.2800000000002</v>
      </c>
      <c r="C27" s="100">
        <f t="shared" si="28"/>
        <v>1204.1400000000001</v>
      </c>
      <c r="D27" s="100">
        <f t="shared" si="13"/>
        <v>722.48400000000004</v>
      </c>
      <c r="E27" s="100">
        <v>59.87</v>
      </c>
      <c r="F27" s="100">
        <f t="shared" si="14"/>
        <v>4394.7740000000003</v>
      </c>
      <c r="G27" s="223">
        <v>15.1</v>
      </c>
      <c r="H27" s="117">
        <f t="shared" si="15"/>
        <v>363.65028000000001</v>
      </c>
      <c r="I27" s="130">
        <f t="shared" si="16"/>
        <v>4758.4242800000002</v>
      </c>
      <c r="K27" s="141">
        <v>15</v>
      </c>
      <c r="M27" s="100">
        <f t="shared" si="0"/>
        <v>3001.8118833901522</v>
      </c>
      <c r="N27" s="122">
        <f t="shared" si="29"/>
        <v>600.3623766780305</v>
      </c>
      <c r="O27" s="122">
        <f t="shared" si="30"/>
        <v>900.54356501704558</v>
      </c>
      <c r="P27" s="100">
        <f t="shared" si="31"/>
        <v>4502.7178250852285</v>
      </c>
      <c r="Q27" s="221">
        <f t="shared" si="17"/>
        <v>15.1</v>
      </c>
      <c r="R27" s="117">
        <f t="shared" si="18"/>
        <v>453.27359439191298</v>
      </c>
      <c r="S27" s="129">
        <f t="shared" si="19"/>
        <v>4955.9914194771418</v>
      </c>
      <c r="T27" s="101">
        <f t="shared" si="1"/>
        <v>4.1519445903033692E-2</v>
      </c>
      <c r="U27" s="245">
        <f t="shared" si="2"/>
        <v>0.24645468275705151</v>
      </c>
      <c r="V27" s="100">
        <f t="shared" si="3"/>
        <v>3546.629412610052</v>
      </c>
      <c r="W27" s="122">
        <f t="shared" si="20"/>
        <v>0</v>
      </c>
      <c r="X27" s="122">
        <f t="shared" si="21"/>
        <v>1063.9888237830155</v>
      </c>
      <c r="Y27" s="100">
        <f t="shared" si="32"/>
        <v>4610.6182363930675</v>
      </c>
      <c r="Z27" s="221">
        <f t="shared" si="22"/>
        <v>15.1</v>
      </c>
      <c r="AA27" s="117">
        <f t="shared" si="23"/>
        <v>535.54104130411781</v>
      </c>
      <c r="AB27" s="129">
        <f t="shared" si="24"/>
        <v>5146.1592776971856</v>
      </c>
      <c r="AC27" s="101">
        <f t="shared" si="4"/>
        <v>3.8371304976978049E-2</v>
      </c>
      <c r="AD27" s="245">
        <f t="shared" si="5"/>
        <v>0.18149622640729901</v>
      </c>
      <c r="AE27" s="100">
        <f t="shared" si="6"/>
        <v>3723.9608832405543</v>
      </c>
      <c r="AF27" s="122">
        <f t="shared" si="7"/>
        <v>0</v>
      </c>
      <c r="AG27" s="122">
        <f t="shared" si="8"/>
        <v>1117.1882649721663</v>
      </c>
      <c r="AH27" s="100">
        <f t="shared" si="33"/>
        <v>4841.1491482127203</v>
      </c>
      <c r="AI27" s="221">
        <f t="shared" si="25"/>
        <v>15.1</v>
      </c>
      <c r="AJ27" s="117">
        <f t="shared" si="26"/>
        <v>562.31809336932372</v>
      </c>
      <c r="AK27" s="129">
        <f t="shared" si="34"/>
        <v>5403.4672415820442</v>
      </c>
      <c r="AL27" s="101">
        <f t="shared" si="9"/>
        <v>4.9999999999999822E-2</v>
      </c>
      <c r="AM27" s="298">
        <f t="shared" si="10"/>
        <v>4.9999999999999822E-2</v>
      </c>
      <c r="AN27" s="100">
        <f t="shared" si="11"/>
        <v>645.04296158204397</v>
      </c>
      <c r="AO27" s="101">
        <f t="shared" si="12"/>
        <v>0.13555810151129366</v>
      </c>
      <c r="AQ27" s="292">
        <f t="shared" si="27"/>
        <v>0.54631557926842134</v>
      </c>
      <c r="AR27" s="287"/>
    </row>
    <row r="28" spans="1:44" x14ac:dyDescent="0.25">
      <c r="A28" s="95" t="s">
        <v>160</v>
      </c>
      <c r="B28" s="100">
        <v>2361.0700000000002</v>
      </c>
      <c r="C28" s="100">
        <f t="shared" si="28"/>
        <v>1180.5350000000001</v>
      </c>
      <c r="D28" s="100">
        <f t="shared" si="13"/>
        <v>708.32100000000003</v>
      </c>
      <c r="E28" s="100">
        <v>59.87</v>
      </c>
      <c r="F28" s="100">
        <f t="shared" si="14"/>
        <v>4309.7960000000003</v>
      </c>
      <c r="G28" s="223">
        <v>11.9</v>
      </c>
      <c r="H28" s="117">
        <f t="shared" si="15"/>
        <v>280.96733000000006</v>
      </c>
      <c r="I28" s="130">
        <f t="shared" si="16"/>
        <v>4590.7633300000007</v>
      </c>
      <c r="K28" s="141">
        <v>9</v>
      </c>
      <c r="M28" s="100">
        <f t="shared" si="0"/>
        <v>2943.7684048798287</v>
      </c>
      <c r="N28" s="122">
        <f t="shared" si="29"/>
        <v>588.75368097596572</v>
      </c>
      <c r="O28" s="122">
        <f t="shared" si="30"/>
        <v>883.13052146394864</v>
      </c>
      <c r="P28" s="100">
        <f t="shared" si="31"/>
        <v>4415.6526073197429</v>
      </c>
      <c r="Q28" s="221">
        <f t="shared" si="17"/>
        <v>11.9</v>
      </c>
      <c r="R28" s="117">
        <f t="shared" si="18"/>
        <v>350.30844018069962</v>
      </c>
      <c r="S28" s="129">
        <f t="shared" si="19"/>
        <v>4765.9610475004429</v>
      </c>
      <c r="T28" s="101">
        <f t="shared" si="1"/>
        <v>3.8163090733854599E-2</v>
      </c>
      <c r="U28" s="245">
        <f t="shared" si="2"/>
        <v>0.24679420977769762</v>
      </c>
      <c r="V28" s="100">
        <f t="shared" si="3"/>
        <v>3478.0512617825516</v>
      </c>
      <c r="W28" s="122">
        <f t="shared" si="20"/>
        <v>0</v>
      </c>
      <c r="X28" s="122">
        <f t="shared" si="21"/>
        <v>1043.4153785347655</v>
      </c>
      <c r="Y28" s="100">
        <f t="shared" si="32"/>
        <v>4521.4666403173169</v>
      </c>
      <c r="Z28" s="221">
        <f t="shared" si="22"/>
        <v>11.9</v>
      </c>
      <c r="AA28" s="117">
        <f t="shared" si="23"/>
        <v>413.88810015212368</v>
      </c>
      <c r="AB28" s="129">
        <f t="shared" si="24"/>
        <v>4935.3547404694409</v>
      </c>
      <c r="AC28" s="101">
        <f t="shared" si="4"/>
        <v>3.5542399797379387E-2</v>
      </c>
      <c r="AD28" s="245">
        <f t="shared" si="5"/>
        <v>0.18149622640729901</v>
      </c>
      <c r="AE28" s="100">
        <f t="shared" si="6"/>
        <v>3651.953824871679</v>
      </c>
      <c r="AF28" s="122">
        <f t="shared" si="7"/>
        <v>0</v>
      </c>
      <c r="AG28" s="122">
        <f t="shared" si="8"/>
        <v>1095.5861474615037</v>
      </c>
      <c r="AH28" s="100">
        <f t="shared" si="33"/>
        <v>4747.539972333183</v>
      </c>
      <c r="AI28" s="221">
        <f t="shared" si="25"/>
        <v>11.9</v>
      </c>
      <c r="AJ28" s="117">
        <f t="shared" si="26"/>
        <v>434.58250515972981</v>
      </c>
      <c r="AK28" s="129">
        <f t="shared" si="34"/>
        <v>5182.1224774929124</v>
      </c>
      <c r="AL28" s="101">
        <f t="shared" si="9"/>
        <v>4.9999999999999822E-2</v>
      </c>
      <c r="AM28" s="298">
        <f t="shared" si="10"/>
        <v>5.0000000000000044E-2</v>
      </c>
      <c r="AN28" s="100">
        <f t="shared" si="11"/>
        <v>591.35914749291169</v>
      </c>
      <c r="AO28" s="101">
        <f t="shared" si="12"/>
        <v>0.12881499327758017</v>
      </c>
      <c r="AQ28" s="292">
        <f t="shared" si="27"/>
        <v>0.54673678665676095</v>
      </c>
      <c r="AR28" s="287"/>
    </row>
    <row r="29" spans="1:44" s="93" customFormat="1" x14ac:dyDescent="0.25">
      <c r="A29" s="264" t="s">
        <v>161</v>
      </c>
      <c r="B29" s="265">
        <v>2314.7800000000002</v>
      </c>
      <c r="C29" s="265">
        <f t="shared" si="28"/>
        <v>1157.3900000000001</v>
      </c>
      <c r="D29" s="265">
        <f t="shared" si="13"/>
        <v>694.43400000000008</v>
      </c>
      <c r="E29" s="265">
        <v>59.87</v>
      </c>
      <c r="F29" s="265">
        <f t="shared" si="14"/>
        <v>4226.4740000000002</v>
      </c>
      <c r="G29" s="266">
        <v>1.7</v>
      </c>
      <c r="H29" s="267">
        <f t="shared" si="15"/>
        <v>39.351260000000003</v>
      </c>
      <c r="I29" s="267">
        <f t="shared" si="16"/>
        <v>4265.8252600000005</v>
      </c>
      <c r="J29" s="268"/>
      <c r="K29" s="269">
        <v>933</v>
      </c>
      <c r="L29" s="268"/>
      <c r="M29" s="265">
        <f t="shared" si="0"/>
        <v>2886.856042663288</v>
      </c>
      <c r="N29" s="272">
        <f t="shared" si="29"/>
        <v>577.37120853265765</v>
      </c>
      <c r="O29" s="272">
        <f t="shared" si="30"/>
        <v>866.05681279898636</v>
      </c>
      <c r="P29" s="265">
        <f t="shared" si="31"/>
        <v>4330.2840639949318</v>
      </c>
      <c r="Q29" s="273">
        <f t="shared" si="17"/>
        <v>1.7</v>
      </c>
      <c r="R29" s="267">
        <f t="shared" si="18"/>
        <v>49.076552725275903</v>
      </c>
      <c r="S29" s="274">
        <f t="shared" si="19"/>
        <v>4379.3606167202079</v>
      </c>
      <c r="T29" s="275">
        <f t="shared" si="1"/>
        <v>2.6615097853353475E-2</v>
      </c>
      <c r="U29" s="276">
        <f t="shared" si="2"/>
        <v>0.24714056742467427</v>
      </c>
      <c r="V29" s="265">
        <f t="shared" si="3"/>
        <v>3410.8095205877839</v>
      </c>
      <c r="W29" s="272">
        <f t="shared" si="20"/>
        <v>0</v>
      </c>
      <c r="X29" s="272">
        <f t="shared" si="21"/>
        <v>1023.2428561763352</v>
      </c>
      <c r="Y29" s="265">
        <f t="shared" si="32"/>
        <v>4434.0523767641189</v>
      </c>
      <c r="Z29" s="273">
        <f t="shared" si="22"/>
        <v>1.7</v>
      </c>
      <c r="AA29" s="267">
        <f t="shared" si="23"/>
        <v>57.983761849992334</v>
      </c>
      <c r="AB29" s="274">
        <f t="shared" si="24"/>
        <v>4492.0361386141112</v>
      </c>
      <c r="AC29" s="275">
        <f t="shared" si="4"/>
        <v>2.5728760829540454E-2</v>
      </c>
      <c r="AD29" s="276">
        <f t="shared" si="5"/>
        <v>0.18149622640729923</v>
      </c>
      <c r="AE29" s="265">
        <f t="shared" si="6"/>
        <v>3581.3499966171726</v>
      </c>
      <c r="AF29" s="272">
        <f t="shared" si="7"/>
        <v>0</v>
      </c>
      <c r="AG29" s="272">
        <f t="shared" si="8"/>
        <v>1074.4049989851517</v>
      </c>
      <c r="AH29" s="265">
        <f t="shared" si="33"/>
        <v>4655.754995602324</v>
      </c>
      <c r="AI29" s="273">
        <f t="shared" si="25"/>
        <v>1.7</v>
      </c>
      <c r="AJ29" s="267">
        <f t="shared" si="26"/>
        <v>60.88294994249194</v>
      </c>
      <c r="AK29" s="274">
        <f t="shared" si="34"/>
        <v>4716.6379455448159</v>
      </c>
      <c r="AL29" s="275">
        <f t="shared" si="9"/>
        <v>4.9999999999999822E-2</v>
      </c>
      <c r="AM29" s="297">
        <f t="shared" si="10"/>
        <v>4.9999999999999822E-2</v>
      </c>
      <c r="AN29" s="265">
        <f t="shared" si="11"/>
        <v>450.81268554481539</v>
      </c>
      <c r="AO29" s="275">
        <f t="shared" si="12"/>
        <v>0.10568006377851846</v>
      </c>
      <c r="AP29" s="268"/>
      <c r="AQ29" s="293">
        <f t="shared" si="27"/>
        <v>0.54716646792229606</v>
      </c>
      <c r="AR29" s="290">
        <f t="shared" ref="AR29" si="35">AE29*0.15</f>
        <v>537.20249949257584</v>
      </c>
    </row>
    <row r="30" spans="1:44" x14ac:dyDescent="0.25">
      <c r="A30" s="95" t="s">
        <v>162</v>
      </c>
      <c r="B30" s="100">
        <v>3909.32</v>
      </c>
      <c r="C30" s="100">
        <f t="shared" si="28"/>
        <v>1954.66</v>
      </c>
      <c r="D30" s="100">
        <f t="shared" si="13"/>
        <v>1172.796</v>
      </c>
      <c r="E30" s="100">
        <v>59.87</v>
      </c>
      <c r="F30" s="100">
        <f t="shared" si="14"/>
        <v>7096.6460000000006</v>
      </c>
      <c r="G30" s="223">
        <v>27.4</v>
      </c>
      <c r="H30" s="117">
        <f t="shared" si="15"/>
        <v>1071.1536799999999</v>
      </c>
      <c r="I30" s="130">
        <f t="shared" si="16"/>
        <v>8167.7996800000001</v>
      </c>
      <c r="K30" s="141">
        <v>4739</v>
      </c>
      <c r="M30" s="100">
        <f t="shared" si="0"/>
        <v>4847.3018851511342</v>
      </c>
      <c r="N30" s="122">
        <f t="shared" si="29"/>
        <v>969.46037703022694</v>
      </c>
      <c r="O30" s="122">
        <f t="shared" si="30"/>
        <v>1454.1905655453402</v>
      </c>
      <c r="P30" s="100">
        <f t="shared" si="31"/>
        <v>7270.9528277267009</v>
      </c>
      <c r="Q30" s="221">
        <f t="shared" si="17"/>
        <v>27.4</v>
      </c>
      <c r="R30" s="117">
        <f t="shared" si="18"/>
        <v>1328.1607165314106</v>
      </c>
      <c r="S30" s="129">
        <f t="shared" si="19"/>
        <v>8599.1135442581108</v>
      </c>
      <c r="T30" s="101">
        <f t="shared" si="1"/>
        <v>5.2806616366246395E-2</v>
      </c>
      <c r="U30" s="245">
        <f t="shared" si="2"/>
        <v>0.23993479304613952</v>
      </c>
      <c r="V30" s="100">
        <f t="shared" si="3"/>
        <v>5727.0688855630524</v>
      </c>
      <c r="W30" s="122">
        <f t="shared" si="20"/>
        <v>0</v>
      </c>
      <c r="X30" s="122">
        <f t="shared" si="21"/>
        <v>1718.1206656689158</v>
      </c>
      <c r="Y30" s="100">
        <f t="shared" si="32"/>
        <v>7445.1895512319679</v>
      </c>
      <c r="Z30" s="221">
        <f t="shared" si="22"/>
        <v>27.4</v>
      </c>
      <c r="AA30" s="117">
        <f t="shared" si="23"/>
        <v>1569.2168746442762</v>
      </c>
      <c r="AB30" s="129">
        <f t="shared" si="24"/>
        <v>9014.4064258762446</v>
      </c>
      <c r="AC30" s="101">
        <f t="shared" si="4"/>
        <v>4.8294848007378377E-2</v>
      </c>
      <c r="AD30" s="245">
        <f t="shared" si="5"/>
        <v>0.18149622640729923</v>
      </c>
      <c r="AE30" s="100">
        <f t="shared" si="6"/>
        <v>6013.4223298412044</v>
      </c>
      <c r="AF30" s="122">
        <f t="shared" si="7"/>
        <v>0</v>
      </c>
      <c r="AG30" s="122">
        <f t="shared" si="8"/>
        <v>1804.0266989523614</v>
      </c>
      <c r="AH30" s="100">
        <f t="shared" si="33"/>
        <v>7817.449028793566</v>
      </c>
      <c r="AI30" s="221">
        <f t="shared" si="25"/>
        <v>27.4</v>
      </c>
      <c r="AJ30" s="117">
        <f t="shared" si="26"/>
        <v>1647.6777183764898</v>
      </c>
      <c r="AK30" s="129">
        <f t="shared" si="34"/>
        <v>9465.1267471700558</v>
      </c>
      <c r="AL30" s="101">
        <f t="shared" si="9"/>
        <v>4.9999999999999822E-2</v>
      </c>
      <c r="AM30" s="298">
        <f t="shared" si="10"/>
        <v>4.9999999999999822E-2</v>
      </c>
      <c r="AN30" s="100">
        <f t="shared" si="11"/>
        <v>1297.3270671700557</v>
      </c>
      <c r="AO30" s="101">
        <f t="shared" si="12"/>
        <v>0.15883433947905723</v>
      </c>
      <c r="AQ30" s="292">
        <f t="shared" si="27"/>
        <v>0.53822719292388554</v>
      </c>
    </row>
    <row r="31" spans="1:44" x14ac:dyDescent="0.25">
      <c r="A31" s="95" t="s">
        <v>163</v>
      </c>
      <c r="B31" s="100">
        <v>3832.67</v>
      </c>
      <c r="C31" s="100">
        <f t="shared" si="28"/>
        <v>1916.335</v>
      </c>
      <c r="D31" s="100">
        <f t="shared" si="13"/>
        <v>1149.8009999999999</v>
      </c>
      <c r="E31" s="100">
        <v>59.87</v>
      </c>
      <c r="F31" s="100">
        <f t="shared" si="14"/>
        <v>6958.6760000000004</v>
      </c>
      <c r="G31" s="223">
        <v>22.1</v>
      </c>
      <c r="H31" s="117">
        <f t="shared" si="15"/>
        <v>847.02007000000003</v>
      </c>
      <c r="I31" s="130">
        <f t="shared" si="16"/>
        <v>7805.69607</v>
      </c>
      <c r="K31" s="141">
        <v>873</v>
      </c>
      <c r="M31" s="100">
        <f t="shared" si="0"/>
        <v>4753.0626852397527</v>
      </c>
      <c r="N31" s="122">
        <f t="shared" si="29"/>
        <v>950.61253704795058</v>
      </c>
      <c r="O31" s="122">
        <f t="shared" si="30"/>
        <v>1425.9188055719258</v>
      </c>
      <c r="P31" s="100">
        <f t="shared" si="31"/>
        <v>7129.594027859629</v>
      </c>
      <c r="Q31" s="221">
        <f t="shared" si="17"/>
        <v>22.1</v>
      </c>
      <c r="R31" s="117">
        <f t="shared" si="18"/>
        <v>1050.4268534379853</v>
      </c>
      <c r="S31" s="129">
        <f t="shared" si="19"/>
        <v>8180.0208812976143</v>
      </c>
      <c r="T31" s="101">
        <f t="shared" si="1"/>
        <v>4.7955340297744176E-2</v>
      </c>
      <c r="U31" s="245">
        <f t="shared" si="2"/>
        <v>0.24014399497993644</v>
      </c>
      <c r="V31" s="100">
        <f t="shared" si="3"/>
        <v>5615.7256264881125</v>
      </c>
      <c r="W31" s="122">
        <f t="shared" si="20"/>
        <v>0</v>
      </c>
      <c r="X31" s="122">
        <f t="shared" si="21"/>
        <v>1684.7176879464337</v>
      </c>
      <c r="Y31" s="100">
        <f t="shared" si="32"/>
        <v>7300.4433144345458</v>
      </c>
      <c r="Z31" s="221">
        <f t="shared" si="22"/>
        <v>22.1</v>
      </c>
      <c r="AA31" s="117">
        <f t="shared" si="23"/>
        <v>1241.0753634538728</v>
      </c>
      <c r="AB31" s="129">
        <f t="shared" si="24"/>
        <v>8541.5186778884181</v>
      </c>
      <c r="AC31" s="101">
        <f t="shared" si="4"/>
        <v>4.4192771856770507E-2</v>
      </c>
      <c r="AD31" s="245">
        <f t="shared" si="5"/>
        <v>0.18149622640729923</v>
      </c>
      <c r="AE31" s="100">
        <f t="shared" si="6"/>
        <v>5896.5119078125172</v>
      </c>
      <c r="AF31" s="122">
        <f t="shared" si="7"/>
        <v>0</v>
      </c>
      <c r="AG31" s="122">
        <f t="shared" si="8"/>
        <v>1768.953572343755</v>
      </c>
      <c r="AH31" s="100">
        <f t="shared" si="33"/>
        <v>7665.465480156272</v>
      </c>
      <c r="AI31" s="221">
        <f t="shared" si="25"/>
        <v>22.1</v>
      </c>
      <c r="AJ31" s="117">
        <f t="shared" si="26"/>
        <v>1303.1291316265663</v>
      </c>
      <c r="AK31" s="129">
        <f t="shared" si="34"/>
        <v>8968.5946117828389</v>
      </c>
      <c r="AL31" s="101">
        <f t="shared" si="9"/>
        <v>5.0000000000000044E-2</v>
      </c>
      <c r="AM31" s="298">
        <f t="shared" si="10"/>
        <v>4.9999999999999822E-2</v>
      </c>
      <c r="AN31" s="100">
        <f t="shared" si="11"/>
        <v>1162.8985417828389</v>
      </c>
      <c r="AO31" s="101">
        <f t="shared" si="12"/>
        <v>0.14898076114598702</v>
      </c>
      <c r="AQ31" s="292">
        <f t="shared" si="27"/>
        <v>0.53848672278399046</v>
      </c>
      <c r="AR31" s="288"/>
    </row>
    <row r="32" spans="1:44" x14ac:dyDescent="0.25">
      <c r="A32" s="95" t="s">
        <v>164</v>
      </c>
      <c r="B32" s="100">
        <v>3757.52</v>
      </c>
      <c r="C32" s="100">
        <f t="shared" si="28"/>
        <v>1878.76</v>
      </c>
      <c r="D32" s="100">
        <f t="shared" si="13"/>
        <v>1127.2559999999999</v>
      </c>
      <c r="E32" s="100">
        <v>59.87</v>
      </c>
      <c r="F32" s="100">
        <f t="shared" si="14"/>
        <v>6823.4059999999999</v>
      </c>
      <c r="G32" s="223">
        <v>20.8</v>
      </c>
      <c r="H32" s="117">
        <f t="shared" si="15"/>
        <v>781.56416000000002</v>
      </c>
      <c r="I32" s="130">
        <f t="shared" si="16"/>
        <v>7604.9701599999999</v>
      </c>
      <c r="K32" s="141">
        <v>809</v>
      </c>
      <c r="M32" s="100">
        <f t="shared" si="0"/>
        <v>4660.667696676931</v>
      </c>
      <c r="N32" s="122">
        <f t="shared" si="29"/>
        <v>932.13353933538622</v>
      </c>
      <c r="O32" s="122">
        <f t="shared" si="30"/>
        <v>1398.2003090030792</v>
      </c>
      <c r="P32" s="100">
        <f t="shared" si="31"/>
        <v>6991.0015450153969</v>
      </c>
      <c r="Q32" s="221">
        <f t="shared" si="17"/>
        <v>20.8</v>
      </c>
      <c r="R32" s="117">
        <f t="shared" si="18"/>
        <v>969.41888090880173</v>
      </c>
      <c r="S32" s="129">
        <f t="shared" si="19"/>
        <v>7960.4204259241988</v>
      </c>
      <c r="T32" s="101">
        <f t="shared" si="1"/>
        <v>4.6739205867468936E-2</v>
      </c>
      <c r="U32" s="245">
        <f t="shared" si="2"/>
        <v>0.24035738909624715</v>
      </c>
      <c r="V32" s="100">
        <f t="shared" si="3"/>
        <v>5506.5612961621928</v>
      </c>
      <c r="W32" s="122">
        <f t="shared" si="20"/>
        <v>0</v>
      </c>
      <c r="X32" s="122">
        <f t="shared" si="21"/>
        <v>1651.9683888486577</v>
      </c>
      <c r="Y32" s="100">
        <f t="shared" si="32"/>
        <v>7158.5296850108507</v>
      </c>
      <c r="Z32" s="221">
        <f t="shared" si="22"/>
        <v>20.8</v>
      </c>
      <c r="AA32" s="117">
        <f t="shared" si="23"/>
        <v>1145.3647496017361</v>
      </c>
      <c r="AB32" s="129">
        <f t="shared" si="24"/>
        <v>8303.8944346125863</v>
      </c>
      <c r="AC32" s="101">
        <f t="shared" si="4"/>
        <v>4.3147722144149192E-2</v>
      </c>
      <c r="AD32" s="245">
        <f t="shared" si="5"/>
        <v>0.18149622640729923</v>
      </c>
      <c r="AE32" s="100">
        <f t="shared" si="6"/>
        <v>5781.8893609703018</v>
      </c>
      <c r="AF32" s="122">
        <f t="shared" si="7"/>
        <v>0</v>
      </c>
      <c r="AG32" s="122">
        <f t="shared" si="8"/>
        <v>1734.5668082910904</v>
      </c>
      <c r="AH32" s="100">
        <f t="shared" si="33"/>
        <v>7516.4561692613925</v>
      </c>
      <c r="AI32" s="221">
        <f t="shared" si="25"/>
        <v>20.8</v>
      </c>
      <c r="AJ32" s="117">
        <f t="shared" si="26"/>
        <v>1202.6329870818229</v>
      </c>
      <c r="AK32" s="129">
        <f t="shared" si="34"/>
        <v>8719.089156343216</v>
      </c>
      <c r="AL32" s="101">
        <f t="shared" si="9"/>
        <v>5.0000000000000044E-2</v>
      </c>
      <c r="AM32" s="298">
        <f t="shared" si="10"/>
        <v>4.9999999999999822E-2</v>
      </c>
      <c r="AN32" s="100">
        <f t="shared" si="11"/>
        <v>1114.1189963432162</v>
      </c>
      <c r="AO32" s="101">
        <f t="shared" si="12"/>
        <v>0.14649879919360731</v>
      </c>
      <c r="AQ32" s="292">
        <f t="shared" si="27"/>
        <v>0.53875145334430741</v>
      </c>
    </row>
    <row r="33" spans="1:43" x14ac:dyDescent="0.25">
      <c r="A33" s="95" t="s">
        <v>165</v>
      </c>
      <c r="B33" s="100">
        <v>3683.84</v>
      </c>
      <c r="C33" s="100">
        <f t="shared" si="28"/>
        <v>1841.92</v>
      </c>
      <c r="D33" s="100">
        <f t="shared" si="13"/>
        <v>1105.152</v>
      </c>
      <c r="E33" s="100">
        <v>59.87</v>
      </c>
      <c r="F33" s="100">
        <f t="shared" si="14"/>
        <v>6690.7820000000002</v>
      </c>
      <c r="G33" s="223">
        <v>20</v>
      </c>
      <c r="H33" s="117">
        <f t="shared" si="15"/>
        <v>736.76800000000003</v>
      </c>
      <c r="I33" s="130">
        <f t="shared" si="16"/>
        <v>7427.55</v>
      </c>
      <c r="K33" s="141">
        <v>1052</v>
      </c>
      <c r="M33" s="100">
        <f t="shared" si="0"/>
        <v>4570.0800352356973</v>
      </c>
      <c r="N33" s="122">
        <f t="shared" si="29"/>
        <v>914.01600704713951</v>
      </c>
      <c r="O33" s="122">
        <f t="shared" si="30"/>
        <v>1371.0240105707092</v>
      </c>
      <c r="P33" s="100">
        <f t="shared" si="31"/>
        <v>6855.1200528535455</v>
      </c>
      <c r="Q33" s="221">
        <f t="shared" si="17"/>
        <v>20</v>
      </c>
      <c r="R33" s="117">
        <f t="shared" si="18"/>
        <v>914.01600704713951</v>
      </c>
      <c r="S33" s="129">
        <f t="shared" si="19"/>
        <v>7769.1360599006848</v>
      </c>
      <c r="T33" s="101">
        <f t="shared" si="1"/>
        <v>4.598906232885458E-2</v>
      </c>
      <c r="U33" s="245">
        <f t="shared" si="2"/>
        <v>0.24057506168446441</v>
      </c>
      <c r="V33" s="100">
        <f t="shared" si="3"/>
        <v>5399.5323160103135</v>
      </c>
      <c r="W33" s="122">
        <f t="shared" si="20"/>
        <v>0</v>
      </c>
      <c r="X33" s="122">
        <f t="shared" si="21"/>
        <v>1619.859694803094</v>
      </c>
      <c r="Y33" s="100">
        <f t="shared" si="32"/>
        <v>7019.392010813408</v>
      </c>
      <c r="Z33" s="221">
        <f t="shared" si="22"/>
        <v>20</v>
      </c>
      <c r="AA33" s="117">
        <f t="shared" si="23"/>
        <v>1079.9064632020627</v>
      </c>
      <c r="AB33" s="129">
        <f t="shared" si="24"/>
        <v>8099.2984740154707</v>
      </c>
      <c r="AC33" s="101">
        <f t="shared" si="4"/>
        <v>4.2496670359381872E-2</v>
      </c>
      <c r="AD33" s="245">
        <f t="shared" si="5"/>
        <v>0.18149622640729923</v>
      </c>
      <c r="AE33" s="100">
        <f t="shared" si="6"/>
        <v>5669.5089318108285</v>
      </c>
      <c r="AF33" s="122">
        <f t="shared" si="7"/>
        <v>0</v>
      </c>
      <c r="AG33" s="122">
        <f t="shared" si="8"/>
        <v>1700.8526795432485</v>
      </c>
      <c r="AH33" s="100">
        <f t="shared" si="33"/>
        <v>7370.3616113540775</v>
      </c>
      <c r="AI33" s="221">
        <f t="shared" si="25"/>
        <v>20</v>
      </c>
      <c r="AJ33" s="117">
        <f t="shared" si="26"/>
        <v>1133.9017863621657</v>
      </c>
      <c r="AK33" s="129">
        <f t="shared" si="34"/>
        <v>8504.2633977162441</v>
      </c>
      <c r="AL33" s="101">
        <f t="shared" si="9"/>
        <v>5.0000000000000044E-2</v>
      </c>
      <c r="AM33" s="298">
        <f t="shared" si="10"/>
        <v>4.9999999999999822E-2</v>
      </c>
      <c r="AN33" s="100">
        <f t="shared" si="11"/>
        <v>1076.7133977162439</v>
      </c>
      <c r="AO33" s="101">
        <f t="shared" si="12"/>
        <v>0.14496212044567103</v>
      </c>
      <c r="AQ33" s="292">
        <f t="shared" si="27"/>
        <v>0.53902149165295676</v>
      </c>
    </row>
    <row r="34" spans="1:43" x14ac:dyDescent="0.25">
      <c r="A34" s="95" t="s">
        <v>166</v>
      </c>
      <c r="B34" s="100">
        <v>3611.62</v>
      </c>
      <c r="C34" s="100">
        <f t="shared" si="28"/>
        <v>1805.81</v>
      </c>
      <c r="D34" s="100">
        <f t="shared" si="13"/>
        <v>1083.4859999999999</v>
      </c>
      <c r="E34" s="100">
        <v>59.87</v>
      </c>
      <c r="F34" s="100">
        <f t="shared" si="14"/>
        <v>6560.7860000000001</v>
      </c>
      <c r="G34" s="223">
        <v>18.7</v>
      </c>
      <c r="H34" s="117">
        <f t="shared" si="15"/>
        <v>675.37293999999997</v>
      </c>
      <c r="I34" s="130">
        <f t="shared" si="16"/>
        <v>7236.1589400000003</v>
      </c>
      <c r="K34" s="141">
        <v>795</v>
      </c>
      <c r="M34" s="100">
        <f t="shared" si="0"/>
        <v>4481.2874061737284</v>
      </c>
      <c r="N34" s="122">
        <f t="shared" si="29"/>
        <v>896.25748123474568</v>
      </c>
      <c r="O34" s="122">
        <f t="shared" si="30"/>
        <v>1344.3862218521185</v>
      </c>
      <c r="P34" s="100">
        <f t="shared" si="31"/>
        <v>6721.9311092605931</v>
      </c>
      <c r="Q34" s="221">
        <f t="shared" si="17"/>
        <v>18.7</v>
      </c>
      <c r="R34" s="117">
        <f t="shared" si="18"/>
        <v>838.00074495448723</v>
      </c>
      <c r="S34" s="129">
        <f t="shared" si="19"/>
        <v>7559.9318542150804</v>
      </c>
      <c r="T34" s="101">
        <f t="shared" si="1"/>
        <v>4.4743753820183585E-2</v>
      </c>
      <c r="U34" s="245">
        <f t="shared" si="2"/>
        <v>0.24079704015752723</v>
      </c>
      <c r="V34" s="100">
        <f t="shared" si="3"/>
        <v>5294.6241598408142</v>
      </c>
      <c r="W34" s="122">
        <f t="shared" si="20"/>
        <v>0</v>
      </c>
      <c r="X34" s="122">
        <f t="shared" si="21"/>
        <v>1588.3872479522443</v>
      </c>
      <c r="Y34" s="100">
        <f t="shared" si="32"/>
        <v>6883.0114077930584</v>
      </c>
      <c r="Z34" s="221">
        <f t="shared" si="22"/>
        <v>18.7</v>
      </c>
      <c r="AA34" s="117">
        <f t="shared" si="23"/>
        <v>990.09471789023223</v>
      </c>
      <c r="AB34" s="129">
        <f t="shared" si="24"/>
        <v>7873.1061256832909</v>
      </c>
      <c r="AC34" s="101">
        <f t="shared" si="4"/>
        <v>4.1425541593155923E-2</v>
      </c>
      <c r="AD34" s="245">
        <f t="shared" si="5"/>
        <v>0.18149622640729923</v>
      </c>
      <c r="AE34" s="100">
        <f t="shared" si="6"/>
        <v>5559.3553678328535</v>
      </c>
      <c r="AF34" s="122">
        <f t="shared" si="7"/>
        <v>0</v>
      </c>
      <c r="AG34" s="122">
        <f t="shared" si="8"/>
        <v>1667.8066103498561</v>
      </c>
      <c r="AH34" s="100">
        <f t="shared" si="33"/>
        <v>7227.1619781827094</v>
      </c>
      <c r="AI34" s="221">
        <f t="shared" si="25"/>
        <v>18.7</v>
      </c>
      <c r="AJ34" s="117">
        <f t="shared" si="26"/>
        <v>1039.5994537847437</v>
      </c>
      <c r="AK34" s="129">
        <f t="shared" si="34"/>
        <v>8266.761431967454</v>
      </c>
      <c r="AL34" s="101">
        <f t="shared" si="9"/>
        <v>4.9999999999999822E-2</v>
      </c>
      <c r="AM34" s="298">
        <f t="shared" si="10"/>
        <v>4.9999999999999822E-2</v>
      </c>
      <c r="AN34" s="100">
        <f t="shared" si="11"/>
        <v>1030.6024919674537</v>
      </c>
      <c r="AO34" s="101">
        <f t="shared" si="12"/>
        <v>0.14242397113066363</v>
      </c>
      <c r="AQ34" s="292">
        <f t="shared" si="27"/>
        <v>0.5392968717176374</v>
      </c>
    </row>
    <row r="35" spans="1:43" x14ac:dyDescent="0.25">
      <c r="A35" s="95" t="s">
        <v>167</v>
      </c>
      <c r="B35" s="100">
        <v>3540.8</v>
      </c>
      <c r="C35" s="100">
        <f t="shared" si="28"/>
        <v>1770.4</v>
      </c>
      <c r="D35" s="100">
        <f t="shared" si="13"/>
        <v>1062.24</v>
      </c>
      <c r="E35" s="100">
        <v>59.87</v>
      </c>
      <c r="F35" s="100">
        <f t="shared" si="14"/>
        <v>6433.31</v>
      </c>
      <c r="G35" s="223">
        <v>17.8</v>
      </c>
      <c r="H35" s="117">
        <f t="shared" si="15"/>
        <v>630.26240000000007</v>
      </c>
      <c r="I35" s="130">
        <f t="shared" si="16"/>
        <v>7063.5724000000009</v>
      </c>
      <c r="K35" s="141">
        <v>822</v>
      </c>
      <c r="M35" s="100">
        <f t="shared" si="0"/>
        <v>4394.2160410370816</v>
      </c>
      <c r="N35" s="122">
        <f t="shared" si="29"/>
        <v>878.84320820741641</v>
      </c>
      <c r="O35" s="122">
        <f t="shared" si="30"/>
        <v>1318.2648123111244</v>
      </c>
      <c r="P35" s="100">
        <f t="shared" si="31"/>
        <v>6591.3240615556224</v>
      </c>
      <c r="Q35" s="221">
        <f t="shared" si="17"/>
        <v>17.8</v>
      </c>
      <c r="R35" s="117">
        <f t="shared" si="18"/>
        <v>782.17045530460064</v>
      </c>
      <c r="S35" s="129">
        <f t="shared" si="19"/>
        <v>7373.4945168602226</v>
      </c>
      <c r="T35" s="101">
        <f t="shared" si="1"/>
        <v>4.3876115272807548E-2</v>
      </c>
      <c r="U35" s="245">
        <f t="shared" si="2"/>
        <v>0.24102350910446257</v>
      </c>
      <c r="V35" s="100">
        <f t="shared" si="3"/>
        <v>5191.7496705037338</v>
      </c>
      <c r="W35" s="122">
        <f t="shared" si="20"/>
        <v>0</v>
      </c>
      <c r="X35" s="122">
        <f t="shared" si="21"/>
        <v>1557.52490115112</v>
      </c>
      <c r="Y35" s="100">
        <f t="shared" si="32"/>
        <v>6749.2745716548543</v>
      </c>
      <c r="Z35" s="221">
        <f t="shared" si="22"/>
        <v>17.8</v>
      </c>
      <c r="AA35" s="117">
        <f t="shared" si="23"/>
        <v>924.13144134966467</v>
      </c>
      <c r="AB35" s="129">
        <f t="shared" si="24"/>
        <v>7673.4060130045191</v>
      </c>
      <c r="AC35" s="101">
        <f t="shared" si="4"/>
        <v>4.0674268551840642E-2</v>
      </c>
      <c r="AD35" s="245">
        <f t="shared" si="5"/>
        <v>0.18149622640729923</v>
      </c>
      <c r="AE35" s="100">
        <f t="shared" si="6"/>
        <v>5451.337154028919</v>
      </c>
      <c r="AF35" s="122">
        <f t="shared" si="7"/>
        <v>0</v>
      </c>
      <c r="AG35" s="122">
        <f t="shared" si="8"/>
        <v>1635.4011462086758</v>
      </c>
      <c r="AH35" s="100">
        <f t="shared" si="33"/>
        <v>7086.7383002375946</v>
      </c>
      <c r="AI35" s="221">
        <f t="shared" si="25"/>
        <v>17.8</v>
      </c>
      <c r="AJ35" s="117">
        <f t="shared" si="26"/>
        <v>970.33801341714775</v>
      </c>
      <c r="AK35" s="129">
        <f t="shared" si="34"/>
        <v>8057.0763136547421</v>
      </c>
      <c r="AL35" s="101">
        <f t="shared" si="9"/>
        <v>4.99999999999996E-2</v>
      </c>
      <c r="AM35" s="298">
        <f t="shared" si="10"/>
        <v>4.9999999999999822E-2</v>
      </c>
      <c r="AN35" s="100">
        <f t="shared" si="11"/>
        <v>993.50391365474115</v>
      </c>
      <c r="AO35" s="101">
        <f t="shared" si="12"/>
        <v>0.14065176335627871</v>
      </c>
      <c r="AQ35" s="292">
        <f t="shared" si="27"/>
        <v>0.5395778225341501</v>
      </c>
    </row>
    <row r="36" spans="1:43" x14ac:dyDescent="0.25">
      <c r="A36" s="95" t="s">
        <v>168</v>
      </c>
      <c r="B36" s="100">
        <v>3471.38</v>
      </c>
      <c r="C36" s="100">
        <f t="shared" si="28"/>
        <v>1735.69</v>
      </c>
      <c r="D36" s="100">
        <f t="shared" si="13"/>
        <v>1041.414</v>
      </c>
      <c r="E36" s="100">
        <v>59.87</v>
      </c>
      <c r="F36" s="100">
        <f t="shared" si="14"/>
        <v>6308.3539999999994</v>
      </c>
      <c r="G36" s="223">
        <v>17</v>
      </c>
      <c r="H36" s="117">
        <f t="shared" si="15"/>
        <v>590.13460000000009</v>
      </c>
      <c r="I36" s="130">
        <f t="shared" si="16"/>
        <v>6898.4885999999997</v>
      </c>
      <c r="K36" s="141">
        <v>790</v>
      </c>
      <c r="M36" s="100">
        <f t="shared" si="0"/>
        <v>4308.865939825756</v>
      </c>
      <c r="N36" s="122">
        <f t="shared" si="29"/>
        <v>861.77318796515124</v>
      </c>
      <c r="O36" s="122">
        <f t="shared" si="30"/>
        <v>1292.6597819477267</v>
      </c>
      <c r="P36" s="100">
        <f t="shared" si="31"/>
        <v>6463.2989097386335</v>
      </c>
      <c r="Q36" s="221">
        <f t="shared" si="17"/>
        <v>17</v>
      </c>
      <c r="R36" s="117">
        <f t="shared" si="18"/>
        <v>732.50720977037861</v>
      </c>
      <c r="S36" s="129">
        <f t="shared" si="19"/>
        <v>7195.8061195090122</v>
      </c>
      <c r="T36" s="101">
        <f t="shared" si="1"/>
        <v>4.309893612189386E-2</v>
      </c>
      <c r="U36" s="245">
        <f t="shared" si="2"/>
        <v>0.24125446935390427</v>
      </c>
      <c r="V36" s="100">
        <f t="shared" si="3"/>
        <v>5090.9088479990705</v>
      </c>
      <c r="W36" s="122">
        <f t="shared" si="20"/>
        <v>0</v>
      </c>
      <c r="X36" s="122">
        <f t="shared" si="21"/>
        <v>1527.2726543997212</v>
      </c>
      <c r="Y36" s="100">
        <f t="shared" si="32"/>
        <v>6618.181502398792</v>
      </c>
      <c r="Z36" s="221">
        <f t="shared" si="22"/>
        <v>17</v>
      </c>
      <c r="AA36" s="117">
        <f t="shared" si="23"/>
        <v>865.45450415984203</v>
      </c>
      <c r="AB36" s="129">
        <f t="shared" si="24"/>
        <v>7483.6360065586341</v>
      </c>
      <c r="AC36" s="101">
        <f t="shared" si="4"/>
        <v>3.9999672346544779E-2</v>
      </c>
      <c r="AD36" s="245">
        <f t="shared" si="5"/>
        <v>0.18149622640729901</v>
      </c>
      <c r="AE36" s="100">
        <f t="shared" si="6"/>
        <v>5345.4542903990241</v>
      </c>
      <c r="AF36" s="122">
        <f t="shared" si="7"/>
        <v>0</v>
      </c>
      <c r="AG36" s="122">
        <f t="shared" si="8"/>
        <v>1603.6362871197073</v>
      </c>
      <c r="AH36" s="100">
        <f t="shared" si="33"/>
        <v>6949.0905775187312</v>
      </c>
      <c r="AI36" s="221">
        <f t="shared" si="25"/>
        <v>17</v>
      </c>
      <c r="AJ36" s="117">
        <f t="shared" si="26"/>
        <v>908.72722936783418</v>
      </c>
      <c r="AK36" s="129">
        <f t="shared" si="34"/>
        <v>7857.8178068865654</v>
      </c>
      <c r="AL36" s="101">
        <f t="shared" si="9"/>
        <v>5.0000000000000044E-2</v>
      </c>
      <c r="AM36" s="298">
        <f t="shared" si="10"/>
        <v>5.0000000000000044E-2</v>
      </c>
      <c r="AN36" s="100">
        <f t="shared" si="11"/>
        <v>959.32920688656577</v>
      </c>
      <c r="AO36" s="101">
        <f t="shared" si="12"/>
        <v>0.13906367938138886</v>
      </c>
      <c r="AQ36" s="292">
        <f t="shared" si="27"/>
        <v>0.53986434513047366</v>
      </c>
    </row>
    <row r="37" spans="1:43" x14ac:dyDescent="0.25">
      <c r="A37" s="95" t="s">
        <v>169</v>
      </c>
      <c r="B37" s="100">
        <v>3403.31</v>
      </c>
      <c r="C37" s="100">
        <f t="shared" si="28"/>
        <v>1701.655</v>
      </c>
      <c r="D37" s="100">
        <f t="shared" si="13"/>
        <v>1020.9929999999999</v>
      </c>
      <c r="E37" s="100">
        <v>59.87</v>
      </c>
      <c r="F37" s="100">
        <f t="shared" si="14"/>
        <v>6185.8280000000004</v>
      </c>
      <c r="G37" s="223">
        <v>15.8</v>
      </c>
      <c r="H37" s="117">
        <f t="shared" si="15"/>
        <v>537.72298000000001</v>
      </c>
      <c r="I37" s="130">
        <f t="shared" si="16"/>
        <v>6723.55098</v>
      </c>
      <c r="K37" s="141">
        <v>873</v>
      </c>
      <c r="M37" s="100">
        <f t="shared" si="0"/>
        <v>4225.1756288281349</v>
      </c>
      <c r="N37" s="122">
        <f t="shared" si="29"/>
        <v>845.03512576562707</v>
      </c>
      <c r="O37" s="122">
        <f t="shared" si="30"/>
        <v>1267.5526886484404</v>
      </c>
      <c r="P37" s="100">
        <f t="shared" si="31"/>
        <v>6337.7634432422019</v>
      </c>
      <c r="Q37" s="221">
        <f t="shared" si="17"/>
        <v>15.8</v>
      </c>
      <c r="R37" s="117">
        <f t="shared" si="18"/>
        <v>667.57774935484531</v>
      </c>
      <c r="S37" s="129">
        <f t="shared" si="19"/>
        <v>7005.3411925970468</v>
      </c>
      <c r="T37" s="101">
        <f t="shared" si="1"/>
        <v>4.1910920796951689E-2</v>
      </c>
      <c r="U37" s="245">
        <f t="shared" si="2"/>
        <v>0.24149008724686705</v>
      </c>
      <c r="V37" s="100">
        <f t="shared" si="3"/>
        <v>4992.0290613685283</v>
      </c>
      <c r="W37" s="122">
        <f t="shared" si="20"/>
        <v>0</v>
      </c>
      <c r="X37" s="122">
        <f t="shared" si="21"/>
        <v>1497.6087184105584</v>
      </c>
      <c r="Y37" s="100">
        <f t="shared" si="32"/>
        <v>6489.6377797790865</v>
      </c>
      <c r="Z37" s="221">
        <f t="shared" si="22"/>
        <v>15.8</v>
      </c>
      <c r="AA37" s="117">
        <f t="shared" si="23"/>
        <v>788.74059169622751</v>
      </c>
      <c r="AB37" s="129">
        <f t="shared" si="24"/>
        <v>7278.3783714753135</v>
      </c>
      <c r="AC37" s="101">
        <f t="shared" si="4"/>
        <v>3.8975571834645395E-2</v>
      </c>
      <c r="AD37" s="245">
        <f t="shared" si="5"/>
        <v>0.18149622640729901</v>
      </c>
      <c r="AE37" s="100">
        <f t="shared" si="6"/>
        <v>5241.6305144369544</v>
      </c>
      <c r="AF37" s="122">
        <f t="shared" si="7"/>
        <v>0</v>
      </c>
      <c r="AG37" s="122">
        <f t="shared" si="8"/>
        <v>1572.4891543310862</v>
      </c>
      <c r="AH37" s="100">
        <f t="shared" si="33"/>
        <v>6814.1196687680404</v>
      </c>
      <c r="AI37" s="221">
        <f t="shared" si="25"/>
        <v>15.8</v>
      </c>
      <c r="AJ37" s="117">
        <f t="shared" si="26"/>
        <v>828.1776212810388</v>
      </c>
      <c r="AK37" s="129">
        <f t="shared" si="34"/>
        <v>7642.2972900490795</v>
      </c>
      <c r="AL37" s="101">
        <f t="shared" si="9"/>
        <v>5.0000000000000044E-2</v>
      </c>
      <c r="AM37" s="298">
        <f t="shared" si="10"/>
        <v>4.9999999999999822E-2</v>
      </c>
      <c r="AN37" s="100">
        <f t="shared" si="11"/>
        <v>918.74631004907951</v>
      </c>
      <c r="AO37" s="101">
        <f t="shared" si="12"/>
        <v>0.13664599447256354</v>
      </c>
      <c r="AQ37" s="292">
        <f t="shared" si="27"/>
        <v>0.54015664586445378</v>
      </c>
    </row>
    <row r="38" spans="1:43" x14ac:dyDescent="0.25">
      <c r="A38" s="95" t="s">
        <v>170</v>
      </c>
      <c r="B38" s="100">
        <v>3336.57</v>
      </c>
      <c r="C38" s="100">
        <f t="shared" si="28"/>
        <v>1668.2850000000001</v>
      </c>
      <c r="D38" s="100">
        <f t="shared" si="13"/>
        <v>1000.971</v>
      </c>
      <c r="E38" s="100">
        <v>59.87</v>
      </c>
      <c r="F38" s="100">
        <f t="shared" si="14"/>
        <v>6065.6960000000008</v>
      </c>
      <c r="G38" s="223">
        <v>15</v>
      </c>
      <c r="H38" s="117">
        <f t="shared" si="15"/>
        <v>500.4855</v>
      </c>
      <c r="I38" s="130">
        <f t="shared" si="16"/>
        <v>6566.1815000000006</v>
      </c>
      <c r="K38" s="141">
        <v>887</v>
      </c>
      <c r="M38" s="100">
        <f t="shared" si="0"/>
        <v>4143.1205185595691</v>
      </c>
      <c r="N38" s="122">
        <f t="shared" si="29"/>
        <v>828.6241037119139</v>
      </c>
      <c r="O38" s="122">
        <f t="shared" si="30"/>
        <v>1242.9361555678706</v>
      </c>
      <c r="P38" s="100">
        <f t="shared" si="31"/>
        <v>6214.6807778393531</v>
      </c>
      <c r="Q38" s="221">
        <f t="shared" si="17"/>
        <v>15</v>
      </c>
      <c r="R38" s="117">
        <f t="shared" si="18"/>
        <v>621.46807778393531</v>
      </c>
      <c r="S38" s="129">
        <f t="shared" si="19"/>
        <v>6836.1488556232889</v>
      </c>
      <c r="T38" s="101">
        <f t="shared" si="1"/>
        <v>4.1114817740461218E-2</v>
      </c>
      <c r="U38" s="245">
        <f t="shared" si="2"/>
        <v>0.24173043531517968</v>
      </c>
      <c r="V38" s="100">
        <f t="shared" si="3"/>
        <v>4895.0812582287836</v>
      </c>
      <c r="W38" s="122">
        <f t="shared" si="20"/>
        <v>0</v>
      </c>
      <c r="X38" s="122">
        <f t="shared" si="21"/>
        <v>1468.5243774686351</v>
      </c>
      <c r="Y38" s="100">
        <f t="shared" si="32"/>
        <v>6363.6056356974186</v>
      </c>
      <c r="Z38" s="221">
        <f t="shared" si="22"/>
        <v>15</v>
      </c>
      <c r="AA38" s="117">
        <f t="shared" si="23"/>
        <v>734.26218873431753</v>
      </c>
      <c r="AB38" s="129">
        <f t="shared" si="24"/>
        <v>7097.8678244317362</v>
      </c>
      <c r="AC38" s="101">
        <f t="shared" si="4"/>
        <v>3.8284562600353844E-2</v>
      </c>
      <c r="AD38" s="245">
        <f t="shared" si="5"/>
        <v>0.18149622640729923</v>
      </c>
      <c r="AE38" s="100">
        <f t="shared" si="6"/>
        <v>5139.8353211402218</v>
      </c>
      <c r="AF38" s="122">
        <f t="shared" si="7"/>
        <v>0</v>
      </c>
      <c r="AG38" s="122">
        <f t="shared" si="8"/>
        <v>1541.9505963420665</v>
      </c>
      <c r="AH38" s="100">
        <f t="shared" si="33"/>
        <v>6681.7859174822879</v>
      </c>
      <c r="AI38" s="221">
        <f t="shared" si="25"/>
        <v>15</v>
      </c>
      <c r="AJ38" s="117">
        <f t="shared" si="26"/>
        <v>770.97529817103327</v>
      </c>
      <c r="AK38" s="129">
        <f t="shared" si="34"/>
        <v>7452.7612156533214</v>
      </c>
      <c r="AL38" s="101">
        <f t="shared" si="9"/>
        <v>4.9999999999999822E-2</v>
      </c>
      <c r="AM38" s="298">
        <f t="shared" si="10"/>
        <v>4.9999999999999822E-2</v>
      </c>
      <c r="AN38" s="100">
        <f t="shared" si="11"/>
        <v>886.57971565332082</v>
      </c>
      <c r="AO38" s="101">
        <f t="shared" si="12"/>
        <v>0.13502211531212183</v>
      </c>
      <c r="AQ38" s="292">
        <f t="shared" si="27"/>
        <v>0.54045481471697632</v>
      </c>
    </row>
    <row r="39" spans="1:43" x14ac:dyDescent="0.25">
      <c r="A39" s="95" t="s">
        <v>171</v>
      </c>
      <c r="B39" s="100">
        <v>3271.14</v>
      </c>
      <c r="C39" s="100">
        <f t="shared" si="28"/>
        <v>1635.57</v>
      </c>
      <c r="D39" s="100">
        <f t="shared" si="13"/>
        <v>981.34199999999987</v>
      </c>
      <c r="E39" s="100">
        <v>59.87</v>
      </c>
      <c r="F39" s="100">
        <f t="shared" si="14"/>
        <v>5947.9219999999996</v>
      </c>
      <c r="G39" s="223">
        <v>14.1</v>
      </c>
      <c r="H39" s="117">
        <f t="shared" si="15"/>
        <v>461.23073999999991</v>
      </c>
      <c r="I39" s="130">
        <f t="shared" si="16"/>
        <v>6409.1527399999995</v>
      </c>
      <c r="K39" s="141">
        <v>2139</v>
      </c>
      <c r="M39" s="100">
        <f t="shared" si="0"/>
        <v>4062.6760195354113</v>
      </c>
      <c r="N39" s="122">
        <f t="shared" si="29"/>
        <v>812.53520390708229</v>
      </c>
      <c r="O39" s="122">
        <f t="shared" si="30"/>
        <v>1218.8028058606233</v>
      </c>
      <c r="P39" s="100">
        <f t="shared" si="31"/>
        <v>6094.0140293031172</v>
      </c>
      <c r="Q39" s="221">
        <f t="shared" si="17"/>
        <v>14.1</v>
      </c>
      <c r="R39" s="117">
        <f t="shared" si="18"/>
        <v>572.83731875449291</v>
      </c>
      <c r="S39" s="129">
        <f t="shared" si="19"/>
        <v>6666.8513480576103</v>
      </c>
      <c r="T39" s="101">
        <f t="shared" si="1"/>
        <v>4.0207905555018852E-2</v>
      </c>
      <c r="U39" s="245">
        <f t="shared" si="2"/>
        <v>0.24197558635075578</v>
      </c>
      <c r="V39" s="100">
        <f t="shared" si="3"/>
        <v>4800.0363861965152</v>
      </c>
      <c r="W39" s="122">
        <f t="shared" si="20"/>
        <v>0</v>
      </c>
      <c r="X39" s="122">
        <f t="shared" si="21"/>
        <v>1440.0109158589546</v>
      </c>
      <c r="Y39" s="100">
        <f t="shared" si="32"/>
        <v>6240.04730205547</v>
      </c>
      <c r="Z39" s="221">
        <f t="shared" si="22"/>
        <v>14.1</v>
      </c>
      <c r="AA39" s="117">
        <f t="shared" si="23"/>
        <v>676.80513045370856</v>
      </c>
      <c r="AB39" s="129">
        <f t="shared" si="24"/>
        <v>6916.8524325091785</v>
      </c>
      <c r="AC39" s="101">
        <f t="shared" si="4"/>
        <v>3.7499123859182193E-2</v>
      </c>
      <c r="AD39" s="245">
        <f t="shared" si="5"/>
        <v>0.18149622640729923</v>
      </c>
      <c r="AE39" s="100">
        <f t="shared" si="6"/>
        <v>5040.0382055063401</v>
      </c>
      <c r="AF39" s="122">
        <f t="shared" si="7"/>
        <v>0</v>
      </c>
      <c r="AG39" s="122">
        <f t="shared" si="8"/>
        <v>1512.011461651902</v>
      </c>
      <c r="AH39" s="100">
        <f t="shared" si="33"/>
        <v>6552.0496671582423</v>
      </c>
      <c r="AI39" s="221">
        <f t="shared" si="25"/>
        <v>14.1</v>
      </c>
      <c r="AJ39" s="117">
        <f t="shared" si="26"/>
        <v>710.64538697639387</v>
      </c>
      <c r="AK39" s="129">
        <f t="shared" si="34"/>
        <v>7262.6950541346359</v>
      </c>
      <c r="AL39" s="101">
        <f t="shared" si="9"/>
        <v>4.9999999999999822E-2</v>
      </c>
      <c r="AM39" s="298">
        <f t="shared" si="10"/>
        <v>4.9999999999999822E-2</v>
      </c>
      <c r="AN39" s="100">
        <f t="shared" si="11"/>
        <v>853.5423141346364</v>
      </c>
      <c r="AO39" s="101">
        <f t="shared" si="12"/>
        <v>0.13317553017696326</v>
      </c>
      <c r="AQ39" s="292">
        <f t="shared" si="27"/>
        <v>0.54075894199158103</v>
      </c>
    </row>
    <row r="40" spans="1:43" x14ac:dyDescent="0.25">
      <c r="A40" s="95" t="s">
        <v>172</v>
      </c>
      <c r="B40" s="100">
        <v>3207.02</v>
      </c>
      <c r="C40" s="100">
        <f t="shared" si="28"/>
        <v>1603.51</v>
      </c>
      <c r="D40" s="100">
        <f t="shared" si="13"/>
        <v>962.10599999999999</v>
      </c>
      <c r="E40" s="100">
        <v>59.87</v>
      </c>
      <c r="F40" s="100">
        <f t="shared" si="14"/>
        <v>5832.5059999999994</v>
      </c>
      <c r="G40" s="223">
        <v>13.2</v>
      </c>
      <c r="H40" s="117">
        <f t="shared" si="15"/>
        <v>423.32664</v>
      </c>
      <c r="I40" s="130">
        <f t="shared" si="16"/>
        <v>6255.8326399999996</v>
      </c>
      <c r="K40" s="141">
        <v>1143</v>
      </c>
      <c r="M40" s="100">
        <f t="shared" si="0"/>
        <v>3983.8421317556622</v>
      </c>
      <c r="N40" s="122">
        <f t="shared" si="29"/>
        <v>796.76842635113246</v>
      </c>
      <c r="O40" s="122">
        <f t="shared" si="30"/>
        <v>1195.1526395266985</v>
      </c>
      <c r="P40" s="100">
        <f t="shared" si="31"/>
        <v>5975.7631976334933</v>
      </c>
      <c r="Q40" s="221">
        <f t="shared" si="17"/>
        <v>13.2</v>
      </c>
      <c r="R40" s="117">
        <f t="shared" si="18"/>
        <v>525.86716139174746</v>
      </c>
      <c r="S40" s="129">
        <f t="shared" si="19"/>
        <v>6501.630359025241</v>
      </c>
      <c r="T40" s="101">
        <f t="shared" si="1"/>
        <v>3.9290967832739332E-2</v>
      </c>
      <c r="U40" s="245">
        <f t="shared" si="2"/>
        <v>0.24222553390863233</v>
      </c>
      <c r="V40" s="100">
        <f t="shared" si="3"/>
        <v>4706.8944452717251</v>
      </c>
      <c r="W40" s="122">
        <f t="shared" si="20"/>
        <v>0</v>
      </c>
      <c r="X40" s="122">
        <f t="shared" si="21"/>
        <v>1412.0683335815174</v>
      </c>
      <c r="Y40" s="100">
        <f t="shared" si="32"/>
        <v>6118.9627788532425</v>
      </c>
      <c r="Z40" s="221">
        <f t="shared" si="22"/>
        <v>13.2</v>
      </c>
      <c r="AA40" s="117">
        <f t="shared" si="23"/>
        <v>621.31006677586777</v>
      </c>
      <c r="AB40" s="129">
        <f t="shared" si="24"/>
        <v>6740.2728456291106</v>
      </c>
      <c r="AC40" s="101">
        <f t="shared" si="4"/>
        <v>3.6705022190718362E-2</v>
      </c>
      <c r="AD40" s="245">
        <f t="shared" si="5"/>
        <v>0.18149622640729923</v>
      </c>
      <c r="AE40" s="100">
        <f t="shared" si="6"/>
        <v>4942.239167535311</v>
      </c>
      <c r="AF40" s="122">
        <f t="shared" si="7"/>
        <v>0</v>
      </c>
      <c r="AG40" s="122">
        <f t="shared" si="8"/>
        <v>1482.6717502605932</v>
      </c>
      <c r="AH40" s="100">
        <f t="shared" si="33"/>
        <v>6424.9109177959044</v>
      </c>
      <c r="AI40" s="221">
        <f t="shared" si="25"/>
        <v>13.2</v>
      </c>
      <c r="AJ40" s="117">
        <f t="shared" si="26"/>
        <v>652.37557011466106</v>
      </c>
      <c r="AK40" s="129">
        <f t="shared" si="34"/>
        <v>7077.2864879105655</v>
      </c>
      <c r="AL40" s="101">
        <f t="shared" si="9"/>
        <v>4.9999999999999822E-2</v>
      </c>
      <c r="AM40" s="298">
        <f t="shared" si="10"/>
        <v>4.9999999999999822E-2</v>
      </c>
      <c r="AN40" s="100">
        <f t="shared" si="11"/>
        <v>821.45384791056586</v>
      </c>
      <c r="AO40" s="101">
        <f t="shared" si="12"/>
        <v>0.13131007416313589</v>
      </c>
      <c r="AQ40" s="292">
        <f t="shared" si="27"/>
        <v>0.54106901969283361</v>
      </c>
    </row>
    <row r="41" spans="1:43" x14ac:dyDescent="0.25">
      <c r="A41" s="95" t="s">
        <v>173</v>
      </c>
      <c r="B41" s="100">
        <v>3144.13</v>
      </c>
      <c r="C41" s="100">
        <f t="shared" si="28"/>
        <v>1572.0650000000001</v>
      </c>
      <c r="D41" s="100">
        <f t="shared" si="13"/>
        <v>943.23900000000003</v>
      </c>
      <c r="E41" s="100">
        <v>59.87</v>
      </c>
      <c r="F41" s="100">
        <f t="shared" si="14"/>
        <v>5719.3039999999992</v>
      </c>
      <c r="G41" s="223">
        <v>12.3</v>
      </c>
      <c r="H41" s="117">
        <f t="shared" si="15"/>
        <v>386.72799000000003</v>
      </c>
      <c r="I41" s="130">
        <f t="shared" si="16"/>
        <v>6106.0319899999995</v>
      </c>
      <c r="K41" s="141">
        <v>1165</v>
      </c>
      <c r="M41" s="100">
        <f t="shared" si="0"/>
        <v>3906.5204972817319</v>
      </c>
      <c r="N41" s="122">
        <f t="shared" si="29"/>
        <v>781.30409945634642</v>
      </c>
      <c r="O41" s="122">
        <f t="shared" si="30"/>
        <v>1171.9561491845195</v>
      </c>
      <c r="P41" s="100">
        <f t="shared" si="31"/>
        <v>5859.7807459225978</v>
      </c>
      <c r="Q41" s="221">
        <f t="shared" si="17"/>
        <v>12.3</v>
      </c>
      <c r="R41" s="117">
        <f t="shared" si="18"/>
        <v>480.50202116565305</v>
      </c>
      <c r="S41" s="129">
        <f t="shared" si="19"/>
        <v>6340.2827670882507</v>
      </c>
      <c r="T41" s="101">
        <f t="shared" si="1"/>
        <v>3.8363830630414153E-2</v>
      </c>
      <c r="U41" s="245">
        <f t="shared" si="2"/>
        <v>0.24248058995071187</v>
      </c>
      <c r="V41" s="100">
        <f t="shared" si="3"/>
        <v>4615.5392259211321</v>
      </c>
      <c r="W41" s="122">
        <f t="shared" si="20"/>
        <v>0</v>
      </c>
      <c r="X41" s="122">
        <f t="shared" si="21"/>
        <v>1384.6617677763395</v>
      </c>
      <c r="Y41" s="100">
        <f t="shared" si="32"/>
        <v>6000.2009936974719</v>
      </c>
      <c r="Z41" s="221">
        <f t="shared" si="22"/>
        <v>12.3</v>
      </c>
      <c r="AA41" s="117">
        <f t="shared" si="23"/>
        <v>567.71132478829929</v>
      </c>
      <c r="AB41" s="129">
        <f t="shared" si="24"/>
        <v>6567.9123184857708</v>
      </c>
      <c r="AC41" s="101">
        <f t="shared" si="4"/>
        <v>3.5902113479720832E-2</v>
      </c>
      <c r="AD41" s="245">
        <f t="shared" si="5"/>
        <v>0.18149622640729923</v>
      </c>
      <c r="AE41" s="100">
        <f t="shared" si="6"/>
        <v>4846.3161872171877</v>
      </c>
      <c r="AF41" s="122">
        <f t="shared" si="7"/>
        <v>0</v>
      </c>
      <c r="AG41" s="122">
        <f t="shared" si="8"/>
        <v>1453.8948561651562</v>
      </c>
      <c r="AH41" s="100">
        <f t="shared" si="33"/>
        <v>6300.2110433823436</v>
      </c>
      <c r="AI41" s="221">
        <f t="shared" si="25"/>
        <v>12.3</v>
      </c>
      <c r="AJ41" s="117">
        <f t="shared" si="26"/>
        <v>596.09689102771415</v>
      </c>
      <c r="AK41" s="129">
        <f t="shared" si="34"/>
        <v>6896.3079344100579</v>
      </c>
      <c r="AL41" s="101">
        <f t="shared" si="9"/>
        <v>4.9999999999999822E-2</v>
      </c>
      <c r="AM41" s="298">
        <f t="shared" si="10"/>
        <v>4.9999999999999822E-2</v>
      </c>
      <c r="AN41" s="100">
        <f t="shared" si="11"/>
        <v>790.2759444100584</v>
      </c>
      <c r="AO41" s="101">
        <f t="shared" si="12"/>
        <v>0.12942545104649184</v>
      </c>
      <c r="AQ41" s="292">
        <f t="shared" si="27"/>
        <v>0.5413854348316347</v>
      </c>
    </row>
    <row r="42" spans="1:43" x14ac:dyDescent="0.25">
      <c r="A42" s="95" t="s">
        <v>174</v>
      </c>
      <c r="B42" s="100">
        <v>3082.47</v>
      </c>
      <c r="C42" s="100">
        <f t="shared" si="28"/>
        <v>1541.2349999999999</v>
      </c>
      <c r="D42" s="100">
        <f t="shared" si="13"/>
        <v>924.74099999999987</v>
      </c>
      <c r="E42" s="100">
        <v>59.87</v>
      </c>
      <c r="F42" s="100">
        <f t="shared" si="14"/>
        <v>5608.3159999999998</v>
      </c>
      <c r="G42" s="223">
        <v>11.3</v>
      </c>
      <c r="H42" s="117">
        <f t="shared" si="15"/>
        <v>348.31910999999997</v>
      </c>
      <c r="I42" s="130">
        <f t="shared" si="16"/>
        <v>5956.6351100000002</v>
      </c>
      <c r="K42" s="141">
        <v>1095</v>
      </c>
      <c r="M42" s="100">
        <f t="shared" si="0"/>
        <v>3830.7111161136208</v>
      </c>
      <c r="N42" s="122">
        <f t="shared" si="29"/>
        <v>766.14222322272417</v>
      </c>
      <c r="O42" s="122">
        <f t="shared" si="30"/>
        <v>1149.2133348340863</v>
      </c>
      <c r="P42" s="100">
        <f t="shared" si="31"/>
        <v>5746.0666741704317</v>
      </c>
      <c r="Q42" s="221">
        <f t="shared" si="17"/>
        <v>11.3</v>
      </c>
      <c r="R42" s="117">
        <f t="shared" si="18"/>
        <v>432.87035612083918</v>
      </c>
      <c r="S42" s="129">
        <f t="shared" si="19"/>
        <v>6178.9370302912712</v>
      </c>
      <c r="T42" s="101">
        <f t="shared" si="1"/>
        <v>3.7320050025906548E-2</v>
      </c>
      <c r="U42" s="245">
        <f t="shared" si="2"/>
        <v>0.24274076182854043</v>
      </c>
      <c r="V42" s="100">
        <f t="shared" si="3"/>
        <v>4525.9707281447363</v>
      </c>
      <c r="W42" s="122">
        <f t="shared" si="20"/>
        <v>0</v>
      </c>
      <c r="X42" s="122">
        <f t="shared" si="21"/>
        <v>1357.7912184434208</v>
      </c>
      <c r="Y42" s="100">
        <f t="shared" si="32"/>
        <v>5883.7619465881571</v>
      </c>
      <c r="Z42" s="221">
        <f t="shared" si="22"/>
        <v>11.3</v>
      </c>
      <c r="AA42" s="117">
        <f t="shared" si="23"/>
        <v>511.43469228035519</v>
      </c>
      <c r="AB42" s="129">
        <f t="shared" si="24"/>
        <v>6395.1966388685123</v>
      </c>
      <c r="AC42" s="101">
        <f t="shared" si="4"/>
        <v>3.4999484137330228E-2</v>
      </c>
      <c r="AD42" s="245">
        <f t="shared" si="5"/>
        <v>0.18149622640729923</v>
      </c>
      <c r="AE42" s="100">
        <f t="shared" si="6"/>
        <v>4752.2692645519728</v>
      </c>
      <c r="AF42" s="122">
        <f t="shared" si="7"/>
        <v>0</v>
      </c>
      <c r="AG42" s="122">
        <f t="shared" si="8"/>
        <v>1425.6807793655919</v>
      </c>
      <c r="AH42" s="100">
        <f t="shared" si="33"/>
        <v>6177.9500439175645</v>
      </c>
      <c r="AI42" s="221">
        <f t="shared" si="25"/>
        <v>11.3</v>
      </c>
      <c r="AJ42" s="117">
        <f t="shared" si="26"/>
        <v>537.00642689437291</v>
      </c>
      <c r="AK42" s="129">
        <f t="shared" si="34"/>
        <v>6714.9564708119378</v>
      </c>
      <c r="AL42" s="101">
        <f t="shared" si="9"/>
        <v>5.0000000000000044E-2</v>
      </c>
      <c r="AM42" s="298">
        <f t="shared" si="10"/>
        <v>4.9999999999999822E-2</v>
      </c>
      <c r="AN42" s="100">
        <f t="shared" si="11"/>
        <v>758.32136081193767</v>
      </c>
      <c r="AO42" s="101">
        <f t="shared" si="12"/>
        <v>0.12730700249522875</v>
      </c>
      <c r="AQ42" s="292">
        <f t="shared" si="27"/>
        <v>0.54170819652810032</v>
      </c>
    </row>
    <row r="43" spans="1:43" x14ac:dyDescent="0.25">
      <c r="A43" s="95" t="s">
        <v>175</v>
      </c>
      <c r="B43" s="100">
        <v>3022.04</v>
      </c>
      <c r="C43" s="100">
        <f t="shared" si="28"/>
        <v>1511.02</v>
      </c>
      <c r="D43" s="100">
        <f t="shared" si="13"/>
        <v>906.61199999999997</v>
      </c>
      <c r="E43" s="100">
        <v>59.87</v>
      </c>
      <c r="F43" s="100">
        <f t="shared" si="14"/>
        <v>5499.5419999999995</v>
      </c>
      <c r="G43" s="223">
        <v>10.6</v>
      </c>
      <c r="H43" s="117">
        <f t="shared" si="15"/>
        <v>320.33623999999998</v>
      </c>
      <c r="I43" s="130">
        <f t="shared" si="16"/>
        <v>5819.8782399999991</v>
      </c>
      <c r="K43" s="141">
        <v>495</v>
      </c>
      <c r="M43" s="100">
        <f t="shared" si="0"/>
        <v>3756.4139882513277</v>
      </c>
      <c r="N43" s="122">
        <f t="shared" si="29"/>
        <v>751.28279765026559</v>
      </c>
      <c r="O43" s="122">
        <f t="shared" si="30"/>
        <v>1126.9241964753983</v>
      </c>
      <c r="P43" s="100">
        <f t="shared" si="31"/>
        <v>5634.6209823769914</v>
      </c>
      <c r="Q43" s="221">
        <f t="shared" si="17"/>
        <v>10.6</v>
      </c>
      <c r="R43" s="117">
        <f t="shared" si="18"/>
        <v>398.17988275464074</v>
      </c>
      <c r="S43" s="129">
        <f t="shared" si="19"/>
        <v>6032.8008651316322</v>
      </c>
      <c r="T43" s="101">
        <f t="shared" si="1"/>
        <v>3.6585408895364324E-2</v>
      </c>
      <c r="U43" s="245">
        <f t="shared" si="2"/>
        <v>0.24300604500646172</v>
      </c>
      <c r="V43" s="100">
        <f t="shared" si="3"/>
        <v>4438.1889519425367</v>
      </c>
      <c r="W43" s="122">
        <f t="shared" si="20"/>
        <v>0</v>
      </c>
      <c r="X43" s="122">
        <f t="shared" si="21"/>
        <v>1331.4566855827609</v>
      </c>
      <c r="Y43" s="100">
        <f t="shared" si="32"/>
        <v>5769.6456375252974</v>
      </c>
      <c r="Z43" s="221">
        <f t="shared" si="22"/>
        <v>10.6</v>
      </c>
      <c r="AA43" s="117">
        <f t="shared" si="23"/>
        <v>470.44802890590887</v>
      </c>
      <c r="AB43" s="129">
        <f t="shared" si="24"/>
        <v>6240.0936664312067</v>
      </c>
      <c r="AC43" s="101">
        <f t="shared" si="4"/>
        <v>3.43609553727664E-2</v>
      </c>
      <c r="AD43" s="245">
        <f t="shared" si="5"/>
        <v>0.18149622640729923</v>
      </c>
      <c r="AE43" s="100">
        <f t="shared" si="6"/>
        <v>4660.0983995396628</v>
      </c>
      <c r="AF43" s="122">
        <f t="shared" si="7"/>
        <v>0</v>
      </c>
      <c r="AG43" s="122">
        <f t="shared" si="8"/>
        <v>1398.0295198618987</v>
      </c>
      <c r="AH43" s="100">
        <f t="shared" si="33"/>
        <v>6058.1279194015615</v>
      </c>
      <c r="AI43" s="221">
        <f t="shared" si="25"/>
        <v>10.6</v>
      </c>
      <c r="AJ43" s="117">
        <f t="shared" si="26"/>
        <v>493.97043035120424</v>
      </c>
      <c r="AK43" s="129">
        <f t="shared" si="34"/>
        <v>6552.0983497527659</v>
      </c>
      <c r="AL43" s="101">
        <f t="shared" si="9"/>
        <v>4.9999999999999822E-2</v>
      </c>
      <c r="AM43" s="298">
        <f t="shared" si="10"/>
        <v>4.9999999999999822E-2</v>
      </c>
      <c r="AN43" s="100">
        <f t="shared" si="11"/>
        <v>732.2201097527668</v>
      </c>
      <c r="AO43" s="101">
        <f t="shared" si="12"/>
        <v>0.12581364756400237</v>
      </c>
      <c r="AQ43" s="292">
        <f t="shared" si="27"/>
        <v>0.54203729915542564</v>
      </c>
    </row>
    <row r="44" spans="1:43" x14ac:dyDescent="0.25">
      <c r="A44" s="95" t="s">
        <v>176</v>
      </c>
      <c r="B44" s="100">
        <v>2962.78</v>
      </c>
      <c r="C44" s="100">
        <f t="shared" si="28"/>
        <v>1481.39</v>
      </c>
      <c r="D44" s="100">
        <f t="shared" si="13"/>
        <v>888.83400000000006</v>
      </c>
      <c r="E44" s="100">
        <v>59.87</v>
      </c>
      <c r="F44" s="100">
        <f t="shared" si="14"/>
        <v>5392.8739999999998</v>
      </c>
      <c r="G44" s="223">
        <v>9.5</v>
      </c>
      <c r="H44" s="117">
        <f t="shared" si="15"/>
        <v>281.46410000000003</v>
      </c>
      <c r="I44" s="130">
        <f t="shared" si="16"/>
        <v>5674.3380999999999</v>
      </c>
      <c r="K44" s="141">
        <v>493</v>
      </c>
      <c r="M44" s="100">
        <f t="shared" si="0"/>
        <v>3683.5553452409113</v>
      </c>
      <c r="N44" s="122">
        <f t="shared" si="29"/>
        <v>736.71106904818225</v>
      </c>
      <c r="O44" s="122">
        <f t="shared" si="30"/>
        <v>1105.0666035722734</v>
      </c>
      <c r="P44" s="100">
        <f t="shared" si="31"/>
        <v>5525.3330178613669</v>
      </c>
      <c r="Q44" s="221">
        <f t="shared" si="17"/>
        <v>9.5</v>
      </c>
      <c r="R44" s="117">
        <f t="shared" si="18"/>
        <v>349.93775779788655</v>
      </c>
      <c r="S44" s="129">
        <f t="shared" si="19"/>
        <v>5875.2707756592536</v>
      </c>
      <c r="T44" s="101">
        <f t="shared" si="1"/>
        <v>3.541076899511042E-2</v>
      </c>
      <c r="U44" s="245">
        <f t="shared" si="2"/>
        <v>0.24327670135511625</v>
      </c>
      <c r="V44" s="100">
        <f t="shared" si="3"/>
        <v>4352.1067401645732</v>
      </c>
      <c r="W44" s="122">
        <f t="shared" si="20"/>
        <v>0</v>
      </c>
      <c r="X44" s="122">
        <f t="shared" si="21"/>
        <v>1305.6320220493719</v>
      </c>
      <c r="Y44" s="100">
        <f t="shared" si="32"/>
        <v>5657.7387622139449</v>
      </c>
      <c r="Z44" s="221">
        <f t="shared" si="22"/>
        <v>9.5</v>
      </c>
      <c r="AA44" s="117">
        <f t="shared" si="23"/>
        <v>413.45014031563448</v>
      </c>
      <c r="AB44" s="129">
        <f t="shared" si="24"/>
        <v>6071.1889025295795</v>
      </c>
      <c r="AC44" s="101">
        <f t="shared" si="4"/>
        <v>3.3346229365631697E-2</v>
      </c>
      <c r="AD44" s="245">
        <f t="shared" si="5"/>
        <v>0.18149622640729923</v>
      </c>
      <c r="AE44" s="100">
        <f t="shared" si="6"/>
        <v>4569.7120771728005</v>
      </c>
      <c r="AF44" s="122">
        <f t="shared" si="7"/>
        <v>0</v>
      </c>
      <c r="AG44" s="122">
        <f t="shared" si="8"/>
        <v>1370.9136231518401</v>
      </c>
      <c r="AH44" s="100">
        <f t="shared" si="33"/>
        <v>5940.625700324641</v>
      </c>
      <c r="AI44" s="221">
        <f t="shared" si="25"/>
        <v>9.5</v>
      </c>
      <c r="AJ44" s="117">
        <f t="shared" si="26"/>
        <v>434.12264733141603</v>
      </c>
      <c r="AK44" s="129">
        <f t="shared" si="34"/>
        <v>6374.7483476560574</v>
      </c>
      <c r="AL44" s="101">
        <f t="shared" si="9"/>
        <v>4.9999999999999822E-2</v>
      </c>
      <c r="AM44" s="298">
        <f t="shared" si="10"/>
        <v>4.99999999999996E-2</v>
      </c>
      <c r="AN44" s="100">
        <f t="shared" si="11"/>
        <v>700.41024765605744</v>
      </c>
      <c r="AO44" s="101">
        <f t="shared" si="12"/>
        <v>0.12343470468494955</v>
      </c>
      <c r="AQ44" s="292">
        <f t="shared" si="27"/>
        <v>0.5423730675827434</v>
      </c>
    </row>
    <row r="45" spans="1:43" x14ac:dyDescent="0.25">
      <c r="A45" s="95" t="s">
        <v>177</v>
      </c>
      <c r="B45" s="100">
        <v>2904.68</v>
      </c>
      <c r="C45" s="100">
        <f t="shared" si="28"/>
        <v>1452.34</v>
      </c>
      <c r="D45" s="100">
        <f t="shared" si="13"/>
        <v>871.40399999999988</v>
      </c>
      <c r="E45" s="100">
        <v>59.87</v>
      </c>
      <c r="F45" s="100">
        <f t="shared" si="14"/>
        <v>5288.293999999999</v>
      </c>
      <c r="G45" s="223">
        <v>8.8000000000000007</v>
      </c>
      <c r="H45" s="117">
        <f t="shared" si="15"/>
        <v>255.61184</v>
      </c>
      <c r="I45" s="130">
        <f t="shared" si="16"/>
        <v>5543.9058399999985</v>
      </c>
      <c r="K45" s="141">
        <v>328</v>
      </c>
      <c r="M45" s="100">
        <f t="shared" si="0"/>
        <v>3612.1228923400467</v>
      </c>
      <c r="N45" s="122">
        <f t="shared" si="29"/>
        <v>722.42457846800937</v>
      </c>
      <c r="O45" s="122">
        <f t="shared" si="30"/>
        <v>1083.6368677020139</v>
      </c>
      <c r="P45" s="100">
        <f t="shared" si="31"/>
        <v>5418.1843385100701</v>
      </c>
      <c r="Q45" s="221">
        <f t="shared" si="17"/>
        <v>8.8000000000000007</v>
      </c>
      <c r="R45" s="117">
        <f t="shared" si="18"/>
        <v>317.86681452592416</v>
      </c>
      <c r="S45" s="129">
        <f t="shared" si="19"/>
        <v>5736.0511530359945</v>
      </c>
      <c r="T45" s="101">
        <f t="shared" si="1"/>
        <v>3.465883414715365E-2</v>
      </c>
      <c r="U45" s="245">
        <f t="shared" si="2"/>
        <v>0.2435527811463043</v>
      </c>
      <c r="V45" s="100">
        <f t="shared" si="3"/>
        <v>4267.7095666191844</v>
      </c>
      <c r="W45" s="122">
        <f t="shared" si="20"/>
        <v>0</v>
      </c>
      <c r="X45" s="122">
        <f t="shared" si="21"/>
        <v>1280.3128699857552</v>
      </c>
      <c r="Y45" s="100">
        <f t="shared" si="32"/>
        <v>5548.0224366049397</v>
      </c>
      <c r="Z45" s="221">
        <f t="shared" si="22"/>
        <v>8.8000000000000007</v>
      </c>
      <c r="AA45" s="117">
        <f t="shared" si="23"/>
        <v>375.55844186248828</v>
      </c>
      <c r="AB45" s="129">
        <f t="shared" si="24"/>
        <v>5923.5808784674282</v>
      </c>
      <c r="AC45" s="101">
        <f t="shared" si="4"/>
        <v>3.2693175222500814E-2</v>
      </c>
      <c r="AD45" s="245">
        <f t="shared" si="5"/>
        <v>0.18149622640729923</v>
      </c>
      <c r="AE45" s="100">
        <f t="shared" si="6"/>
        <v>4481.0950449501424</v>
      </c>
      <c r="AF45" s="122">
        <f t="shared" si="7"/>
        <v>0</v>
      </c>
      <c r="AG45" s="122">
        <f t="shared" si="8"/>
        <v>1344.3285134850428</v>
      </c>
      <c r="AH45" s="100">
        <f t="shared" si="33"/>
        <v>5825.4235584351854</v>
      </c>
      <c r="AI45" s="221">
        <f t="shared" si="25"/>
        <v>8.8000000000000007</v>
      </c>
      <c r="AJ45" s="117">
        <f t="shared" si="26"/>
        <v>394.33636395561257</v>
      </c>
      <c r="AK45" s="129">
        <f t="shared" si="34"/>
        <v>6219.7599223907982</v>
      </c>
      <c r="AL45" s="101">
        <f t="shared" si="9"/>
        <v>4.9999999999999822E-2</v>
      </c>
      <c r="AM45" s="298">
        <f t="shared" si="10"/>
        <v>4.9999999999999822E-2</v>
      </c>
      <c r="AN45" s="100">
        <f t="shared" si="11"/>
        <v>675.8540823907997</v>
      </c>
      <c r="AO45" s="101">
        <f t="shared" si="12"/>
        <v>0.12190937254280643</v>
      </c>
      <c r="AQ45" s="292">
        <f t="shared" si="27"/>
        <v>0.54271556417579303</v>
      </c>
    </row>
    <row r="46" spans="1:43" x14ac:dyDescent="0.25">
      <c r="A46" s="95" t="s">
        <v>178</v>
      </c>
      <c r="B46" s="100">
        <v>2847.74</v>
      </c>
      <c r="C46" s="100">
        <f t="shared" si="28"/>
        <v>1423.87</v>
      </c>
      <c r="D46" s="100">
        <f t="shared" si="13"/>
        <v>854.32199999999989</v>
      </c>
      <c r="E46" s="100">
        <v>59.87</v>
      </c>
      <c r="F46" s="100">
        <f t="shared" si="14"/>
        <v>5185.8019999999997</v>
      </c>
      <c r="G46" s="223">
        <v>8.8000000000000007</v>
      </c>
      <c r="H46" s="117">
        <f t="shared" si="15"/>
        <v>250.60112000000001</v>
      </c>
      <c r="I46" s="130">
        <f t="shared" si="16"/>
        <v>5436.4031199999999</v>
      </c>
      <c r="K46" s="141">
        <v>102</v>
      </c>
      <c r="M46" s="100">
        <f t="shared" si="0"/>
        <v>3542.1166295487355</v>
      </c>
      <c r="N46" s="122">
        <f t="shared" si="29"/>
        <v>708.42332590974718</v>
      </c>
      <c r="O46" s="122">
        <f t="shared" si="30"/>
        <v>1062.6349888646207</v>
      </c>
      <c r="P46" s="100">
        <f t="shared" si="31"/>
        <v>5313.1749443231038</v>
      </c>
      <c r="Q46" s="221">
        <f t="shared" si="17"/>
        <v>8.8000000000000007</v>
      </c>
      <c r="R46" s="117">
        <f t="shared" si="18"/>
        <v>311.70626340028878</v>
      </c>
      <c r="S46" s="129">
        <f t="shared" si="19"/>
        <v>5624.8812077233924</v>
      </c>
      <c r="T46" s="101">
        <f t="shared" si="1"/>
        <v>3.4669630555909325E-2</v>
      </c>
      <c r="U46" s="245">
        <f t="shared" si="2"/>
        <v>0.24383427895409548</v>
      </c>
      <c r="V46" s="100">
        <f t="shared" si="3"/>
        <v>4184.9974313063722</v>
      </c>
      <c r="W46" s="122">
        <f t="shared" si="20"/>
        <v>0</v>
      </c>
      <c r="X46" s="122">
        <f t="shared" si="21"/>
        <v>1255.4992293919115</v>
      </c>
      <c r="Y46" s="100">
        <f t="shared" si="32"/>
        <v>5440.4966606982834</v>
      </c>
      <c r="Z46" s="221">
        <f t="shared" si="22"/>
        <v>8.8000000000000007</v>
      </c>
      <c r="AA46" s="117">
        <f t="shared" si="23"/>
        <v>368.27977395496077</v>
      </c>
      <c r="AB46" s="129">
        <f t="shared" si="24"/>
        <v>5808.776434653244</v>
      </c>
      <c r="AC46" s="101">
        <f t="shared" si="4"/>
        <v>3.2693175222500592E-2</v>
      </c>
      <c r="AD46" s="245">
        <f t="shared" si="5"/>
        <v>0.18149622640729923</v>
      </c>
      <c r="AE46" s="100">
        <f t="shared" si="6"/>
        <v>4394.2473028716904</v>
      </c>
      <c r="AF46" s="122">
        <f t="shared" si="7"/>
        <v>0</v>
      </c>
      <c r="AG46" s="122">
        <f t="shared" si="8"/>
        <v>1318.2741908615071</v>
      </c>
      <c r="AH46" s="100">
        <f t="shared" si="33"/>
        <v>5712.5214937331975</v>
      </c>
      <c r="AI46" s="221">
        <f t="shared" si="25"/>
        <v>8.8000000000000007</v>
      </c>
      <c r="AJ46" s="117">
        <f t="shared" si="26"/>
        <v>386.69376265270881</v>
      </c>
      <c r="AK46" s="129">
        <f t="shared" si="34"/>
        <v>6099.2152563859063</v>
      </c>
      <c r="AL46" s="101">
        <f t="shared" si="9"/>
        <v>5.0000000000000044E-2</v>
      </c>
      <c r="AM46" s="298">
        <f t="shared" si="10"/>
        <v>4.9999999999999822E-2</v>
      </c>
      <c r="AN46" s="100">
        <f t="shared" si="11"/>
        <v>662.81213638590634</v>
      </c>
      <c r="AO46" s="101">
        <f t="shared" si="12"/>
        <v>0.12192107938932728</v>
      </c>
      <c r="AQ46" s="292">
        <f t="shared" si="27"/>
        <v>0.54306478220332299</v>
      </c>
    </row>
    <row r="47" spans="1:43" x14ac:dyDescent="0.25">
      <c r="A47" s="95" t="s">
        <v>179</v>
      </c>
      <c r="B47" s="100">
        <v>2791.89</v>
      </c>
      <c r="C47" s="100">
        <f t="shared" si="28"/>
        <v>1395.9449999999999</v>
      </c>
      <c r="D47" s="100">
        <f t="shared" si="13"/>
        <v>837.56699999999989</v>
      </c>
      <c r="E47" s="100">
        <v>59.87</v>
      </c>
      <c r="F47" s="100">
        <f t="shared" si="14"/>
        <v>5085.2719999999999</v>
      </c>
      <c r="G47" s="223">
        <v>6.3</v>
      </c>
      <c r="H47" s="117">
        <f t="shared" si="15"/>
        <v>175.88907</v>
      </c>
      <c r="I47" s="130">
        <f t="shared" si="16"/>
        <v>5261.1610700000001</v>
      </c>
      <c r="K47" s="141">
        <v>381</v>
      </c>
      <c r="M47" s="100">
        <f t="shared" si="0"/>
        <v>3473.4504936707108</v>
      </c>
      <c r="N47" s="122">
        <f t="shared" si="29"/>
        <v>694.69009873414223</v>
      </c>
      <c r="O47" s="122">
        <f t="shared" si="30"/>
        <v>1042.0351481012133</v>
      </c>
      <c r="P47" s="100">
        <f t="shared" si="31"/>
        <v>5210.1757405060662</v>
      </c>
      <c r="Q47" s="221">
        <f t="shared" si="17"/>
        <v>6.3</v>
      </c>
      <c r="R47" s="117">
        <f t="shared" si="18"/>
        <v>218.82738110125479</v>
      </c>
      <c r="S47" s="129">
        <f t="shared" si="19"/>
        <v>5429.0031216073212</v>
      </c>
      <c r="T47" s="101">
        <f t="shared" si="1"/>
        <v>3.1902093354332806E-2</v>
      </c>
      <c r="U47" s="245">
        <f t="shared" si="2"/>
        <v>0.24412154263624686</v>
      </c>
      <c r="V47" s="100">
        <f t="shared" si="3"/>
        <v>4103.8686508845149</v>
      </c>
      <c r="W47" s="122">
        <f t="shared" si="20"/>
        <v>0</v>
      </c>
      <c r="X47" s="122">
        <f t="shared" si="21"/>
        <v>1231.1605952653545</v>
      </c>
      <c r="Y47" s="100">
        <f t="shared" si="32"/>
        <v>5335.0292461498693</v>
      </c>
      <c r="Z47" s="221">
        <f t="shared" si="22"/>
        <v>6.3</v>
      </c>
      <c r="AA47" s="117">
        <f t="shared" si="23"/>
        <v>258.54372500572441</v>
      </c>
      <c r="AB47" s="129">
        <f t="shared" si="24"/>
        <v>5593.5729711555941</v>
      </c>
      <c r="AC47" s="101">
        <f t="shared" si="4"/>
        <v>3.0313088031445057E-2</v>
      </c>
      <c r="AD47" s="245">
        <f t="shared" si="5"/>
        <v>0.18149622640729901</v>
      </c>
      <c r="AE47" s="100">
        <f t="shared" si="6"/>
        <v>4309.0620834287402</v>
      </c>
      <c r="AF47" s="122">
        <f t="shared" si="7"/>
        <v>0</v>
      </c>
      <c r="AG47" s="122">
        <f t="shared" si="8"/>
        <v>1292.718625028622</v>
      </c>
      <c r="AH47" s="100">
        <f t="shared" si="33"/>
        <v>5601.7807084573624</v>
      </c>
      <c r="AI47" s="221">
        <f t="shared" si="25"/>
        <v>6.3</v>
      </c>
      <c r="AJ47" s="117">
        <f t="shared" si="26"/>
        <v>271.47091125601065</v>
      </c>
      <c r="AK47" s="129">
        <f t="shared" si="34"/>
        <v>5873.2516197133727</v>
      </c>
      <c r="AL47" s="101">
        <f t="shared" si="9"/>
        <v>4.9999999999999822E-2</v>
      </c>
      <c r="AM47" s="298">
        <f t="shared" si="10"/>
        <v>4.9999999999999822E-2</v>
      </c>
      <c r="AN47" s="100">
        <f t="shared" si="11"/>
        <v>612.09054971337264</v>
      </c>
      <c r="AO47" s="101">
        <f t="shared" si="12"/>
        <v>0.11634134396751561</v>
      </c>
      <c r="AQ47" s="292">
        <f t="shared" si="27"/>
        <v>0.54342115320759077</v>
      </c>
    </row>
    <row r="48" spans="1:43" x14ac:dyDescent="0.25">
      <c r="A48" s="95" t="s">
        <v>180</v>
      </c>
      <c r="B48" s="100">
        <v>2737.15</v>
      </c>
      <c r="C48" s="100">
        <f t="shared" si="28"/>
        <v>1368.575</v>
      </c>
      <c r="D48" s="100">
        <f t="shared" si="13"/>
        <v>821.14499999999998</v>
      </c>
      <c r="E48" s="100">
        <v>59.87</v>
      </c>
      <c r="F48" s="100">
        <f t="shared" si="14"/>
        <v>4986.7400000000007</v>
      </c>
      <c r="G48" s="223">
        <v>5.5</v>
      </c>
      <c r="H48" s="117">
        <f t="shared" si="15"/>
        <v>150.54325</v>
      </c>
      <c r="I48" s="130">
        <f t="shared" si="16"/>
        <v>5137.2832500000004</v>
      </c>
      <c r="K48" s="141">
        <v>327</v>
      </c>
      <c r="M48" s="100">
        <f t="shared" si="0"/>
        <v>3406.14907419062</v>
      </c>
      <c r="N48" s="122">
        <f t="shared" si="29"/>
        <v>681.22981483812407</v>
      </c>
      <c r="O48" s="122">
        <f t="shared" si="30"/>
        <v>1021.8447222571859</v>
      </c>
      <c r="P48" s="100">
        <f t="shared" si="31"/>
        <v>5109.22361128593</v>
      </c>
      <c r="Q48" s="221">
        <f t="shared" si="17"/>
        <v>5.5</v>
      </c>
      <c r="R48" s="117">
        <f t="shared" si="18"/>
        <v>187.33819908048409</v>
      </c>
      <c r="S48" s="129">
        <f t="shared" si="19"/>
        <v>5296.5618103664137</v>
      </c>
      <c r="T48" s="101">
        <f t="shared" si="1"/>
        <v>3.1004434175673223E-2</v>
      </c>
      <c r="U48" s="245">
        <f t="shared" si="2"/>
        <v>0.24441447278761474</v>
      </c>
      <c r="V48" s="100">
        <f t="shared" si="3"/>
        <v>4024.352277736933</v>
      </c>
      <c r="W48" s="122">
        <f t="shared" si="20"/>
        <v>0</v>
      </c>
      <c r="X48" s="122">
        <f t="shared" si="21"/>
        <v>1207.3056833210799</v>
      </c>
      <c r="Y48" s="100">
        <f t="shared" si="32"/>
        <v>5231.6579610580129</v>
      </c>
      <c r="Z48" s="221">
        <f t="shared" si="22"/>
        <v>5.5</v>
      </c>
      <c r="AA48" s="117">
        <f t="shared" si="23"/>
        <v>221.33937527553132</v>
      </c>
      <c r="AB48" s="129">
        <f t="shared" si="24"/>
        <v>5452.9973363335439</v>
      </c>
      <c r="AC48" s="101">
        <f t="shared" si="4"/>
        <v>2.9535296965845781E-2</v>
      </c>
      <c r="AD48" s="245">
        <f t="shared" si="5"/>
        <v>0.18149622640729901</v>
      </c>
      <c r="AE48" s="100">
        <f t="shared" si="6"/>
        <v>4225.5698916237798</v>
      </c>
      <c r="AF48" s="122">
        <f t="shared" si="7"/>
        <v>0</v>
      </c>
      <c r="AG48" s="122">
        <f t="shared" si="8"/>
        <v>1267.6709674871338</v>
      </c>
      <c r="AH48" s="100">
        <f t="shared" si="33"/>
        <v>5493.2408591109133</v>
      </c>
      <c r="AI48" s="221">
        <f t="shared" si="25"/>
        <v>5.5</v>
      </c>
      <c r="AJ48" s="117">
        <f t="shared" si="26"/>
        <v>232.4063440393079</v>
      </c>
      <c r="AK48" s="129">
        <f t="shared" si="34"/>
        <v>5725.6472031502217</v>
      </c>
      <c r="AL48" s="101">
        <f t="shared" si="9"/>
        <v>5.0000000000000044E-2</v>
      </c>
      <c r="AM48" s="298">
        <f t="shared" si="10"/>
        <v>5.0000000000000044E-2</v>
      </c>
      <c r="AN48" s="100">
        <f t="shared" si="11"/>
        <v>588.36395315022128</v>
      </c>
      <c r="AO48" s="101">
        <f t="shared" si="12"/>
        <v>0.11452822912776339</v>
      </c>
      <c r="AQ48" s="292">
        <f t="shared" si="27"/>
        <v>0.54378455386945523</v>
      </c>
    </row>
    <row r="49" spans="1:43" x14ac:dyDescent="0.25">
      <c r="A49" s="95" t="s">
        <v>181</v>
      </c>
      <c r="B49" s="100">
        <v>2683.48</v>
      </c>
      <c r="C49" s="100">
        <f t="shared" si="28"/>
        <v>1341.74</v>
      </c>
      <c r="D49" s="100">
        <f t="shared" si="13"/>
        <v>805.04399999999998</v>
      </c>
      <c r="E49" s="100">
        <v>59.87</v>
      </c>
      <c r="F49" s="100">
        <f t="shared" si="14"/>
        <v>4890.134</v>
      </c>
      <c r="G49" s="223">
        <v>6</v>
      </c>
      <c r="H49" s="117">
        <f t="shared" si="15"/>
        <v>161.00880000000001</v>
      </c>
      <c r="I49" s="130">
        <f t="shared" si="16"/>
        <v>5051.1427999999996</v>
      </c>
      <c r="K49" s="141">
        <v>96</v>
      </c>
      <c r="M49" s="100">
        <f t="shared" si="0"/>
        <v>3340.1631921391672</v>
      </c>
      <c r="N49" s="122">
        <f t="shared" si="29"/>
        <v>668.03263842783349</v>
      </c>
      <c r="O49" s="122">
        <f t="shared" si="30"/>
        <v>1002.0489576417501</v>
      </c>
      <c r="P49" s="100">
        <f t="shared" si="31"/>
        <v>5010.2447882087508</v>
      </c>
      <c r="Q49" s="221">
        <f t="shared" si="17"/>
        <v>6</v>
      </c>
      <c r="R49" s="117">
        <f t="shared" si="18"/>
        <v>200.40979152835001</v>
      </c>
      <c r="S49" s="129">
        <f t="shared" si="19"/>
        <v>5210.6545797371009</v>
      </c>
      <c r="T49" s="101">
        <f t="shared" si="1"/>
        <v>3.1579344725138458E-2</v>
      </c>
      <c r="U49" s="245">
        <f t="shared" si="2"/>
        <v>0.24471327982290436</v>
      </c>
      <c r="V49" s="100">
        <f t="shared" si="3"/>
        <v>3946.3902070969848</v>
      </c>
      <c r="W49" s="122">
        <f t="shared" si="20"/>
        <v>0</v>
      </c>
      <c r="X49" s="122">
        <f t="shared" si="21"/>
        <v>1183.9170621290955</v>
      </c>
      <c r="Y49" s="100">
        <f t="shared" si="32"/>
        <v>5130.3072692260803</v>
      </c>
      <c r="Z49" s="221">
        <f t="shared" si="22"/>
        <v>6</v>
      </c>
      <c r="AA49" s="117">
        <f t="shared" si="23"/>
        <v>236.78341242581908</v>
      </c>
      <c r="AB49" s="129">
        <f t="shared" si="24"/>
        <v>5367.0906816518991</v>
      </c>
      <c r="AC49" s="101">
        <f t="shared" si="4"/>
        <v>3.0022351226876243E-2</v>
      </c>
      <c r="AD49" s="245">
        <f t="shared" si="5"/>
        <v>0.18149622640729923</v>
      </c>
      <c r="AE49" s="100">
        <f t="shared" si="6"/>
        <v>4143.7097174518331</v>
      </c>
      <c r="AF49" s="122">
        <f t="shared" si="7"/>
        <v>0</v>
      </c>
      <c r="AG49" s="122">
        <f t="shared" si="8"/>
        <v>1243.11291523555</v>
      </c>
      <c r="AH49" s="100">
        <f t="shared" si="33"/>
        <v>5386.8226326873828</v>
      </c>
      <c r="AI49" s="221">
        <f t="shared" si="25"/>
        <v>6</v>
      </c>
      <c r="AJ49" s="117">
        <f t="shared" si="26"/>
        <v>248.62258304710997</v>
      </c>
      <c r="AK49" s="129">
        <f t="shared" si="34"/>
        <v>5635.4452157344931</v>
      </c>
      <c r="AL49" s="101">
        <f t="shared" si="9"/>
        <v>4.9999999999999822E-2</v>
      </c>
      <c r="AM49" s="298">
        <f t="shared" si="10"/>
        <v>4.9999999999999822E-2</v>
      </c>
      <c r="AN49" s="100">
        <f t="shared" si="11"/>
        <v>584.30241573449348</v>
      </c>
      <c r="AO49" s="101">
        <f t="shared" si="12"/>
        <v>0.11567727123741056</v>
      </c>
      <c r="AQ49" s="292">
        <f t="shared" si="27"/>
        <v>0.5441552452233045</v>
      </c>
    </row>
    <row r="50" spans="1:43" x14ac:dyDescent="0.25">
      <c r="A50" s="95" t="s">
        <v>182</v>
      </c>
      <c r="B50" s="100">
        <v>2630.86</v>
      </c>
      <c r="C50" s="100">
        <f t="shared" si="28"/>
        <v>1315.43</v>
      </c>
      <c r="D50" s="100">
        <f t="shared" si="13"/>
        <v>789.25800000000004</v>
      </c>
      <c r="E50" s="100">
        <v>59.87</v>
      </c>
      <c r="F50" s="100">
        <f t="shared" si="14"/>
        <v>4795.4179999999997</v>
      </c>
      <c r="G50" s="223">
        <v>3.2</v>
      </c>
      <c r="H50" s="117">
        <f t="shared" si="15"/>
        <v>84.187520000000006</v>
      </c>
      <c r="I50" s="130">
        <f t="shared" si="16"/>
        <v>4879.6055200000001</v>
      </c>
      <c r="K50" s="141">
        <v>314</v>
      </c>
      <c r="M50" s="100">
        <f t="shared" si="0"/>
        <v>3275.4682580317062</v>
      </c>
      <c r="N50" s="122">
        <f t="shared" si="29"/>
        <v>655.09365160634127</v>
      </c>
      <c r="O50" s="122">
        <f t="shared" si="30"/>
        <v>982.64047740951185</v>
      </c>
      <c r="P50" s="100">
        <f t="shared" si="31"/>
        <v>4913.2023870475596</v>
      </c>
      <c r="Q50" s="221">
        <f t="shared" si="17"/>
        <v>3.2</v>
      </c>
      <c r="R50" s="117">
        <f t="shared" si="18"/>
        <v>104.8149842570146</v>
      </c>
      <c r="S50" s="129">
        <f t="shared" si="19"/>
        <v>5018.0173713045742</v>
      </c>
      <c r="T50" s="101">
        <f t="shared" si="1"/>
        <v>2.8365377229217836E-2</v>
      </c>
      <c r="U50" s="245">
        <f t="shared" si="2"/>
        <v>0.24501807699068223</v>
      </c>
      <c r="V50" s="100">
        <f t="shared" si="3"/>
        <v>3869.9533865813505</v>
      </c>
      <c r="W50" s="122">
        <f t="shared" si="20"/>
        <v>0</v>
      </c>
      <c r="X50" s="122">
        <f t="shared" si="21"/>
        <v>1160.9860159744051</v>
      </c>
      <c r="Y50" s="100">
        <f t="shared" si="32"/>
        <v>5030.9394025557558</v>
      </c>
      <c r="Z50" s="221">
        <f t="shared" si="22"/>
        <v>3.2</v>
      </c>
      <c r="AA50" s="117">
        <f t="shared" si="23"/>
        <v>123.83850837060322</v>
      </c>
      <c r="AB50" s="129">
        <f t="shared" si="24"/>
        <v>5154.7779109263593</v>
      </c>
      <c r="AC50" s="101">
        <f t="shared" si="4"/>
        <v>2.7253899200079923E-2</v>
      </c>
      <c r="AD50" s="245">
        <f t="shared" si="5"/>
        <v>0.18149622640729923</v>
      </c>
      <c r="AE50" s="100">
        <f t="shared" si="6"/>
        <v>4063.4510559104178</v>
      </c>
      <c r="AF50" s="122">
        <f t="shared" si="7"/>
        <v>0</v>
      </c>
      <c r="AG50" s="122">
        <f t="shared" si="8"/>
        <v>1219.0353167731253</v>
      </c>
      <c r="AH50" s="100">
        <f t="shared" si="33"/>
        <v>5282.4863726835429</v>
      </c>
      <c r="AI50" s="221">
        <f t="shared" si="25"/>
        <v>3.2</v>
      </c>
      <c r="AJ50" s="117">
        <f t="shared" si="26"/>
        <v>130.03043378913338</v>
      </c>
      <c r="AK50" s="129">
        <f t="shared" si="34"/>
        <v>5412.5168064726759</v>
      </c>
      <c r="AL50" s="101">
        <f t="shared" si="9"/>
        <v>4.9999999999999822E-2</v>
      </c>
      <c r="AM50" s="298">
        <f t="shared" si="10"/>
        <v>5.0000000000000044E-2</v>
      </c>
      <c r="AN50" s="100">
        <f t="shared" si="11"/>
        <v>532.91128647267578</v>
      </c>
      <c r="AO50" s="101">
        <f t="shared" si="12"/>
        <v>0.10921196073912864</v>
      </c>
      <c r="AQ50" s="292">
        <f t="shared" si="27"/>
        <v>0.54453336776203121</v>
      </c>
    </row>
    <row r="51" spans="1:43" x14ac:dyDescent="0.25">
      <c r="A51" s="95" t="s">
        <v>183</v>
      </c>
      <c r="B51" s="100">
        <v>2579.27</v>
      </c>
      <c r="C51" s="100">
        <f t="shared" si="28"/>
        <v>1289.635</v>
      </c>
      <c r="D51" s="100">
        <f t="shared" si="13"/>
        <v>773.78099999999995</v>
      </c>
      <c r="E51" s="100">
        <v>59.87</v>
      </c>
      <c r="F51" s="100">
        <f t="shared" si="14"/>
        <v>4702.5559999999996</v>
      </c>
      <c r="G51" s="223">
        <v>3.6</v>
      </c>
      <c r="H51" s="117">
        <f t="shared" si="15"/>
        <v>92.85372000000001</v>
      </c>
      <c r="I51" s="130">
        <f t="shared" si="16"/>
        <v>4795.4097199999997</v>
      </c>
      <c r="K51" s="141">
        <v>123</v>
      </c>
      <c r="M51" s="100">
        <f t="shared" si="0"/>
        <v>3212.0396823835895</v>
      </c>
      <c r="N51" s="122">
        <f t="shared" si="29"/>
        <v>642.40793647671796</v>
      </c>
      <c r="O51" s="122">
        <f t="shared" si="30"/>
        <v>963.61190471507678</v>
      </c>
      <c r="P51" s="100">
        <f t="shared" si="31"/>
        <v>4818.0595235753844</v>
      </c>
      <c r="Q51" s="221">
        <f t="shared" si="17"/>
        <v>3.6</v>
      </c>
      <c r="R51" s="117">
        <f t="shared" si="18"/>
        <v>115.63342856580924</v>
      </c>
      <c r="S51" s="129">
        <f t="shared" si="19"/>
        <v>4933.6929521411939</v>
      </c>
      <c r="T51" s="101">
        <f t="shared" si="1"/>
        <v>2.8836583361055101E-2</v>
      </c>
      <c r="U51" s="245">
        <f t="shared" si="2"/>
        <v>0.2453289816047135</v>
      </c>
      <c r="V51" s="100">
        <f t="shared" si="3"/>
        <v>3795.0127638067111</v>
      </c>
      <c r="W51" s="122">
        <f t="shared" si="20"/>
        <v>0</v>
      </c>
      <c r="X51" s="122">
        <f t="shared" si="21"/>
        <v>1138.5038291420133</v>
      </c>
      <c r="Y51" s="100">
        <f t="shared" si="32"/>
        <v>4933.5165929487248</v>
      </c>
      <c r="Z51" s="221">
        <f t="shared" si="22"/>
        <v>3.6</v>
      </c>
      <c r="AA51" s="117">
        <f t="shared" si="23"/>
        <v>136.62045949704162</v>
      </c>
      <c r="AB51" s="129">
        <f t="shared" si="24"/>
        <v>5070.1370524457661</v>
      </c>
      <c r="AC51" s="101">
        <f t="shared" si="4"/>
        <v>2.7655571927182043E-2</v>
      </c>
      <c r="AD51" s="245">
        <f t="shared" si="5"/>
        <v>0.18149622640729923</v>
      </c>
      <c r="AE51" s="100">
        <f t="shared" si="6"/>
        <v>3984.763401997046</v>
      </c>
      <c r="AF51" s="122">
        <f t="shared" si="7"/>
        <v>0</v>
      </c>
      <c r="AG51" s="122">
        <f t="shared" si="8"/>
        <v>1195.4290205991138</v>
      </c>
      <c r="AH51" s="100">
        <f t="shared" si="33"/>
        <v>5180.1924225961593</v>
      </c>
      <c r="AI51" s="221">
        <f t="shared" si="25"/>
        <v>3.6</v>
      </c>
      <c r="AJ51" s="117">
        <f t="shared" si="26"/>
        <v>143.45148247189368</v>
      </c>
      <c r="AK51" s="129">
        <f t="shared" si="34"/>
        <v>5323.6439050680528</v>
      </c>
      <c r="AL51" s="101">
        <f t="shared" si="9"/>
        <v>4.99999999999996E-2</v>
      </c>
      <c r="AM51" s="298">
        <f t="shared" si="10"/>
        <v>4.9999999999999822E-2</v>
      </c>
      <c r="AN51" s="100">
        <f t="shared" si="11"/>
        <v>528.23418506805319</v>
      </c>
      <c r="AO51" s="101">
        <f t="shared" si="12"/>
        <v>0.11015412986818851</v>
      </c>
      <c r="AQ51" s="292">
        <f t="shared" si="27"/>
        <v>0.54491906702169457</v>
      </c>
    </row>
    <row r="52" spans="1:43" x14ac:dyDescent="0.25">
      <c r="A52" s="96" t="s">
        <v>184</v>
      </c>
      <c r="B52" s="97"/>
      <c r="C52" s="97"/>
      <c r="D52" s="97"/>
      <c r="E52" s="97"/>
      <c r="F52" s="97"/>
      <c r="G52" s="223"/>
      <c r="H52" s="116"/>
      <c r="I52" s="130"/>
      <c r="J52" s="99"/>
      <c r="K52" s="142"/>
      <c r="L52" s="99"/>
      <c r="M52" s="97">
        <f t="shared" si="0"/>
        <v>0</v>
      </c>
      <c r="N52" s="118"/>
      <c r="O52" s="118"/>
      <c r="P52" s="97"/>
      <c r="Q52" s="221">
        <f t="shared" si="17"/>
        <v>0</v>
      </c>
      <c r="R52" s="116"/>
      <c r="S52" s="130"/>
      <c r="T52" s="98"/>
      <c r="U52" s="245"/>
      <c r="V52" s="97">
        <f t="shared" si="3"/>
        <v>0</v>
      </c>
      <c r="W52" s="118"/>
      <c r="X52" s="118"/>
      <c r="Y52" s="97"/>
      <c r="Z52" s="221">
        <f t="shared" si="22"/>
        <v>0</v>
      </c>
      <c r="AA52" s="116"/>
      <c r="AB52" s="130"/>
      <c r="AC52" s="98"/>
      <c r="AD52" s="245"/>
      <c r="AE52" s="97">
        <f t="shared" si="6"/>
        <v>0</v>
      </c>
      <c r="AF52" s="118"/>
      <c r="AG52" s="118"/>
      <c r="AH52" s="97"/>
      <c r="AI52" s="221">
        <f t="shared" si="25"/>
        <v>0</v>
      </c>
      <c r="AJ52" s="116"/>
      <c r="AK52" s="130"/>
      <c r="AL52" s="98"/>
      <c r="AM52" s="298"/>
      <c r="AN52" s="97"/>
      <c r="AO52" s="98"/>
      <c r="AQ52" s="292"/>
    </row>
    <row r="53" spans="1:43" x14ac:dyDescent="0.25">
      <c r="A53" s="96" t="s">
        <v>185</v>
      </c>
      <c r="B53" s="97"/>
      <c r="C53" s="97"/>
      <c r="D53" s="97"/>
      <c r="E53" s="97"/>
      <c r="F53" s="97"/>
      <c r="G53" s="223"/>
      <c r="H53" s="116"/>
      <c r="I53" s="130"/>
      <c r="J53" s="99"/>
      <c r="K53" s="142"/>
      <c r="L53" s="99"/>
      <c r="M53" s="97">
        <f t="shared" si="0"/>
        <v>0</v>
      </c>
      <c r="N53" s="118"/>
      <c r="O53" s="118"/>
      <c r="P53" s="97"/>
      <c r="Q53" s="221">
        <f t="shared" si="17"/>
        <v>0</v>
      </c>
      <c r="R53" s="116"/>
      <c r="S53" s="130"/>
      <c r="T53" s="98"/>
      <c r="U53" s="245"/>
      <c r="V53" s="97">
        <f t="shared" si="3"/>
        <v>0</v>
      </c>
      <c r="W53" s="118"/>
      <c r="X53" s="118"/>
      <c r="Y53" s="97"/>
      <c r="Z53" s="221">
        <f t="shared" si="22"/>
        <v>0</v>
      </c>
      <c r="AA53" s="116"/>
      <c r="AB53" s="130"/>
      <c r="AC53" s="98"/>
      <c r="AD53" s="245"/>
      <c r="AE53" s="97">
        <f t="shared" si="6"/>
        <v>0</v>
      </c>
      <c r="AF53" s="118"/>
      <c r="AG53" s="118"/>
      <c r="AH53" s="97"/>
      <c r="AI53" s="221">
        <f t="shared" si="25"/>
        <v>0</v>
      </c>
      <c r="AJ53" s="116"/>
      <c r="AK53" s="130"/>
      <c r="AL53" s="98"/>
      <c r="AM53" s="298"/>
      <c r="AN53" s="97"/>
      <c r="AO53" s="98"/>
      <c r="AQ53" s="292"/>
    </row>
    <row r="54" spans="1:43" x14ac:dyDescent="0.25">
      <c r="A54" s="96" t="s">
        <v>186</v>
      </c>
      <c r="B54" s="97">
        <v>2314.7800000000002</v>
      </c>
      <c r="C54" s="97">
        <v>1157.3900000000001</v>
      </c>
      <c r="D54" s="97">
        <v>694.43400000000008</v>
      </c>
      <c r="E54" s="97">
        <v>59.87</v>
      </c>
      <c r="F54" s="97">
        <v>4226.4740000000002</v>
      </c>
      <c r="G54" s="223"/>
      <c r="H54" s="116"/>
      <c r="I54" s="130"/>
      <c r="J54" s="99"/>
      <c r="K54" s="142"/>
      <c r="L54" s="99"/>
      <c r="M54" s="97">
        <f t="shared" si="0"/>
        <v>2886.856042663288</v>
      </c>
      <c r="N54" s="118"/>
      <c r="O54" s="118"/>
      <c r="P54" s="97"/>
      <c r="Q54" s="221">
        <f t="shared" si="17"/>
        <v>0</v>
      </c>
      <c r="R54" s="116"/>
      <c r="S54" s="130"/>
      <c r="T54" s="98"/>
      <c r="U54" s="245">
        <f t="shared" ref="U54:U76" si="36">M54/B54-1</f>
        <v>0.24714056742467427</v>
      </c>
      <c r="V54" s="97">
        <f t="shared" si="3"/>
        <v>3410.8095205877839</v>
      </c>
      <c r="W54" s="118"/>
      <c r="X54" s="118"/>
      <c r="Y54" s="97"/>
      <c r="Z54" s="221">
        <f t="shared" si="22"/>
        <v>0</v>
      </c>
      <c r="AA54" s="116"/>
      <c r="AB54" s="130"/>
      <c r="AC54" s="98"/>
      <c r="AD54" s="245">
        <f t="shared" ref="AD54:AD76" si="37">V54/M54-1</f>
        <v>0.18149622640729923</v>
      </c>
      <c r="AE54" s="97">
        <f t="shared" si="6"/>
        <v>3581.3499966171726</v>
      </c>
      <c r="AF54" s="118"/>
      <c r="AG54" s="118"/>
      <c r="AH54" s="97"/>
      <c r="AI54" s="221">
        <f t="shared" si="25"/>
        <v>0</v>
      </c>
      <c r="AJ54" s="116"/>
      <c r="AK54" s="130"/>
      <c r="AL54" s="98"/>
      <c r="AM54" s="298">
        <f t="shared" ref="AM54:AM76" si="38">AE54/V54-1</f>
        <v>4.9999999999999822E-2</v>
      </c>
      <c r="AN54" s="97"/>
      <c r="AO54" s="98"/>
      <c r="AQ54" s="292">
        <f t="shared" ref="AQ54:AQ76" si="39">AE54/B54-1</f>
        <v>0.54716646792229606</v>
      </c>
    </row>
    <row r="55" spans="1:43" x14ac:dyDescent="0.25">
      <c r="A55" s="95" t="s">
        <v>187</v>
      </c>
      <c r="B55" s="100">
        <v>4095.48</v>
      </c>
      <c r="C55" s="100">
        <f t="shared" si="28"/>
        <v>2047.74</v>
      </c>
      <c r="D55" s="100">
        <f t="shared" si="13"/>
        <v>1228.644</v>
      </c>
      <c r="E55" s="100">
        <v>59.87</v>
      </c>
      <c r="F55" s="100">
        <f t="shared" si="14"/>
        <v>7431.7340000000004</v>
      </c>
      <c r="G55" s="223">
        <v>21.9</v>
      </c>
      <c r="H55" s="117">
        <f t="shared" si="15"/>
        <v>896.91011999999989</v>
      </c>
      <c r="I55" s="130">
        <f t="shared" si="16"/>
        <v>8328.6441200000008</v>
      </c>
      <c r="K55" s="141">
        <v>335</v>
      </c>
      <c r="M55" s="100">
        <f t="shared" si="0"/>
        <v>5076.1808082496682</v>
      </c>
      <c r="N55" s="122">
        <f t="shared" si="29"/>
        <v>1015.2361616499337</v>
      </c>
      <c r="O55" s="122">
        <f t="shared" si="30"/>
        <v>1522.8542424749005</v>
      </c>
      <c r="P55" s="100">
        <f t="shared" si="31"/>
        <v>7614.2712123745023</v>
      </c>
      <c r="Q55" s="221">
        <f t="shared" si="17"/>
        <v>21.9</v>
      </c>
      <c r="R55" s="117">
        <f t="shared" si="18"/>
        <v>1111.6835970066772</v>
      </c>
      <c r="S55" s="130">
        <f t="shared" si="19"/>
        <v>8725.9548093811791</v>
      </c>
      <c r="T55" s="101">
        <f t="shared" ref="T55:T76" si="40">S55/I55-1</f>
        <v>4.7704126104643585E-2</v>
      </c>
      <c r="U55" s="245">
        <f t="shared" si="36"/>
        <v>0.23945930837158724</v>
      </c>
      <c r="V55" s="100">
        <f t="shared" si="3"/>
        <v>5997.4884695081373</v>
      </c>
      <c r="W55" s="122">
        <f t="shared" si="20"/>
        <v>0</v>
      </c>
      <c r="X55" s="122">
        <f t="shared" si="21"/>
        <v>1799.2465408524411</v>
      </c>
      <c r="Y55" s="100">
        <f t="shared" si="32"/>
        <v>7796.7350103605786</v>
      </c>
      <c r="Z55" s="221">
        <f t="shared" si="22"/>
        <v>21.9</v>
      </c>
      <c r="AA55" s="117">
        <f>V55*Z55%</f>
        <v>1313.449974822282</v>
      </c>
      <c r="AB55" s="130">
        <f t="shared" ref="AB55:AB101" si="41">Y55+AA55</f>
        <v>9110.1849851828611</v>
      </c>
      <c r="AC55" s="101">
        <f t="shared" ref="AC55:AC76" si="42">AB55/S55-1</f>
        <v>4.4033023800283733E-2</v>
      </c>
      <c r="AD55" s="245">
        <f t="shared" si="37"/>
        <v>0.18149622640729923</v>
      </c>
      <c r="AE55" s="100">
        <f t="shared" si="6"/>
        <v>6297.3628929835431</v>
      </c>
      <c r="AF55" s="122">
        <f t="shared" ref="AF55:AF76" si="43">AE55*AF$4</f>
        <v>0</v>
      </c>
      <c r="AG55" s="122">
        <f t="shared" ref="AG55:AG76" si="44">AE55*AG$4</f>
        <v>1889.2088678950629</v>
      </c>
      <c r="AH55" s="100">
        <f t="shared" si="33"/>
        <v>8186.5717608786063</v>
      </c>
      <c r="AI55" s="221">
        <f t="shared" si="25"/>
        <v>21.9</v>
      </c>
      <c r="AJ55" s="117">
        <f>AE55*AI55%</f>
        <v>1379.1224735633957</v>
      </c>
      <c r="AK55" s="130">
        <f t="shared" ref="AK55:AK76" si="45">AH55+AJ55</f>
        <v>9565.6942344420022</v>
      </c>
      <c r="AL55" s="101">
        <f t="shared" ref="AL55:AL76" si="46">AK55/AB55-1</f>
        <v>4.9999999999999822E-2</v>
      </c>
      <c r="AM55" s="298">
        <f t="shared" si="38"/>
        <v>4.9999999999999822E-2</v>
      </c>
      <c r="AN55" s="100">
        <f t="shared" ref="AN55:AN76" si="47">AK55-I55</f>
        <v>1237.0501144420014</v>
      </c>
      <c r="AO55" s="101">
        <f t="shared" ref="AO55:AO76" si="48">AK55/I55-1</f>
        <v>0.14852959216631789</v>
      </c>
      <c r="AQ55" s="292">
        <f t="shared" si="39"/>
        <v>0.53763732040775269</v>
      </c>
    </row>
    <row r="56" spans="1:43" x14ac:dyDescent="0.25">
      <c r="A56" s="95" t="s">
        <v>188</v>
      </c>
      <c r="B56" s="100">
        <v>4015.19</v>
      </c>
      <c r="C56" s="100">
        <f t="shared" si="28"/>
        <v>2007.595</v>
      </c>
      <c r="D56" s="100">
        <f t="shared" si="13"/>
        <v>1204.557</v>
      </c>
      <c r="E56" s="100">
        <v>59.87</v>
      </c>
      <c r="F56" s="100">
        <f t="shared" si="14"/>
        <v>7287.2119999999995</v>
      </c>
      <c r="G56" s="223">
        <v>21.8</v>
      </c>
      <c r="H56" s="117">
        <f t="shared" si="15"/>
        <v>875.31142</v>
      </c>
      <c r="I56" s="130">
        <f t="shared" si="16"/>
        <v>8162.5234199999995</v>
      </c>
      <c r="K56" s="141">
        <v>55</v>
      </c>
      <c r="M56" s="100">
        <f t="shared" si="0"/>
        <v>4977.4663221324499</v>
      </c>
      <c r="N56" s="122">
        <f t="shared" si="29"/>
        <v>995.49326442648999</v>
      </c>
      <c r="O56" s="122">
        <f t="shared" si="30"/>
        <v>1493.239896639735</v>
      </c>
      <c r="P56" s="100">
        <f t="shared" si="31"/>
        <v>7466.1994831986749</v>
      </c>
      <c r="Q56" s="221">
        <f t="shared" si="17"/>
        <v>21.8</v>
      </c>
      <c r="R56" s="117">
        <f t="shared" si="18"/>
        <v>1085.0876582248741</v>
      </c>
      <c r="S56" s="130">
        <f t="shared" si="19"/>
        <v>8551.2871414235487</v>
      </c>
      <c r="T56" s="101">
        <f t="shared" si="40"/>
        <v>4.762788434652343E-2</v>
      </c>
      <c r="U56" s="245">
        <f t="shared" si="36"/>
        <v>0.23965897557337268</v>
      </c>
      <c r="V56" s="100">
        <f t="shared" si="3"/>
        <v>5880.8576766689075</v>
      </c>
      <c r="W56" s="122">
        <f t="shared" si="20"/>
        <v>0</v>
      </c>
      <c r="X56" s="122">
        <f t="shared" si="21"/>
        <v>1764.2573030006722</v>
      </c>
      <c r="Y56" s="100">
        <f t="shared" si="32"/>
        <v>7645.11497966958</v>
      </c>
      <c r="Z56" s="221">
        <f t="shared" si="22"/>
        <v>21.8</v>
      </c>
      <c r="AA56" s="117">
        <f t="shared" ref="AA56:AA101" si="49">V56*Z56%</f>
        <v>1282.0269735138218</v>
      </c>
      <c r="AB56" s="130">
        <f t="shared" si="41"/>
        <v>8927.1419531834017</v>
      </c>
      <c r="AC56" s="101">
        <f t="shared" si="42"/>
        <v>4.3953010294691675E-2</v>
      </c>
      <c r="AD56" s="245">
        <f t="shared" si="37"/>
        <v>0.18149622640729901</v>
      </c>
      <c r="AE56" s="100">
        <f t="shared" si="6"/>
        <v>6174.9005605023522</v>
      </c>
      <c r="AF56" s="122">
        <f t="shared" si="43"/>
        <v>0</v>
      </c>
      <c r="AG56" s="122">
        <f t="shared" si="44"/>
        <v>1852.4701681507056</v>
      </c>
      <c r="AH56" s="100">
        <f t="shared" si="33"/>
        <v>8027.370728653058</v>
      </c>
      <c r="AI56" s="221">
        <f t="shared" si="25"/>
        <v>21.8</v>
      </c>
      <c r="AJ56" s="117">
        <f t="shared" ref="AJ56:AJ101" si="50">AE56*AI56%</f>
        <v>1346.1283221895128</v>
      </c>
      <c r="AK56" s="130">
        <f t="shared" si="45"/>
        <v>9373.4990508425708</v>
      </c>
      <c r="AL56" s="101">
        <f t="shared" si="46"/>
        <v>4.9999999999999822E-2</v>
      </c>
      <c r="AM56" s="298">
        <f t="shared" si="38"/>
        <v>4.9999999999999822E-2</v>
      </c>
      <c r="AN56" s="100">
        <f t="shared" si="47"/>
        <v>1210.9756308425713</v>
      </c>
      <c r="AO56" s="101">
        <f t="shared" si="48"/>
        <v>0.14835799770882274</v>
      </c>
      <c r="AQ56" s="292">
        <f t="shared" si="39"/>
        <v>0.53788502175547159</v>
      </c>
    </row>
    <row r="57" spans="1:43" x14ac:dyDescent="0.25">
      <c r="A57" s="95" t="s">
        <v>189</v>
      </c>
      <c r="B57" s="100">
        <v>3936.46</v>
      </c>
      <c r="C57" s="100">
        <f t="shared" si="28"/>
        <v>1968.23</v>
      </c>
      <c r="D57" s="100">
        <f t="shared" si="13"/>
        <v>1180.9379999999999</v>
      </c>
      <c r="E57" s="100">
        <v>59.87</v>
      </c>
      <c r="F57" s="100">
        <f t="shared" si="14"/>
        <v>7145.4980000000005</v>
      </c>
      <c r="G57" s="223">
        <v>19.5</v>
      </c>
      <c r="H57" s="117">
        <f t="shared" si="15"/>
        <v>767.60970000000009</v>
      </c>
      <c r="I57" s="130">
        <f t="shared" si="16"/>
        <v>7913.1077000000005</v>
      </c>
      <c r="K57" s="141">
        <v>47</v>
      </c>
      <c r="M57" s="100">
        <f t="shared" si="0"/>
        <v>4880.6698158177342</v>
      </c>
      <c r="N57" s="122">
        <f t="shared" si="29"/>
        <v>976.13396316354692</v>
      </c>
      <c r="O57" s="122">
        <f t="shared" si="30"/>
        <v>1464.2009447453202</v>
      </c>
      <c r="P57" s="100">
        <f t="shared" si="31"/>
        <v>7321.0047237266008</v>
      </c>
      <c r="Q57" s="221">
        <f t="shared" si="17"/>
        <v>19.5</v>
      </c>
      <c r="R57" s="117">
        <f t="shared" si="18"/>
        <v>951.73061408445824</v>
      </c>
      <c r="S57" s="130">
        <f t="shared" si="19"/>
        <v>8272.7353378110583</v>
      </c>
      <c r="T57" s="101">
        <f t="shared" si="40"/>
        <v>4.5447079888860653E-2</v>
      </c>
      <c r="U57" s="245">
        <f t="shared" si="36"/>
        <v>0.23986267250721061</v>
      </c>
      <c r="V57" s="100">
        <f t="shared" si="3"/>
        <v>5766.4929697286598</v>
      </c>
      <c r="W57" s="122">
        <f t="shared" si="20"/>
        <v>0</v>
      </c>
      <c r="X57" s="122">
        <f t="shared" si="21"/>
        <v>1729.947890918598</v>
      </c>
      <c r="Y57" s="100">
        <f t="shared" si="32"/>
        <v>7496.440860647258</v>
      </c>
      <c r="Z57" s="221">
        <f t="shared" si="22"/>
        <v>19.5</v>
      </c>
      <c r="AA57" s="117">
        <f t="shared" si="49"/>
        <v>1124.4661290970887</v>
      </c>
      <c r="AB57" s="130">
        <f t="shared" si="41"/>
        <v>8620.906989744346</v>
      </c>
      <c r="AC57" s="101">
        <f t="shared" si="42"/>
        <v>4.2086642170449551E-2</v>
      </c>
      <c r="AD57" s="245">
        <f t="shared" si="37"/>
        <v>0.18149622640729901</v>
      </c>
      <c r="AE57" s="100">
        <f t="shared" si="6"/>
        <v>6054.8176182150928</v>
      </c>
      <c r="AF57" s="122">
        <f t="shared" si="43"/>
        <v>0</v>
      </c>
      <c r="AG57" s="122">
        <f t="shared" si="44"/>
        <v>1816.4452854645278</v>
      </c>
      <c r="AH57" s="100">
        <f t="shared" si="33"/>
        <v>7871.2629036796206</v>
      </c>
      <c r="AI57" s="221">
        <f t="shared" si="25"/>
        <v>19.5</v>
      </c>
      <c r="AJ57" s="117">
        <f t="shared" si="50"/>
        <v>1180.6894355519432</v>
      </c>
      <c r="AK57" s="130">
        <f t="shared" si="45"/>
        <v>9051.9523392315641</v>
      </c>
      <c r="AL57" s="101">
        <f t="shared" si="46"/>
        <v>5.0000000000000044E-2</v>
      </c>
      <c r="AM57" s="298">
        <f t="shared" si="38"/>
        <v>5.0000000000000044E-2</v>
      </c>
      <c r="AN57" s="100">
        <f t="shared" si="47"/>
        <v>1138.8446392315636</v>
      </c>
      <c r="AO57" s="101">
        <f t="shared" si="48"/>
        <v>0.14391875890069894</v>
      </c>
      <c r="AQ57" s="292">
        <f t="shared" si="39"/>
        <v>0.53813772227206491</v>
      </c>
    </row>
    <row r="58" spans="1:43" x14ac:dyDescent="0.25">
      <c r="A58" s="95" t="s">
        <v>190</v>
      </c>
      <c r="B58" s="100">
        <v>3859.27</v>
      </c>
      <c r="C58" s="100">
        <f t="shared" si="28"/>
        <v>1929.635</v>
      </c>
      <c r="D58" s="100">
        <f t="shared" si="13"/>
        <v>1157.7809999999999</v>
      </c>
      <c r="E58" s="100">
        <v>59.87</v>
      </c>
      <c r="F58" s="100">
        <f t="shared" si="14"/>
        <v>7006.5559999999996</v>
      </c>
      <c r="G58" s="223">
        <v>17.899999999999999</v>
      </c>
      <c r="H58" s="117">
        <f t="shared" si="15"/>
        <v>690.80932999999993</v>
      </c>
      <c r="I58" s="130">
        <f t="shared" si="16"/>
        <v>7697.3653299999996</v>
      </c>
      <c r="K58" s="141">
        <v>62</v>
      </c>
      <c r="M58" s="100">
        <f t="shared" si="0"/>
        <v>4785.7666998208706</v>
      </c>
      <c r="N58" s="122">
        <f t="shared" si="29"/>
        <v>957.15333996417417</v>
      </c>
      <c r="O58" s="122">
        <f t="shared" si="30"/>
        <v>1435.7300099462611</v>
      </c>
      <c r="P58" s="100">
        <f t="shared" si="31"/>
        <v>7178.6500497313054</v>
      </c>
      <c r="Q58" s="221">
        <f t="shared" si="17"/>
        <v>17.899999999999999</v>
      </c>
      <c r="R58" s="117">
        <f t="shared" si="18"/>
        <v>856.65223926793578</v>
      </c>
      <c r="S58" s="130">
        <f t="shared" si="19"/>
        <v>8035.3022889992408</v>
      </c>
      <c r="T58" s="101">
        <f t="shared" si="40"/>
        <v>4.3902938799351698E-2</v>
      </c>
      <c r="U58" s="245">
        <f t="shared" si="36"/>
        <v>0.24007045369224511</v>
      </c>
      <c r="V58" s="100">
        <f t="shared" si="3"/>
        <v>5654.3652963040722</v>
      </c>
      <c r="W58" s="122">
        <f t="shared" si="20"/>
        <v>0</v>
      </c>
      <c r="X58" s="122">
        <f t="shared" si="21"/>
        <v>1696.3095888912217</v>
      </c>
      <c r="Y58" s="100">
        <f t="shared" si="32"/>
        <v>7350.6748851952943</v>
      </c>
      <c r="Z58" s="221">
        <f t="shared" si="22"/>
        <v>17.899999999999999</v>
      </c>
      <c r="AA58" s="117">
        <f t="shared" si="49"/>
        <v>1012.1313880384289</v>
      </c>
      <c r="AB58" s="130">
        <f t="shared" si="41"/>
        <v>8362.8062732337239</v>
      </c>
      <c r="AC58" s="101">
        <f t="shared" si="42"/>
        <v>4.075814106992004E-2</v>
      </c>
      <c r="AD58" s="245">
        <f t="shared" si="37"/>
        <v>0.18149622640729923</v>
      </c>
      <c r="AE58" s="100">
        <f t="shared" si="6"/>
        <v>5937.0835611192751</v>
      </c>
      <c r="AF58" s="122">
        <f t="shared" si="43"/>
        <v>0</v>
      </c>
      <c r="AG58" s="122">
        <f t="shared" si="44"/>
        <v>1781.1250683357825</v>
      </c>
      <c r="AH58" s="100">
        <f t="shared" si="33"/>
        <v>7718.2086294550572</v>
      </c>
      <c r="AI58" s="221">
        <f t="shared" si="25"/>
        <v>17.899999999999999</v>
      </c>
      <c r="AJ58" s="117">
        <f t="shared" si="50"/>
        <v>1062.7379574403501</v>
      </c>
      <c r="AK58" s="130">
        <f t="shared" si="45"/>
        <v>8780.9465868954067</v>
      </c>
      <c r="AL58" s="101">
        <f t="shared" si="46"/>
        <v>4.99999999999996E-2</v>
      </c>
      <c r="AM58" s="298">
        <f t="shared" si="38"/>
        <v>4.9999999999999822E-2</v>
      </c>
      <c r="AN58" s="100">
        <f t="shared" si="47"/>
        <v>1083.581256895407</v>
      </c>
      <c r="AO58" s="101">
        <f t="shared" si="48"/>
        <v>0.14077300614435129</v>
      </c>
      <c r="AQ58" s="292">
        <f t="shared" si="39"/>
        <v>0.53839548959240346</v>
      </c>
    </row>
    <row r="59" spans="1:43" x14ac:dyDescent="0.25">
      <c r="A59" s="95" t="s">
        <v>191</v>
      </c>
      <c r="B59" s="100">
        <v>3783.58</v>
      </c>
      <c r="C59" s="100">
        <f t="shared" si="28"/>
        <v>1891.79</v>
      </c>
      <c r="D59" s="100">
        <f t="shared" si="13"/>
        <v>1135.0739999999998</v>
      </c>
      <c r="E59" s="100">
        <v>59.87</v>
      </c>
      <c r="F59" s="100">
        <f t="shared" si="14"/>
        <v>6870.3139999999994</v>
      </c>
      <c r="G59" s="223">
        <v>18.100000000000001</v>
      </c>
      <c r="H59" s="117">
        <f t="shared" si="15"/>
        <v>684.82798000000003</v>
      </c>
      <c r="I59" s="130">
        <f t="shared" si="16"/>
        <v>7555.1419799999994</v>
      </c>
      <c r="K59" s="141">
        <v>44</v>
      </c>
      <c r="M59" s="100">
        <f t="shared" si="0"/>
        <v>4692.7077951725678</v>
      </c>
      <c r="N59" s="122">
        <f t="shared" si="29"/>
        <v>938.54155903451363</v>
      </c>
      <c r="O59" s="122">
        <f t="shared" si="30"/>
        <v>1407.8123385517704</v>
      </c>
      <c r="P59" s="100">
        <f t="shared" si="31"/>
        <v>7039.0616927588517</v>
      </c>
      <c r="Q59" s="221">
        <f t="shared" si="17"/>
        <v>18.100000000000001</v>
      </c>
      <c r="R59" s="117">
        <f t="shared" si="18"/>
        <v>849.38011092623492</v>
      </c>
      <c r="S59" s="130">
        <f t="shared" si="19"/>
        <v>7888.4418036850866</v>
      </c>
      <c r="T59" s="101">
        <f t="shared" si="40"/>
        <v>4.4115626756902726E-2</v>
      </c>
      <c r="U59" s="245">
        <f t="shared" si="36"/>
        <v>0.24028242964931823</v>
      </c>
      <c r="V59" s="100">
        <f t="shared" si="3"/>
        <v>5544.4165516285057</v>
      </c>
      <c r="W59" s="122">
        <f t="shared" si="20"/>
        <v>0</v>
      </c>
      <c r="X59" s="122">
        <f t="shared" si="21"/>
        <v>1663.3249654885517</v>
      </c>
      <c r="Y59" s="100">
        <f t="shared" si="32"/>
        <v>7207.7415171170578</v>
      </c>
      <c r="Z59" s="221">
        <f t="shared" si="22"/>
        <v>18.100000000000001</v>
      </c>
      <c r="AA59" s="117">
        <f t="shared" si="49"/>
        <v>1003.5393958447596</v>
      </c>
      <c r="AB59" s="130">
        <f t="shared" si="41"/>
        <v>8211.2809129618181</v>
      </c>
      <c r="AC59" s="101">
        <f t="shared" si="42"/>
        <v>4.0925586739565922E-2</v>
      </c>
      <c r="AD59" s="245">
        <f t="shared" si="37"/>
        <v>0.18149622640729923</v>
      </c>
      <c r="AE59" s="100">
        <f t="shared" si="6"/>
        <v>5821.6373792099303</v>
      </c>
      <c r="AF59" s="122">
        <f t="shared" si="43"/>
        <v>0</v>
      </c>
      <c r="AG59" s="122">
        <f t="shared" si="44"/>
        <v>1746.491213762979</v>
      </c>
      <c r="AH59" s="100">
        <f t="shared" si="33"/>
        <v>7568.1285929729092</v>
      </c>
      <c r="AI59" s="221">
        <f t="shared" si="25"/>
        <v>18.100000000000001</v>
      </c>
      <c r="AJ59" s="117">
        <f t="shared" si="50"/>
        <v>1053.7163656369976</v>
      </c>
      <c r="AK59" s="130">
        <f t="shared" si="45"/>
        <v>8621.8449586099068</v>
      </c>
      <c r="AL59" s="101">
        <f t="shared" si="46"/>
        <v>4.9999999999999822E-2</v>
      </c>
      <c r="AM59" s="298">
        <f t="shared" si="38"/>
        <v>4.9999999999999822E-2</v>
      </c>
      <c r="AN59" s="100">
        <f t="shared" si="47"/>
        <v>1066.7029786099074</v>
      </c>
      <c r="AO59" s="101">
        <f t="shared" si="48"/>
        <v>0.14118900497617215</v>
      </c>
      <c r="AQ59" s="292">
        <f t="shared" si="39"/>
        <v>0.53865846082544322</v>
      </c>
    </row>
    <row r="60" spans="1:43" x14ac:dyDescent="0.25">
      <c r="A60" s="95" t="s">
        <v>192</v>
      </c>
      <c r="B60" s="100">
        <v>3709.41</v>
      </c>
      <c r="C60" s="100">
        <f t="shared" si="28"/>
        <v>1854.7049999999999</v>
      </c>
      <c r="D60" s="100">
        <f t="shared" si="13"/>
        <v>1112.8229999999999</v>
      </c>
      <c r="E60" s="100">
        <v>59.87</v>
      </c>
      <c r="F60" s="100">
        <f t="shared" si="14"/>
        <v>6736.808</v>
      </c>
      <c r="G60" s="223">
        <v>15.6</v>
      </c>
      <c r="H60" s="117">
        <f t="shared" si="15"/>
        <v>578.66795999999999</v>
      </c>
      <c r="I60" s="130">
        <f t="shared" si="16"/>
        <v>7315.4759599999998</v>
      </c>
      <c r="K60" s="141">
        <v>34</v>
      </c>
      <c r="M60" s="100">
        <f t="shared" si="0"/>
        <v>4601.5176913574724</v>
      </c>
      <c r="N60" s="122">
        <f t="shared" si="29"/>
        <v>920.30353827149452</v>
      </c>
      <c r="O60" s="122">
        <f t="shared" si="30"/>
        <v>1380.4553074072417</v>
      </c>
      <c r="P60" s="100">
        <f t="shared" si="31"/>
        <v>6902.2765370362085</v>
      </c>
      <c r="Q60" s="221">
        <f t="shared" si="17"/>
        <v>15.6</v>
      </c>
      <c r="R60" s="117">
        <f t="shared" si="18"/>
        <v>717.83675985176569</v>
      </c>
      <c r="S60" s="130">
        <f t="shared" si="19"/>
        <v>7620.1132968879738</v>
      </c>
      <c r="T60" s="101">
        <f t="shared" si="40"/>
        <v>4.164285940568857E-2</v>
      </c>
      <c r="U60" s="245">
        <f t="shared" si="36"/>
        <v>0.24049854056506903</v>
      </c>
      <c r="V60" s="100">
        <f t="shared" si="3"/>
        <v>5436.6757880852801</v>
      </c>
      <c r="W60" s="122">
        <f t="shared" si="20"/>
        <v>0</v>
      </c>
      <c r="X60" s="122">
        <f t="shared" si="21"/>
        <v>1631.0027364255841</v>
      </c>
      <c r="Y60" s="100">
        <f t="shared" si="32"/>
        <v>7067.678524510864</v>
      </c>
      <c r="Z60" s="221">
        <f t="shared" si="22"/>
        <v>15.6</v>
      </c>
      <c r="AA60" s="117">
        <f t="shared" si="49"/>
        <v>848.12142294130365</v>
      </c>
      <c r="AB60" s="130">
        <f t="shared" si="41"/>
        <v>7915.7999474521675</v>
      </c>
      <c r="AC60" s="101">
        <f t="shared" si="42"/>
        <v>3.8803445440233952E-2</v>
      </c>
      <c r="AD60" s="245">
        <f t="shared" si="37"/>
        <v>0.18149622640729901</v>
      </c>
      <c r="AE60" s="100">
        <f t="shared" si="6"/>
        <v>5708.5095774895435</v>
      </c>
      <c r="AF60" s="122">
        <f t="shared" si="43"/>
        <v>0</v>
      </c>
      <c r="AG60" s="122">
        <f t="shared" si="44"/>
        <v>1712.5528732468631</v>
      </c>
      <c r="AH60" s="100">
        <f t="shared" si="33"/>
        <v>7421.0624507364064</v>
      </c>
      <c r="AI60" s="221">
        <f t="shared" si="25"/>
        <v>15.6</v>
      </c>
      <c r="AJ60" s="117">
        <f t="shared" si="50"/>
        <v>890.52749408836883</v>
      </c>
      <c r="AK60" s="130">
        <f t="shared" si="45"/>
        <v>8311.5899448247746</v>
      </c>
      <c r="AL60" s="101">
        <f t="shared" si="46"/>
        <v>4.9999999999999822E-2</v>
      </c>
      <c r="AM60" s="298">
        <f t="shared" si="38"/>
        <v>4.9999999999999822E-2</v>
      </c>
      <c r="AN60" s="100">
        <f t="shared" si="47"/>
        <v>996.11398482477489</v>
      </c>
      <c r="AO60" s="101">
        <f t="shared" si="48"/>
        <v>0.13616530083228851</v>
      </c>
      <c r="AQ60" s="292">
        <f t="shared" si="39"/>
        <v>0.53892656176846021</v>
      </c>
    </row>
    <row r="61" spans="1:43" x14ac:dyDescent="0.25">
      <c r="A61" s="95" t="s">
        <v>193</v>
      </c>
      <c r="B61" s="100">
        <v>3636.67</v>
      </c>
      <c r="C61" s="100">
        <f t="shared" si="28"/>
        <v>1818.335</v>
      </c>
      <c r="D61" s="100">
        <f t="shared" si="13"/>
        <v>1091.001</v>
      </c>
      <c r="E61" s="100">
        <v>59.87</v>
      </c>
      <c r="F61" s="100">
        <f t="shared" si="14"/>
        <v>6605.8760000000002</v>
      </c>
      <c r="G61" s="223">
        <v>14.5</v>
      </c>
      <c r="H61" s="117">
        <f t="shared" si="15"/>
        <v>527.31714999999997</v>
      </c>
      <c r="I61" s="130">
        <f t="shared" si="16"/>
        <v>7133.1931500000001</v>
      </c>
      <c r="K61" s="141">
        <v>40</v>
      </c>
      <c r="M61" s="100">
        <f t="shared" si="0"/>
        <v>4512.085735694669</v>
      </c>
      <c r="N61" s="122">
        <f t="shared" si="29"/>
        <v>902.41714713893384</v>
      </c>
      <c r="O61" s="122">
        <f t="shared" si="30"/>
        <v>1353.6257207084006</v>
      </c>
      <c r="P61" s="100">
        <f t="shared" si="31"/>
        <v>6768.1286035420035</v>
      </c>
      <c r="Q61" s="221">
        <f t="shared" si="17"/>
        <v>14.5</v>
      </c>
      <c r="R61" s="117">
        <f t="shared" si="18"/>
        <v>654.25243167572694</v>
      </c>
      <c r="S61" s="130">
        <f t="shared" si="19"/>
        <v>7422.3810352177306</v>
      </c>
      <c r="T61" s="101">
        <f t="shared" si="40"/>
        <v>4.054115445026607E-2</v>
      </c>
      <c r="U61" s="245">
        <f t="shared" si="36"/>
        <v>0.24071904673634648</v>
      </c>
      <c r="V61" s="100">
        <f t="shared" si="3"/>
        <v>5331.0122699494532</v>
      </c>
      <c r="W61" s="122">
        <f t="shared" si="20"/>
        <v>0</v>
      </c>
      <c r="X61" s="122">
        <f t="shared" si="21"/>
        <v>1599.3036809848359</v>
      </c>
      <c r="Y61" s="100">
        <f t="shared" si="32"/>
        <v>6930.3159509342895</v>
      </c>
      <c r="Z61" s="221">
        <f t="shared" si="22"/>
        <v>14.5</v>
      </c>
      <c r="AA61" s="117">
        <f t="shared" si="49"/>
        <v>772.99677914267068</v>
      </c>
      <c r="AB61" s="130">
        <f t="shared" si="41"/>
        <v>7703.3127300769602</v>
      </c>
      <c r="AC61" s="101">
        <f t="shared" si="42"/>
        <v>3.7849268789390322E-2</v>
      </c>
      <c r="AD61" s="245">
        <f t="shared" si="37"/>
        <v>0.18149622640729901</v>
      </c>
      <c r="AE61" s="100">
        <f t="shared" si="6"/>
        <v>5597.5628834469253</v>
      </c>
      <c r="AF61" s="122">
        <f t="shared" si="43"/>
        <v>0</v>
      </c>
      <c r="AG61" s="122">
        <f t="shared" si="44"/>
        <v>1679.2688650340776</v>
      </c>
      <c r="AH61" s="100">
        <f t="shared" si="33"/>
        <v>7276.8317484810032</v>
      </c>
      <c r="AI61" s="221">
        <f t="shared" si="25"/>
        <v>14.5</v>
      </c>
      <c r="AJ61" s="117">
        <f t="shared" si="50"/>
        <v>811.64661809980407</v>
      </c>
      <c r="AK61" s="130">
        <f t="shared" si="45"/>
        <v>8088.4783665808072</v>
      </c>
      <c r="AL61" s="101">
        <f t="shared" si="46"/>
        <v>4.9999999999999822E-2</v>
      </c>
      <c r="AM61" s="298">
        <f t="shared" si="38"/>
        <v>4.9999999999999822E-2</v>
      </c>
      <c r="AN61" s="100">
        <f t="shared" si="47"/>
        <v>955.28521658080717</v>
      </c>
      <c r="AO61" s="101">
        <f t="shared" si="48"/>
        <v>0.13392112010605062</v>
      </c>
      <c r="AQ61" s="292">
        <f t="shared" si="39"/>
        <v>0.53920011533818712</v>
      </c>
    </row>
    <row r="62" spans="1:43" x14ac:dyDescent="0.25">
      <c r="A62" s="95" t="s">
        <v>194</v>
      </c>
      <c r="B62" s="100">
        <v>3565.37</v>
      </c>
      <c r="C62" s="100">
        <f t="shared" si="28"/>
        <v>1782.6849999999999</v>
      </c>
      <c r="D62" s="100">
        <f t="shared" si="13"/>
        <v>1069.6109999999999</v>
      </c>
      <c r="E62" s="100">
        <v>59.87</v>
      </c>
      <c r="F62" s="100">
        <f t="shared" si="14"/>
        <v>6477.5360000000001</v>
      </c>
      <c r="G62" s="223">
        <v>15</v>
      </c>
      <c r="H62" s="117">
        <f t="shared" si="15"/>
        <v>534.80549999999994</v>
      </c>
      <c r="I62" s="130">
        <f t="shared" si="16"/>
        <v>7012.3415000000005</v>
      </c>
      <c r="K62" s="141">
        <v>59</v>
      </c>
      <c r="M62" s="100">
        <f t="shared" si="0"/>
        <v>4424.4242229264828</v>
      </c>
      <c r="N62" s="122">
        <f t="shared" si="29"/>
        <v>884.88484458529661</v>
      </c>
      <c r="O62" s="122">
        <f t="shared" si="30"/>
        <v>1327.3272668779448</v>
      </c>
      <c r="P62" s="100">
        <f t="shared" si="31"/>
        <v>6636.6363343897237</v>
      </c>
      <c r="Q62" s="221">
        <f t="shared" si="17"/>
        <v>15</v>
      </c>
      <c r="R62" s="117">
        <f t="shared" si="18"/>
        <v>663.6636334389724</v>
      </c>
      <c r="S62" s="130">
        <f t="shared" si="19"/>
        <v>7300.299967828696</v>
      </c>
      <c r="T62" s="101">
        <f t="shared" si="40"/>
        <v>4.1064524286031467E-2</v>
      </c>
      <c r="U62" s="245">
        <f t="shared" si="36"/>
        <v>0.24094391968476847</v>
      </c>
      <c r="V62" s="100">
        <f t="shared" si="3"/>
        <v>5227.4405234126862</v>
      </c>
      <c r="W62" s="122">
        <f t="shared" si="20"/>
        <v>0</v>
      </c>
      <c r="X62" s="122">
        <f t="shared" si="21"/>
        <v>1568.2321570238057</v>
      </c>
      <c r="Y62" s="100">
        <f t="shared" si="32"/>
        <v>6795.6726804364916</v>
      </c>
      <c r="Z62" s="221">
        <f t="shared" si="22"/>
        <v>15</v>
      </c>
      <c r="AA62" s="117">
        <f t="shared" si="49"/>
        <v>784.11607851190286</v>
      </c>
      <c r="AB62" s="130">
        <f t="shared" si="41"/>
        <v>7579.7887589483944</v>
      </c>
      <c r="AC62" s="101">
        <f t="shared" si="42"/>
        <v>3.8284562600353844E-2</v>
      </c>
      <c r="AD62" s="245">
        <f t="shared" si="37"/>
        <v>0.18149622640729901</v>
      </c>
      <c r="AE62" s="100">
        <f t="shared" si="6"/>
        <v>5488.8125495833201</v>
      </c>
      <c r="AF62" s="122">
        <f t="shared" si="43"/>
        <v>0</v>
      </c>
      <c r="AG62" s="122">
        <f t="shared" si="44"/>
        <v>1646.6437648749959</v>
      </c>
      <c r="AH62" s="100">
        <f t="shared" si="33"/>
        <v>7135.4563144583162</v>
      </c>
      <c r="AI62" s="221">
        <f t="shared" si="25"/>
        <v>15</v>
      </c>
      <c r="AJ62" s="117">
        <f t="shared" si="50"/>
        <v>823.32188243749795</v>
      </c>
      <c r="AK62" s="130">
        <f t="shared" si="45"/>
        <v>7958.7781968958143</v>
      </c>
      <c r="AL62" s="101">
        <f t="shared" si="46"/>
        <v>5.0000000000000044E-2</v>
      </c>
      <c r="AM62" s="298">
        <f t="shared" si="38"/>
        <v>4.9999999999999822E-2</v>
      </c>
      <c r="AN62" s="100">
        <f t="shared" si="47"/>
        <v>946.43669689581384</v>
      </c>
      <c r="AO62" s="101">
        <f t="shared" si="48"/>
        <v>0.13496728544892078</v>
      </c>
      <c r="AQ62" s="292">
        <f t="shared" si="39"/>
        <v>0.53947908620516816</v>
      </c>
    </row>
    <row r="63" spans="1:43" x14ac:dyDescent="0.25">
      <c r="A63" s="95" t="s">
        <v>195</v>
      </c>
      <c r="B63" s="100">
        <v>3495.45</v>
      </c>
      <c r="C63" s="100">
        <f t="shared" si="28"/>
        <v>1747.7249999999999</v>
      </c>
      <c r="D63" s="100">
        <f t="shared" si="13"/>
        <v>1048.635</v>
      </c>
      <c r="E63" s="100">
        <v>59.87</v>
      </c>
      <c r="F63" s="100">
        <f t="shared" si="14"/>
        <v>6351.6799999999994</v>
      </c>
      <c r="G63" s="223">
        <v>15</v>
      </c>
      <c r="H63" s="117">
        <f t="shared" si="15"/>
        <v>524.3175</v>
      </c>
      <c r="I63" s="130">
        <f t="shared" si="16"/>
        <v>6875.9974999999995</v>
      </c>
      <c r="K63" s="141">
        <v>49</v>
      </c>
      <c r="M63" s="100">
        <f t="shared" si="0"/>
        <v>4338.4593845989712</v>
      </c>
      <c r="N63" s="122">
        <f t="shared" si="29"/>
        <v>867.69187691979425</v>
      </c>
      <c r="O63" s="122">
        <f t="shared" si="30"/>
        <v>1301.5378153796912</v>
      </c>
      <c r="P63" s="100">
        <f t="shared" si="31"/>
        <v>6507.6890768984567</v>
      </c>
      <c r="Q63" s="221">
        <f t="shared" si="17"/>
        <v>15</v>
      </c>
      <c r="R63" s="117">
        <f t="shared" si="18"/>
        <v>650.76890768984561</v>
      </c>
      <c r="S63" s="130">
        <f t="shared" si="19"/>
        <v>7158.4579845883027</v>
      </c>
      <c r="T63" s="101">
        <f t="shared" si="40"/>
        <v>4.107920117601882E-2</v>
      </c>
      <c r="U63" s="245">
        <f t="shared" si="36"/>
        <v>0.24117334952551794</v>
      </c>
      <c r="V63" s="100">
        <f t="shared" si="3"/>
        <v>5125.8733913250171</v>
      </c>
      <c r="W63" s="122">
        <f t="shared" si="20"/>
        <v>0</v>
      </c>
      <c r="X63" s="122">
        <f t="shared" si="21"/>
        <v>1537.7620173975051</v>
      </c>
      <c r="Y63" s="100">
        <f t="shared" si="32"/>
        <v>6663.6354087225227</v>
      </c>
      <c r="Z63" s="221">
        <f t="shared" si="22"/>
        <v>15</v>
      </c>
      <c r="AA63" s="117">
        <f t="shared" si="49"/>
        <v>768.88100869875257</v>
      </c>
      <c r="AB63" s="130">
        <f t="shared" si="41"/>
        <v>7432.516417421275</v>
      </c>
      <c r="AC63" s="101">
        <f t="shared" si="42"/>
        <v>3.8284562600353622E-2</v>
      </c>
      <c r="AD63" s="245">
        <f t="shared" si="37"/>
        <v>0.18149622640729901</v>
      </c>
      <c r="AE63" s="100">
        <f t="shared" si="6"/>
        <v>5382.1670608912673</v>
      </c>
      <c r="AF63" s="122">
        <f t="shared" si="43"/>
        <v>0</v>
      </c>
      <c r="AG63" s="122">
        <f t="shared" si="44"/>
        <v>1614.6501182673801</v>
      </c>
      <c r="AH63" s="100">
        <f t="shared" si="33"/>
        <v>6996.8171791586474</v>
      </c>
      <c r="AI63" s="221">
        <f t="shared" si="25"/>
        <v>15</v>
      </c>
      <c r="AJ63" s="117">
        <f t="shared" si="50"/>
        <v>807.32505913369005</v>
      </c>
      <c r="AK63" s="130">
        <f t="shared" si="45"/>
        <v>7804.1422382923374</v>
      </c>
      <c r="AL63" s="101">
        <f t="shared" si="46"/>
        <v>4.9999999999999822E-2</v>
      </c>
      <c r="AM63" s="298">
        <f t="shared" si="38"/>
        <v>4.9999999999999822E-2</v>
      </c>
      <c r="AN63" s="100">
        <f t="shared" si="47"/>
        <v>928.14473829233793</v>
      </c>
      <c r="AO63" s="101">
        <f t="shared" si="48"/>
        <v>0.13498328617663669</v>
      </c>
      <c r="AQ63" s="292">
        <f t="shared" si="39"/>
        <v>0.53976371022079195</v>
      </c>
    </row>
    <row r="64" spans="1:43" x14ac:dyDescent="0.25">
      <c r="A64" s="95" t="s">
        <v>196</v>
      </c>
      <c r="B64" s="100">
        <v>3426.92</v>
      </c>
      <c r="C64" s="100">
        <f t="shared" si="28"/>
        <v>1713.46</v>
      </c>
      <c r="D64" s="100">
        <f t="shared" si="13"/>
        <v>1028.076</v>
      </c>
      <c r="E64" s="100">
        <v>59.87</v>
      </c>
      <c r="F64" s="100">
        <f t="shared" si="14"/>
        <v>6228.326</v>
      </c>
      <c r="G64" s="223">
        <v>14.6</v>
      </c>
      <c r="H64" s="117">
        <f t="shared" si="15"/>
        <v>500.33031999999997</v>
      </c>
      <c r="I64" s="130">
        <f t="shared" si="16"/>
        <v>6728.6563200000001</v>
      </c>
      <c r="K64" s="141">
        <v>64</v>
      </c>
      <c r="M64" s="100">
        <f t="shared" si="0"/>
        <v>4254.2035154544583</v>
      </c>
      <c r="N64" s="122">
        <f t="shared" si="29"/>
        <v>850.84070309089168</v>
      </c>
      <c r="O64" s="122">
        <f t="shared" si="30"/>
        <v>1276.2610546363373</v>
      </c>
      <c r="P64" s="100">
        <f t="shared" si="31"/>
        <v>6381.3052731816879</v>
      </c>
      <c r="Q64" s="221">
        <f t="shared" si="17"/>
        <v>14.6</v>
      </c>
      <c r="R64" s="117">
        <f t="shared" si="18"/>
        <v>621.11371325635082</v>
      </c>
      <c r="S64" s="130">
        <f t="shared" si="19"/>
        <v>7002.4189864380387</v>
      </c>
      <c r="T64" s="101">
        <f t="shared" si="40"/>
        <v>4.0686082542857438E-2</v>
      </c>
      <c r="U64" s="245">
        <f t="shared" si="36"/>
        <v>0.24140730319192105</v>
      </c>
      <c r="V64" s="100">
        <f t="shared" si="3"/>
        <v>5026.3253998781083</v>
      </c>
      <c r="W64" s="122">
        <f t="shared" si="20"/>
        <v>0</v>
      </c>
      <c r="X64" s="122">
        <f t="shared" si="21"/>
        <v>1507.8976199634324</v>
      </c>
      <c r="Y64" s="100">
        <f t="shared" si="32"/>
        <v>6534.2230198415409</v>
      </c>
      <c r="Z64" s="221">
        <f t="shared" si="22"/>
        <v>14.6</v>
      </c>
      <c r="AA64" s="117">
        <f t="shared" si="49"/>
        <v>733.84350838220382</v>
      </c>
      <c r="AB64" s="130">
        <f t="shared" si="41"/>
        <v>7268.0665282237451</v>
      </c>
      <c r="AC64" s="101">
        <f t="shared" si="42"/>
        <v>3.7936539116011136E-2</v>
      </c>
      <c r="AD64" s="245">
        <f t="shared" si="37"/>
        <v>0.18149622640729901</v>
      </c>
      <c r="AE64" s="100">
        <f t="shared" si="6"/>
        <v>5277.6416698720132</v>
      </c>
      <c r="AF64" s="122">
        <f t="shared" si="43"/>
        <v>0</v>
      </c>
      <c r="AG64" s="122">
        <f t="shared" si="44"/>
        <v>1583.292500961604</v>
      </c>
      <c r="AH64" s="100">
        <f t="shared" si="33"/>
        <v>6860.9341708336169</v>
      </c>
      <c r="AI64" s="221">
        <f t="shared" si="25"/>
        <v>14.6</v>
      </c>
      <c r="AJ64" s="117">
        <f t="shared" si="50"/>
        <v>770.53568380131389</v>
      </c>
      <c r="AK64" s="130">
        <f t="shared" si="45"/>
        <v>7631.4698546349309</v>
      </c>
      <c r="AL64" s="101">
        <f t="shared" si="46"/>
        <v>4.9999999999999822E-2</v>
      </c>
      <c r="AM64" s="298">
        <f t="shared" si="38"/>
        <v>4.9999999999999822E-2</v>
      </c>
      <c r="AN64" s="100">
        <f t="shared" si="47"/>
        <v>902.81353463493087</v>
      </c>
      <c r="AO64" s="101">
        <f t="shared" si="48"/>
        <v>0.1341744163617693</v>
      </c>
      <c r="AQ64" s="292">
        <f t="shared" si="39"/>
        <v>0.54005394636350212</v>
      </c>
    </row>
    <row r="65" spans="1:49" ht="15" customHeight="1" x14ac:dyDescent="0.25">
      <c r="A65" s="95" t="s">
        <v>197</v>
      </c>
      <c r="B65" s="100">
        <v>3359.72</v>
      </c>
      <c r="C65" s="100">
        <f t="shared" si="28"/>
        <v>1679.86</v>
      </c>
      <c r="D65" s="100">
        <f t="shared" si="13"/>
        <v>1007.9159999999999</v>
      </c>
      <c r="E65" s="100">
        <v>59.87</v>
      </c>
      <c r="F65" s="100">
        <f t="shared" si="14"/>
        <v>6107.366</v>
      </c>
      <c r="G65" s="223">
        <v>12.7</v>
      </c>
      <c r="H65" s="117">
        <f t="shared" si="15"/>
        <v>426.68444</v>
      </c>
      <c r="I65" s="130">
        <f t="shared" si="16"/>
        <v>6534.05044</v>
      </c>
      <c r="K65" s="141">
        <v>43</v>
      </c>
      <c r="M65" s="100">
        <f t="shared" si="0"/>
        <v>4171.5828470390006</v>
      </c>
      <c r="N65" s="122">
        <f t="shared" si="29"/>
        <v>834.31656940780022</v>
      </c>
      <c r="O65" s="122">
        <f t="shared" si="30"/>
        <v>1251.4748541117001</v>
      </c>
      <c r="P65" s="100">
        <f t="shared" si="31"/>
        <v>6257.3742705585009</v>
      </c>
      <c r="Q65" s="221">
        <f t="shared" si="17"/>
        <v>12.7</v>
      </c>
      <c r="R65" s="117">
        <f t="shared" si="18"/>
        <v>529.79102157395312</v>
      </c>
      <c r="S65" s="130">
        <f t="shared" si="19"/>
        <v>6787.1652921324539</v>
      </c>
      <c r="T65" s="101">
        <f t="shared" si="40"/>
        <v>3.8737817293686749E-2</v>
      </c>
      <c r="U65" s="245">
        <f t="shared" si="36"/>
        <v>0.2416459844984109</v>
      </c>
      <c r="V65" s="100">
        <f t="shared" si="3"/>
        <v>4928.7093919219969</v>
      </c>
      <c r="W65" s="122">
        <f t="shared" si="20"/>
        <v>0</v>
      </c>
      <c r="X65" s="122">
        <f t="shared" si="21"/>
        <v>1478.6128175765991</v>
      </c>
      <c r="Y65" s="100">
        <f t="shared" si="32"/>
        <v>6407.3222094985958</v>
      </c>
      <c r="Z65" s="221">
        <f t="shared" si="22"/>
        <v>12.7</v>
      </c>
      <c r="AA65" s="117">
        <f t="shared" si="49"/>
        <v>625.94609277409359</v>
      </c>
      <c r="AB65" s="130">
        <f t="shared" si="41"/>
        <v>7033.2683022726897</v>
      </c>
      <c r="AC65" s="101">
        <f t="shared" si="42"/>
        <v>3.6260058440821252E-2</v>
      </c>
      <c r="AD65" s="245">
        <f t="shared" si="37"/>
        <v>0.18149622640729923</v>
      </c>
      <c r="AE65" s="100">
        <f t="shared" si="6"/>
        <v>5175.1448615180961</v>
      </c>
      <c r="AF65" s="122">
        <f t="shared" si="43"/>
        <v>0</v>
      </c>
      <c r="AG65" s="122">
        <f t="shared" si="44"/>
        <v>1552.5434584554289</v>
      </c>
      <c r="AH65" s="100">
        <f t="shared" si="33"/>
        <v>6727.6883199735248</v>
      </c>
      <c r="AI65" s="221">
        <f t="shared" si="25"/>
        <v>12.7</v>
      </c>
      <c r="AJ65" s="117">
        <f t="shared" si="50"/>
        <v>657.24339741279823</v>
      </c>
      <c r="AK65" s="130">
        <f t="shared" si="45"/>
        <v>7384.9317173863228</v>
      </c>
      <c r="AL65" s="101">
        <f t="shared" si="46"/>
        <v>4.9999999999999822E-2</v>
      </c>
      <c r="AM65" s="298">
        <f t="shared" si="38"/>
        <v>4.9999999999999822E-2</v>
      </c>
      <c r="AN65" s="100">
        <f t="shared" si="47"/>
        <v>850.88127738632284</v>
      </c>
      <c r="AO65" s="101">
        <f t="shared" si="48"/>
        <v>0.13022263681611901</v>
      </c>
      <c r="AQ65" s="292">
        <f t="shared" si="39"/>
        <v>0.5403500474795806</v>
      </c>
    </row>
    <row r="66" spans="1:49" ht="15" customHeight="1" x14ac:dyDescent="0.25">
      <c r="A66" s="95" t="s">
        <v>198</v>
      </c>
      <c r="B66" s="100">
        <v>3293.85</v>
      </c>
      <c r="C66" s="100">
        <f t="shared" si="28"/>
        <v>1646.925</v>
      </c>
      <c r="D66" s="100">
        <f t="shared" si="13"/>
        <v>988.15499999999997</v>
      </c>
      <c r="E66" s="100">
        <v>59.87</v>
      </c>
      <c r="F66" s="100">
        <f t="shared" si="14"/>
        <v>5988.7999999999993</v>
      </c>
      <c r="G66" s="223">
        <v>12.2</v>
      </c>
      <c r="H66" s="117">
        <f t="shared" si="15"/>
        <v>401.84969999999998</v>
      </c>
      <c r="I66" s="130">
        <f t="shared" si="16"/>
        <v>6390.649699999999</v>
      </c>
      <c r="K66" s="141">
        <v>39</v>
      </c>
      <c r="M66" s="100">
        <f t="shared" si="0"/>
        <v>4090.5973793525991</v>
      </c>
      <c r="N66" s="122">
        <f t="shared" si="29"/>
        <v>818.11947587051986</v>
      </c>
      <c r="O66" s="122">
        <f t="shared" si="30"/>
        <v>1227.1792138057797</v>
      </c>
      <c r="P66" s="100">
        <f t="shared" si="31"/>
        <v>6135.8960690288986</v>
      </c>
      <c r="Q66" s="221">
        <f t="shared" si="17"/>
        <v>12.2</v>
      </c>
      <c r="R66" s="117">
        <f t="shared" si="18"/>
        <v>499.05288028101705</v>
      </c>
      <c r="S66" s="130">
        <f t="shared" si="19"/>
        <v>6634.9489493099154</v>
      </c>
      <c r="T66" s="101">
        <f t="shared" si="40"/>
        <v>3.8227607642133288E-2</v>
      </c>
      <c r="U66" s="245">
        <f t="shared" si="36"/>
        <v>0.24188939367384643</v>
      </c>
      <c r="V66" s="100">
        <f t="shared" si="3"/>
        <v>4833.0253674566829</v>
      </c>
      <c r="W66" s="122">
        <f t="shared" si="20"/>
        <v>0</v>
      </c>
      <c r="X66" s="122">
        <f t="shared" si="21"/>
        <v>1449.9076102370047</v>
      </c>
      <c r="Y66" s="100">
        <f t="shared" si="32"/>
        <v>6282.9329776936875</v>
      </c>
      <c r="Z66" s="221">
        <f t="shared" si="22"/>
        <v>12.2</v>
      </c>
      <c r="AA66" s="117">
        <f t="shared" si="49"/>
        <v>589.62909482971531</v>
      </c>
      <c r="AB66" s="130">
        <f t="shared" si="41"/>
        <v>6872.562072523403</v>
      </c>
      <c r="AC66" s="101">
        <f t="shared" si="42"/>
        <v>3.5812351387903396E-2</v>
      </c>
      <c r="AD66" s="245">
        <f t="shared" si="37"/>
        <v>0.18149622640729923</v>
      </c>
      <c r="AE66" s="100">
        <f t="shared" si="6"/>
        <v>5074.6766358295163</v>
      </c>
      <c r="AF66" s="122">
        <f t="shared" si="43"/>
        <v>0</v>
      </c>
      <c r="AG66" s="122">
        <f t="shared" si="44"/>
        <v>1522.4029907488548</v>
      </c>
      <c r="AH66" s="100">
        <f t="shared" si="33"/>
        <v>6597.0796265783711</v>
      </c>
      <c r="AI66" s="221">
        <f t="shared" si="25"/>
        <v>12.2</v>
      </c>
      <c r="AJ66" s="117">
        <f t="shared" si="50"/>
        <v>619.11054957120098</v>
      </c>
      <c r="AK66" s="130">
        <f t="shared" si="45"/>
        <v>7216.1901761495719</v>
      </c>
      <c r="AL66" s="101">
        <f t="shared" si="46"/>
        <v>4.9999999999999822E-2</v>
      </c>
      <c r="AM66" s="298">
        <f t="shared" si="38"/>
        <v>4.9999999999999822E-2</v>
      </c>
      <c r="AN66" s="100">
        <f t="shared" si="47"/>
        <v>825.5404761495729</v>
      </c>
      <c r="AO66" s="101">
        <f t="shared" si="48"/>
        <v>0.12917942852501718</v>
      </c>
      <c r="AQ66" s="292">
        <f t="shared" si="39"/>
        <v>0.54065201385294293</v>
      </c>
    </row>
    <row r="67" spans="1:49" ht="15" customHeight="1" x14ac:dyDescent="0.25">
      <c r="A67" s="95" t="s">
        <v>199</v>
      </c>
      <c r="B67" s="100">
        <v>3229.27</v>
      </c>
      <c r="C67" s="100">
        <f t="shared" si="28"/>
        <v>1614.635</v>
      </c>
      <c r="D67" s="100">
        <f t="shared" si="13"/>
        <v>968.78099999999995</v>
      </c>
      <c r="E67" s="100">
        <v>59.87</v>
      </c>
      <c r="F67" s="100">
        <f t="shared" si="14"/>
        <v>5872.5559999999996</v>
      </c>
      <c r="G67" s="223">
        <v>11.9</v>
      </c>
      <c r="H67" s="117">
        <f t="shared" si="15"/>
        <v>384.28313000000003</v>
      </c>
      <c r="I67" s="130">
        <f t="shared" si="16"/>
        <v>6256.8391299999994</v>
      </c>
      <c r="K67" s="141">
        <v>47</v>
      </c>
      <c r="M67" s="100">
        <f t="shared" si="0"/>
        <v>4011.197933425959</v>
      </c>
      <c r="N67" s="122">
        <f t="shared" si="29"/>
        <v>802.23958668519185</v>
      </c>
      <c r="O67" s="122">
        <f t="shared" si="30"/>
        <v>1203.3593800277877</v>
      </c>
      <c r="P67" s="100">
        <f t="shared" si="31"/>
        <v>6016.7969001389383</v>
      </c>
      <c r="Q67" s="221">
        <f t="shared" si="17"/>
        <v>11.9</v>
      </c>
      <c r="R67" s="117">
        <f t="shared" si="18"/>
        <v>477.33255407768917</v>
      </c>
      <c r="S67" s="130">
        <f t="shared" si="19"/>
        <v>6494.1294542166279</v>
      </c>
      <c r="T67" s="101">
        <f t="shared" si="40"/>
        <v>3.7924952086250796E-2</v>
      </c>
      <c r="U67" s="245">
        <f t="shared" si="36"/>
        <v>0.24213767613917669</v>
      </c>
      <c r="V67" s="100">
        <f t="shared" si="3"/>
        <v>4739.2152217155272</v>
      </c>
      <c r="W67" s="122">
        <f t="shared" si="20"/>
        <v>0</v>
      </c>
      <c r="X67" s="122">
        <f t="shared" si="21"/>
        <v>1421.7645665146581</v>
      </c>
      <c r="Y67" s="100">
        <f t="shared" si="32"/>
        <v>6160.9797882301855</v>
      </c>
      <c r="Z67" s="221">
        <f t="shared" si="22"/>
        <v>11.9</v>
      </c>
      <c r="AA67" s="117">
        <f t="shared" si="49"/>
        <v>563.96661138414777</v>
      </c>
      <c r="AB67" s="130">
        <f t="shared" si="41"/>
        <v>6724.9463996143331</v>
      </c>
      <c r="AC67" s="101">
        <f t="shared" si="42"/>
        <v>3.5542399797379387E-2</v>
      </c>
      <c r="AD67" s="245">
        <f t="shared" si="37"/>
        <v>0.18149622640729901</v>
      </c>
      <c r="AE67" s="100">
        <f t="shared" si="6"/>
        <v>4976.1759828013028</v>
      </c>
      <c r="AF67" s="122">
        <f t="shared" si="43"/>
        <v>0</v>
      </c>
      <c r="AG67" s="122">
        <f t="shared" si="44"/>
        <v>1492.8527948403907</v>
      </c>
      <c r="AH67" s="100">
        <f t="shared" si="33"/>
        <v>6469.0287776416935</v>
      </c>
      <c r="AI67" s="221">
        <f t="shared" si="25"/>
        <v>11.9</v>
      </c>
      <c r="AJ67" s="117">
        <f t="shared" si="50"/>
        <v>592.16494195335508</v>
      </c>
      <c r="AK67" s="130">
        <f t="shared" si="45"/>
        <v>7061.1937195950486</v>
      </c>
      <c r="AL67" s="101">
        <f t="shared" si="46"/>
        <v>4.9999999999999822E-2</v>
      </c>
      <c r="AM67" s="298">
        <f t="shared" si="38"/>
        <v>4.9999999999999822E-2</v>
      </c>
      <c r="AN67" s="100">
        <f t="shared" si="47"/>
        <v>804.35458959504922</v>
      </c>
      <c r="AO67" s="101">
        <f t="shared" si="48"/>
        <v>0.1285560604776248</v>
      </c>
      <c r="AQ67" s="292">
        <f t="shared" si="39"/>
        <v>0.54096002588860737</v>
      </c>
    </row>
    <row r="68" spans="1:49" ht="15" customHeight="1" x14ac:dyDescent="0.25">
      <c r="A68" s="95" t="s">
        <v>200</v>
      </c>
      <c r="B68" s="100">
        <v>3165.93</v>
      </c>
      <c r="C68" s="100">
        <f t="shared" si="28"/>
        <v>1582.9649999999999</v>
      </c>
      <c r="D68" s="100">
        <f t="shared" si="13"/>
        <v>949.77899999999988</v>
      </c>
      <c r="E68" s="100">
        <v>59.87</v>
      </c>
      <c r="F68" s="100">
        <f t="shared" si="14"/>
        <v>5758.543999999999</v>
      </c>
      <c r="G68" s="223">
        <v>10.8</v>
      </c>
      <c r="H68" s="117">
        <f t="shared" si="15"/>
        <v>341.92044000000004</v>
      </c>
      <c r="I68" s="130">
        <f t="shared" si="16"/>
        <v>6100.4644399999988</v>
      </c>
      <c r="K68" s="141">
        <v>26</v>
      </c>
      <c r="M68" s="100">
        <f t="shared" si="0"/>
        <v>3933.3230355474607</v>
      </c>
      <c r="N68" s="122">
        <f t="shared" si="29"/>
        <v>786.66460710949218</v>
      </c>
      <c r="O68" s="122">
        <f t="shared" si="30"/>
        <v>1179.9969106642382</v>
      </c>
      <c r="P68" s="100">
        <f t="shared" si="31"/>
        <v>5899.984553321191</v>
      </c>
      <c r="Q68" s="221">
        <f t="shared" si="17"/>
        <v>10.8</v>
      </c>
      <c r="R68" s="117">
        <f t="shared" si="18"/>
        <v>424.79888783912583</v>
      </c>
      <c r="S68" s="130">
        <f t="shared" si="19"/>
        <v>6324.7834411603171</v>
      </c>
      <c r="T68" s="101">
        <f t="shared" si="40"/>
        <v>3.6770807102732395E-2</v>
      </c>
      <c r="U68" s="245">
        <f t="shared" si="36"/>
        <v>0.24239103061263534</v>
      </c>
      <c r="V68" s="100">
        <f t="shared" si="3"/>
        <v>4647.2063237402281</v>
      </c>
      <c r="W68" s="122">
        <f t="shared" si="20"/>
        <v>0</v>
      </c>
      <c r="X68" s="122">
        <f t="shared" si="21"/>
        <v>1394.1618971220685</v>
      </c>
      <c r="Y68" s="100">
        <f t="shared" si="32"/>
        <v>6041.3682208622968</v>
      </c>
      <c r="Z68" s="221">
        <f t="shared" si="22"/>
        <v>10.8</v>
      </c>
      <c r="AA68" s="117">
        <f t="shared" si="49"/>
        <v>501.89828296394467</v>
      </c>
      <c r="AB68" s="130">
        <f t="shared" si="41"/>
        <v>6543.2665038262412</v>
      </c>
      <c r="AC68" s="101">
        <f t="shared" si="42"/>
        <v>3.4543959441217131E-2</v>
      </c>
      <c r="AD68" s="245">
        <f t="shared" si="37"/>
        <v>0.18149622640729923</v>
      </c>
      <c r="AE68" s="100">
        <f t="shared" si="6"/>
        <v>4879.5666399272386</v>
      </c>
      <c r="AF68" s="122">
        <f t="shared" si="43"/>
        <v>0</v>
      </c>
      <c r="AG68" s="122">
        <f t="shared" si="44"/>
        <v>1463.8699919781716</v>
      </c>
      <c r="AH68" s="100">
        <f t="shared" si="33"/>
        <v>6343.4366319054097</v>
      </c>
      <c r="AI68" s="221">
        <f t="shared" si="25"/>
        <v>10.8</v>
      </c>
      <c r="AJ68" s="117">
        <f t="shared" si="50"/>
        <v>526.99319711214184</v>
      </c>
      <c r="AK68" s="130">
        <f t="shared" si="45"/>
        <v>6870.429829017552</v>
      </c>
      <c r="AL68" s="101">
        <f t="shared" si="46"/>
        <v>4.9999999999999822E-2</v>
      </c>
      <c r="AM68" s="298">
        <f t="shared" si="38"/>
        <v>4.9999999999999822E-2</v>
      </c>
      <c r="AN68" s="100">
        <f t="shared" si="47"/>
        <v>769.96538901755321</v>
      </c>
      <c r="AO68" s="101">
        <f t="shared" si="48"/>
        <v>0.1262142246037834</v>
      </c>
      <c r="AQ68" s="292">
        <f t="shared" si="39"/>
        <v>0.54127433011065906</v>
      </c>
    </row>
    <row r="69" spans="1:49" ht="15" customHeight="1" x14ac:dyDescent="0.25">
      <c r="A69" s="95" t="s">
        <v>201</v>
      </c>
      <c r="B69" s="100">
        <v>3103.86</v>
      </c>
      <c r="C69" s="100">
        <f t="shared" si="28"/>
        <v>1551.93</v>
      </c>
      <c r="D69" s="100">
        <f t="shared" si="13"/>
        <v>931.15800000000002</v>
      </c>
      <c r="E69" s="100">
        <v>59.87</v>
      </c>
      <c r="F69" s="100">
        <f t="shared" si="14"/>
        <v>5646.8180000000002</v>
      </c>
      <c r="G69" s="223">
        <v>9.4</v>
      </c>
      <c r="H69" s="117">
        <f t="shared" si="15"/>
        <v>291.76284000000004</v>
      </c>
      <c r="I69" s="130">
        <f t="shared" si="16"/>
        <v>5938.5808400000005</v>
      </c>
      <c r="K69" s="141">
        <v>35</v>
      </c>
      <c r="M69" s="100">
        <f t="shared" ref="M69:M132" si="51">F69*M$1</f>
        <v>3857.0095699440772</v>
      </c>
      <c r="N69" s="122">
        <f t="shared" si="29"/>
        <v>771.40191398881552</v>
      </c>
      <c r="O69" s="122">
        <f t="shared" si="30"/>
        <v>1157.1028709832231</v>
      </c>
      <c r="P69" s="100">
        <f t="shared" si="31"/>
        <v>5785.5143549161148</v>
      </c>
      <c r="Q69" s="221">
        <f t="shared" si="17"/>
        <v>9.4</v>
      </c>
      <c r="R69" s="117">
        <f t="shared" si="18"/>
        <v>362.55889957474324</v>
      </c>
      <c r="S69" s="130">
        <f t="shared" si="19"/>
        <v>6148.0732544908578</v>
      </c>
      <c r="T69" s="101">
        <f t="shared" si="40"/>
        <v>3.5276511364431773E-2</v>
      </c>
      <c r="U69" s="245">
        <f t="shared" si="36"/>
        <v>0.242649336614434</v>
      </c>
      <c r="V69" s="100">
        <f t="shared" ref="V69:V132" si="52">F69*V$1</f>
        <v>4557.0422521057671</v>
      </c>
      <c r="W69" s="122">
        <f t="shared" si="20"/>
        <v>0</v>
      </c>
      <c r="X69" s="122">
        <f t="shared" si="21"/>
        <v>1367.1126756317301</v>
      </c>
      <c r="Y69" s="100">
        <f t="shared" si="32"/>
        <v>5924.154927737497</v>
      </c>
      <c r="Z69" s="221">
        <f t="shared" si="22"/>
        <v>9.4</v>
      </c>
      <c r="AA69" s="117">
        <f t="shared" si="49"/>
        <v>428.36197169794212</v>
      </c>
      <c r="AB69" s="130">
        <f t="shared" si="41"/>
        <v>6352.516899435439</v>
      </c>
      <c r="AC69" s="101">
        <f t="shared" si="42"/>
        <v>3.3253287083924388E-2</v>
      </c>
      <c r="AD69" s="245">
        <f t="shared" si="37"/>
        <v>0.18149622640729923</v>
      </c>
      <c r="AE69" s="100">
        <f t="shared" ref="AE69:AE132" si="53">F69*AE$1</f>
        <v>4784.8943647110545</v>
      </c>
      <c r="AF69" s="122">
        <f t="shared" si="43"/>
        <v>0</v>
      </c>
      <c r="AG69" s="122">
        <f t="shared" si="44"/>
        <v>1435.4683094133163</v>
      </c>
      <c r="AH69" s="100">
        <f t="shared" si="33"/>
        <v>6220.3626741243706</v>
      </c>
      <c r="AI69" s="221">
        <f t="shared" si="25"/>
        <v>9.4</v>
      </c>
      <c r="AJ69" s="117">
        <f t="shared" si="50"/>
        <v>449.78007028283912</v>
      </c>
      <c r="AK69" s="130">
        <f t="shared" si="45"/>
        <v>6670.1427444072096</v>
      </c>
      <c r="AL69" s="101">
        <f t="shared" si="46"/>
        <v>4.9999999999999822E-2</v>
      </c>
      <c r="AM69" s="298">
        <f t="shared" si="38"/>
        <v>4.9999999999999822E-2</v>
      </c>
      <c r="AN69" s="100">
        <f t="shared" si="47"/>
        <v>731.56190440720911</v>
      </c>
      <c r="AO69" s="101">
        <f t="shared" si="48"/>
        <v>0.12318800132848051</v>
      </c>
      <c r="AQ69" s="292">
        <f t="shared" si="39"/>
        <v>0.54159477705536152</v>
      </c>
    </row>
    <row r="70" spans="1:49" ht="15" customHeight="1" x14ac:dyDescent="0.25">
      <c r="A70" s="95" t="s">
        <v>202</v>
      </c>
      <c r="B70" s="100">
        <v>3043.01</v>
      </c>
      <c r="C70" s="100">
        <f t="shared" si="28"/>
        <v>1521.5050000000001</v>
      </c>
      <c r="D70" s="100">
        <f t="shared" ref="D70:D101" si="54">B70*D$4</f>
        <v>912.90300000000002</v>
      </c>
      <c r="E70" s="100">
        <v>59.87</v>
      </c>
      <c r="F70" s="100">
        <f t="shared" ref="F70:F101" si="55">SUM(B70:E70)</f>
        <v>5537.2880000000005</v>
      </c>
      <c r="G70" s="223">
        <v>9.5</v>
      </c>
      <c r="H70" s="117">
        <f t="shared" ref="H70:H101" si="56">B70*G70%</f>
        <v>289.08595000000003</v>
      </c>
      <c r="I70" s="130">
        <f t="shared" ref="I70:I101" si="57">F70+H70</f>
        <v>5826.3739500000001</v>
      </c>
      <c r="K70" s="141">
        <v>29</v>
      </c>
      <c r="M70" s="100">
        <f t="shared" si="51"/>
        <v>3782.1960629041878</v>
      </c>
      <c r="N70" s="122">
        <f t="shared" si="29"/>
        <v>756.43921258083765</v>
      </c>
      <c r="O70" s="122">
        <f t="shared" si="30"/>
        <v>1134.6588188712562</v>
      </c>
      <c r="P70" s="100">
        <f t="shared" ref="P70:P101" si="58">SUM(M70:O70)</f>
        <v>5673.2940943562808</v>
      </c>
      <c r="Q70" s="221">
        <f t="shared" ref="Q70:Q133" si="59">G70</f>
        <v>9.5</v>
      </c>
      <c r="R70" s="117">
        <f t="shared" ref="R70:R101" si="60">M70*Q70%</f>
        <v>359.30862597589783</v>
      </c>
      <c r="S70" s="130">
        <f t="shared" ref="S70:S101" si="61">P70+R70</f>
        <v>6032.6027203321783</v>
      </c>
      <c r="T70" s="101">
        <f t="shared" si="40"/>
        <v>3.5395731908381523E-2</v>
      </c>
      <c r="U70" s="245">
        <f t="shared" si="36"/>
        <v>0.24291279453704973</v>
      </c>
      <c r="V70" s="100">
        <f t="shared" si="52"/>
        <v>4468.650375853842</v>
      </c>
      <c r="W70" s="122">
        <f t="shared" ref="W70:W101" si="62">V70*W$4</f>
        <v>0</v>
      </c>
      <c r="X70" s="122">
        <f t="shared" ref="X70:X101" si="63">V70*X$4</f>
        <v>1340.5951127561525</v>
      </c>
      <c r="Y70" s="100">
        <f t="shared" ref="Y70:Y101" si="64">SUM(V70:X70)</f>
        <v>5809.2454886099949</v>
      </c>
      <c r="Z70" s="221">
        <f t="shared" ref="Z70:Z133" si="65">G70</f>
        <v>9.5</v>
      </c>
      <c r="AA70" s="117">
        <f t="shared" si="49"/>
        <v>424.521785706115</v>
      </c>
      <c r="AB70" s="130">
        <f t="shared" si="41"/>
        <v>6233.7672743161102</v>
      </c>
      <c r="AC70" s="101">
        <f t="shared" si="42"/>
        <v>3.3346229365631919E-2</v>
      </c>
      <c r="AD70" s="245">
        <f t="shared" si="37"/>
        <v>0.18149622640729923</v>
      </c>
      <c r="AE70" s="100">
        <f t="shared" si="53"/>
        <v>4692.0828946465335</v>
      </c>
      <c r="AF70" s="122">
        <f t="shared" si="43"/>
        <v>0</v>
      </c>
      <c r="AG70" s="122">
        <f t="shared" si="44"/>
        <v>1407.62486839396</v>
      </c>
      <c r="AH70" s="100">
        <f t="shared" si="33"/>
        <v>6099.7077630404938</v>
      </c>
      <c r="AI70" s="221">
        <f t="shared" ref="AI70:AI133" si="66">G70</f>
        <v>9.5</v>
      </c>
      <c r="AJ70" s="117">
        <f t="shared" si="50"/>
        <v>445.7478749914207</v>
      </c>
      <c r="AK70" s="130">
        <f t="shared" si="45"/>
        <v>6545.4556380319145</v>
      </c>
      <c r="AL70" s="101">
        <f t="shared" si="46"/>
        <v>4.9999999999999822E-2</v>
      </c>
      <c r="AM70" s="298">
        <f t="shared" si="38"/>
        <v>4.9999999999999822E-2</v>
      </c>
      <c r="AN70" s="100">
        <f t="shared" si="47"/>
        <v>719.08168803191438</v>
      </c>
      <c r="AO70" s="101">
        <f t="shared" si="48"/>
        <v>0.12341838924223425</v>
      </c>
      <c r="AQ70" s="292">
        <f t="shared" si="39"/>
        <v>0.54192161532381866</v>
      </c>
    </row>
    <row r="71" spans="1:49" ht="15" customHeight="1" x14ac:dyDescent="0.25">
      <c r="A71" s="95" t="s">
        <v>203</v>
      </c>
      <c r="B71" s="100">
        <v>2983.33</v>
      </c>
      <c r="C71" s="100">
        <f t="shared" ref="C71:C101" si="67">B71*C$4</f>
        <v>1491.665</v>
      </c>
      <c r="D71" s="100">
        <f t="shared" si="54"/>
        <v>894.99899999999991</v>
      </c>
      <c r="E71" s="100">
        <v>59.87</v>
      </c>
      <c r="F71" s="100">
        <f t="shared" si="55"/>
        <v>5429.8639999999996</v>
      </c>
      <c r="G71" s="223">
        <v>8.6</v>
      </c>
      <c r="H71" s="117">
        <f t="shared" si="56"/>
        <v>256.56637999999998</v>
      </c>
      <c r="I71" s="130">
        <f t="shared" si="57"/>
        <v>5686.4303799999998</v>
      </c>
      <c r="K71" s="141">
        <v>30</v>
      </c>
      <c r="M71" s="100">
        <f t="shared" si="51"/>
        <v>3708.8210407161737</v>
      </c>
      <c r="N71" s="122">
        <f t="shared" ref="N71:N101" si="68">M71*N$4</f>
        <v>741.76420814323478</v>
      </c>
      <c r="O71" s="122">
        <f t="shared" ref="O71:O101" si="69">M71*O$4</f>
        <v>1112.6463122148521</v>
      </c>
      <c r="P71" s="100">
        <f t="shared" si="58"/>
        <v>5563.2315610742608</v>
      </c>
      <c r="Q71" s="221">
        <f t="shared" si="59"/>
        <v>8.6</v>
      </c>
      <c r="R71" s="117">
        <f t="shared" si="60"/>
        <v>318.9586095015909</v>
      </c>
      <c r="S71" s="130">
        <f t="shared" si="61"/>
        <v>5882.1901705758519</v>
      </c>
      <c r="T71" s="101">
        <f t="shared" si="40"/>
        <v>3.4425778123366779E-2</v>
      </c>
      <c r="U71" s="245">
        <f t="shared" si="36"/>
        <v>0.24318162614131644</v>
      </c>
      <c r="V71" s="100">
        <f t="shared" si="52"/>
        <v>4381.9580640261511</v>
      </c>
      <c r="W71" s="122">
        <f t="shared" si="62"/>
        <v>0</v>
      </c>
      <c r="X71" s="122">
        <f t="shared" si="63"/>
        <v>1314.5874192078452</v>
      </c>
      <c r="Y71" s="100">
        <f t="shared" si="64"/>
        <v>5696.5454832339965</v>
      </c>
      <c r="Z71" s="221">
        <f t="shared" si="65"/>
        <v>8.6</v>
      </c>
      <c r="AA71" s="117">
        <f t="shared" si="49"/>
        <v>376.84839350624895</v>
      </c>
      <c r="AB71" s="130">
        <f t="shared" si="41"/>
        <v>6073.3938767402451</v>
      </c>
      <c r="AC71" s="101">
        <f t="shared" si="42"/>
        <v>3.2505529508522368E-2</v>
      </c>
      <c r="AD71" s="245">
        <f t="shared" si="37"/>
        <v>0.18149622640729901</v>
      </c>
      <c r="AE71" s="100">
        <f t="shared" si="53"/>
        <v>4601.0559672274585</v>
      </c>
      <c r="AF71" s="122">
        <f t="shared" si="43"/>
        <v>0</v>
      </c>
      <c r="AG71" s="122">
        <f t="shared" si="44"/>
        <v>1380.3167901682375</v>
      </c>
      <c r="AH71" s="100">
        <f t="shared" ref="AH71:AH101" si="70">SUM(AE71:AG71)</f>
        <v>5981.3727573956958</v>
      </c>
      <c r="AI71" s="221">
        <f t="shared" si="66"/>
        <v>8.6</v>
      </c>
      <c r="AJ71" s="117">
        <f t="shared" si="50"/>
        <v>395.6908131815614</v>
      </c>
      <c r="AK71" s="130">
        <f t="shared" si="45"/>
        <v>6377.0635705772575</v>
      </c>
      <c r="AL71" s="101">
        <f t="shared" si="46"/>
        <v>5.0000000000000044E-2</v>
      </c>
      <c r="AM71" s="298">
        <f t="shared" si="38"/>
        <v>5.0000000000000044E-2</v>
      </c>
      <c r="AN71" s="100">
        <f t="shared" si="47"/>
        <v>690.63319057725766</v>
      </c>
      <c r="AO71" s="101">
        <f t="shared" si="48"/>
        <v>0.12145285256745852</v>
      </c>
      <c r="AQ71" s="292">
        <f t="shared" si="39"/>
        <v>0.54225512002609788</v>
      </c>
    </row>
    <row r="72" spans="1:49" ht="15" customHeight="1" x14ac:dyDescent="0.25">
      <c r="A72" s="95" t="s">
        <v>204</v>
      </c>
      <c r="B72" s="100">
        <v>2924.85</v>
      </c>
      <c r="C72" s="100">
        <f t="shared" si="67"/>
        <v>1462.425</v>
      </c>
      <c r="D72" s="100">
        <f t="shared" si="54"/>
        <v>877.45499999999993</v>
      </c>
      <c r="E72" s="100">
        <v>59.87</v>
      </c>
      <c r="F72" s="100">
        <f t="shared" si="55"/>
        <v>5324.5999999999995</v>
      </c>
      <c r="G72" s="223">
        <v>7</v>
      </c>
      <c r="H72" s="117">
        <f t="shared" si="56"/>
        <v>204.73950000000002</v>
      </c>
      <c r="I72" s="130">
        <f t="shared" si="57"/>
        <v>5529.3394999999991</v>
      </c>
      <c r="K72" s="141">
        <v>34</v>
      </c>
      <c r="M72" s="100">
        <f t="shared" si="51"/>
        <v>3636.921387607008</v>
      </c>
      <c r="N72" s="122">
        <f t="shared" si="68"/>
        <v>727.3842775214016</v>
      </c>
      <c r="O72" s="122">
        <f t="shared" si="69"/>
        <v>1091.0764162821024</v>
      </c>
      <c r="P72" s="100">
        <f t="shared" si="58"/>
        <v>5455.382081410512</v>
      </c>
      <c r="Q72" s="221">
        <f t="shared" si="59"/>
        <v>7</v>
      </c>
      <c r="R72" s="117">
        <f t="shared" si="60"/>
        <v>254.58449713249058</v>
      </c>
      <c r="S72" s="130">
        <f t="shared" si="61"/>
        <v>5709.9665785430025</v>
      </c>
      <c r="T72" s="101">
        <f t="shared" si="40"/>
        <v>3.2667026241199881E-2</v>
      </c>
      <c r="U72" s="245">
        <f t="shared" si="36"/>
        <v>0.24345569434569581</v>
      </c>
      <c r="V72" s="100">
        <f t="shared" si="52"/>
        <v>4297.0088951976777</v>
      </c>
      <c r="W72" s="122">
        <f t="shared" si="62"/>
        <v>0</v>
      </c>
      <c r="X72" s="122">
        <f t="shared" si="63"/>
        <v>1289.1026685593033</v>
      </c>
      <c r="Y72" s="100">
        <f t="shared" si="64"/>
        <v>5586.111563756981</v>
      </c>
      <c r="Z72" s="221">
        <f t="shared" si="65"/>
        <v>7</v>
      </c>
      <c r="AA72" s="117">
        <f t="shared" si="49"/>
        <v>300.7906226638375</v>
      </c>
      <c r="AB72" s="130">
        <f t="shared" si="41"/>
        <v>5886.9021864208189</v>
      </c>
      <c r="AC72" s="101">
        <f t="shared" si="42"/>
        <v>3.0987152979617738E-2</v>
      </c>
      <c r="AD72" s="245">
        <f t="shared" si="37"/>
        <v>0.18149622640729901</v>
      </c>
      <c r="AE72" s="100">
        <f t="shared" si="53"/>
        <v>4511.8593399575611</v>
      </c>
      <c r="AF72" s="122">
        <f t="shared" si="43"/>
        <v>0</v>
      </c>
      <c r="AG72" s="122">
        <f t="shared" si="44"/>
        <v>1353.5578019872682</v>
      </c>
      <c r="AH72" s="100">
        <f t="shared" si="70"/>
        <v>5865.4171419448294</v>
      </c>
      <c r="AI72" s="221">
        <f t="shared" si="66"/>
        <v>7</v>
      </c>
      <c r="AJ72" s="117">
        <f t="shared" si="50"/>
        <v>315.83015379702931</v>
      </c>
      <c r="AK72" s="130">
        <f t="shared" si="45"/>
        <v>6181.2472957418586</v>
      </c>
      <c r="AL72" s="101">
        <f t="shared" si="46"/>
        <v>4.9999999999999822E-2</v>
      </c>
      <c r="AM72" s="298">
        <f t="shared" si="38"/>
        <v>4.9999999999999822E-2</v>
      </c>
      <c r="AN72" s="100">
        <f t="shared" si="47"/>
        <v>651.90779574185945</v>
      </c>
      <c r="AO72" s="101">
        <f t="shared" si="48"/>
        <v>0.11789975922835993</v>
      </c>
      <c r="AQ72" s="292">
        <f t="shared" si="39"/>
        <v>0.54259512110281261</v>
      </c>
    </row>
    <row r="73" spans="1:49" ht="15" customHeight="1" x14ac:dyDescent="0.25">
      <c r="A73" s="95" t="s">
        <v>205</v>
      </c>
      <c r="B73" s="100">
        <v>2867.49</v>
      </c>
      <c r="C73" s="100">
        <f t="shared" si="67"/>
        <v>1433.7449999999999</v>
      </c>
      <c r="D73" s="100">
        <f t="shared" si="54"/>
        <v>860.24699999999996</v>
      </c>
      <c r="E73" s="100">
        <v>59.87</v>
      </c>
      <c r="F73" s="100">
        <f t="shared" si="55"/>
        <v>5221.3519999999999</v>
      </c>
      <c r="G73" s="223">
        <v>5.6</v>
      </c>
      <c r="H73" s="117">
        <f t="shared" si="56"/>
        <v>160.57943999999998</v>
      </c>
      <c r="I73" s="130">
        <f t="shared" si="57"/>
        <v>5381.9314400000003</v>
      </c>
      <c r="K73" s="141">
        <v>23</v>
      </c>
      <c r="M73" s="100">
        <f t="shared" si="51"/>
        <v>3566.3987456381001</v>
      </c>
      <c r="N73" s="122">
        <f t="shared" si="68"/>
        <v>713.27974912762011</v>
      </c>
      <c r="O73" s="122">
        <f t="shared" si="69"/>
        <v>1069.9196236914299</v>
      </c>
      <c r="P73" s="100">
        <f t="shared" si="58"/>
        <v>5349.5981184571501</v>
      </c>
      <c r="Q73" s="221">
        <f t="shared" si="59"/>
        <v>5.6</v>
      </c>
      <c r="R73" s="117">
        <f t="shared" si="60"/>
        <v>199.71832975573358</v>
      </c>
      <c r="S73" s="130">
        <f t="shared" si="61"/>
        <v>5549.3164482128841</v>
      </c>
      <c r="T73" s="101">
        <f t="shared" si="40"/>
        <v>3.1101289579579694E-2</v>
      </c>
      <c r="U73" s="245">
        <f t="shared" si="36"/>
        <v>0.24373537331886097</v>
      </c>
      <c r="V73" s="100">
        <f t="shared" si="52"/>
        <v>4213.6866598351407</v>
      </c>
      <c r="W73" s="122">
        <f t="shared" si="62"/>
        <v>0</v>
      </c>
      <c r="X73" s="122">
        <f t="shared" si="63"/>
        <v>1264.1059979505421</v>
      </c>
      <c r="Y73" s="100">
        <f t="shared" si="64"/>
        <v>5477.7926577856833</v>
      </c>
      <c r="Z73" s="221">
        <f t="shared" si="65"/>
        <v>5.6</v>
      </c>
      <c r="AA73" s="117">
        <f t="shared" si="49"/>
        <v>235.96645295076786</v>
      </c>
      <c r="AB73" s="130">
        <f t="shared" si="41"/>
        <v>5713.7591107364515</v>
      </c>
      <c r="AC73" s="101">
        <f t="shared" si="42"/>
        <v>2.9632958231553985E-2</v>
      </c>
      <c r="AD73" s="245">
        <f t="shared" si="37"/>
        <v>0.18149622640729923</v>
      </c>
      <c r="AE73" s="100">
        <f t="shared" si="53"/>
        <v>4424.3709928268972</v>
      </c>
      <c r="AF73" s="122">
        <f t="shared" si="43"/>
        <v>0</v>
      </c>
      <c r="AG73" s="122">
        <f t="shared" si="44"/>
        <v>1327.3112978480692</v>
      </c>
      <c r="AH73" s="100">
        <f t="shared" si="70"/>
        <v>5751.6822906749667</v>
      </c>
      <c r="AI73" s="221">
        <f t="shared" si="66"/>
        <v>5.6</v>
      </c>
      <c r="AJ73" s="117">
        <f t="shared" si="50"/>
        <v>247.76477559830622</v>
      </c>
      <c r="AK73" s="130">
        <f t="shared" si="45"/>
        <v>5999.4470662732729</v>
      </c>
      <c r="AL73" s="101">
        <f t="shared" si="46"/>
        <v>4.9999999999999822E-2</v>
      </c>
      <c r="AM73" s="298">
        <f t="shared" si="38"/>
        <v>4.9999999999999822E-2</v>
      </c>
      <c r="AN73" s="100">
        <f t="shared" si="47"/>
        <v>617.51562627327257</v>
      </c>
      <c r="AO73" s="101">
        <f t="shared" si="48"/>
        <v>0.11473866457750215</v>
      </c>
      <c r="AQ73" s="292">
        <f t="shared" si="39"/>
        <v>0.54294208273678279</v>
      </c>
    </row>
    <row r="74" spans="1:49" ht="15" customHeight="1" x14ac:dyDescent="0.25">
      <c r="A74" s="95" t="s">
        <v>206</v>
      </c>
      <c r="B74" s="100">
        <v>2811.26</v>
      </c>
      <c r="C74" s="100">
        <f t="shared" si="67"/>
        <v>1405.63</v>
      </c>
      <c r="D74" s="100">
        <f t="shared" si="54"/>
        <v>843.37800000000004</v>
      </c>
      <c r="E74" s="100">
        <v>59.87</v>
      </c>
      <c r="F74" s="100">
        <f t="shared" si="55"/>
        <v>5120.1379999999999</v>
      </c>
      <c r="G74" s="223">
        <v>6</v>
      </c>
      <c r="H74" s="117">
        <f t="shared" si="56"/>
        <v>168.6756</v>
      </c>
      <c r="I74" s="130">
        <f t="shared" si="57"/>
        <v>5288.8135999999995</v>
      </c>
      <c r="K74" s="141">
        <v>21</v>
      </c>
      <c r="M74" s="100">
        <f t="shared" si="51"/>
        <v>3497.2654095517732</v>
      </c>
      <c r="N74" s="122">
        <f t="shared" si="68"/>
        <v>699.45308191035474</v>
      </c>
      <c r="O74" s="122">
        <f t="shared" si="69"/>
        <v>1049.1796228655319</v>
      </c>
      <c r="P74" s="100">
        <f t="shared" si="58"/>
        <v>5245.8981143276606</v>
      </c>
      <c r="Q74" s="221">
        <f t="shared" si="59"/>
        <v>6</v>
      </c>
      <c r="R74" s="117">
        <f t="shared" si="60"/>
        <v>209.83592457310638</v>
      </c>
      <c r="S74" s="130">
        <f t="shared" si="61"/>
        <v>5455.7340389007668</v>
      </c>
      <c r="T74" s="101">
        <f t="shared" si="40"/>
        <v>3.1561036467756542E-2</v>
      </c>
      <c r="U74" s="245">
        <f t="shared" si="36"/>
        <v>0.2440206204875297</v>
      </c>
      <c r="V74" s="100">
        <f t="shared" si="52"/>
        <v>4132.005884130198</v>
      </c>
      <c r="W74" s="122">
        <f t="shared" si="62"/>
        <v>0</v>
      </c>
      <c r="X74" s="122">
        <f t="shared" si="63"/>
        <v>1239.6017652390594</v>
      </c>
      <c r="Y74" s="100">
        <f t="shared" si="64"/>
        <v>5371.6076493692572</v>
      </c>
      <c r="Z74" s="221">
        <f t="shared" si="65"/>
        <v>6</v>
      </c>
      <c r="AA74" s="117">
        <f t="shared" si="49"/>
        <v>247.92035304781186</v>
      </c>
      <c r="AB74" s="130">
        <f t="shared" si="41"/>
        <v>5619.5280024170688</v>
      </c>
      <c r="AC74" s="101">
        <f t="shared" si="42"/>
        <v>3.0022351226876021E-2</v>
      </c>
      <c r="AD74" s="245">
        <f t="shared" si="37"/>
        <v>0.18149622640729923</v>
      </c>
      <c r="AE74" s="100">
        <f t="shared" si="53"/>
        <v>4338.6061783367068</v>
      </c>
      <c r="AF74" s="122">
        <f t="shared" si="43"/>
        <v>0</v>
      </c>
      <c r="AG74" s="122">
        <f t="shared" si="44"/>
        <v>1301.5818535010119</v>
      </c>
      <c r="AH74" s="100">
        <f t="shared" si="70"/>
        <v>5640.1880318377189</v>
      </c>
      <c r="AI74" s="221">
        <f t="shared" si="66"/>
        <v>6</v>
      </c>
      <c r="AJ74" s="117">
        <f t="shared" si="50"/>
        <v>260.31637070020241</v>
      </c>
      <c r="AK74" s="130">
        <f t="shared" si="45"/>
        <v>5900.5044025379211</v>
      </c>
      <c r="AL74" s="101">
        <f t="shared" si="46"/>
        <v>4.9999999999999822E-2</v>
      </c>
      <c r="AM74" s="298">
        <f t="shared" si="38"/>
        <v>4.9999999999999822E-2</v>
      </c>
      <c r="AN74" s="100">
        <f t="shared" si="47"/>
        <v>611.69080253792163</v>
      </c>
      <c r="AO74" s="101">
        <f t="shared" si="48"/>
        <v>0.11565747042737939</v>
      </c>
      <c r="AQ74" s="292">
        <f t="shared" si="39"/>
        <v>0.54329595211282711</v>
      </c>
    </row>
    <row r="75" spans="1:49" ht="15" customHeight="1" x14ac:dyDescent="0.25">
      <c r="A75" s="95" t="s">
        <v>207</v>
      </c>
      <c r="B75" s="100">
        <v>2756.14</v>
      </c>
      <c r="C75" s="100">
        <f t="shared" si="67"/>
        <v>1378.07</v>
      </c>
      <c r="D75" s="100">
        <f t="shared" si="54"/>
        <v>826.84199999999998</v>
      </c>
      <c r="E75" s="100">
        <v>59.87</v>
      </c>
      <c r="F75" s="100">
        <f t="shared" si="55"/>
        <v>5020.9219999999996</v>
      </c>
      <c r="G75" s="223">
        <v>4.5</v>
      </c>
      <c r="H75" s="117">
        <f t="shared" si="56"/>
        <v>124.02629999999999</v>
      </c>
      <c r="I75" s="130">
        <f t="shared" si="57"/>
        <v>5144.9483</v>
      </c>
      <c r="K75" s="141">
        <v>28</v>
      </c>
      <c r="M75" s="100">
        <f t="shared" si="51"/>
        <v>3429.4967898633804</v>
      </c>
      <c r="N75" s="122">
        <f t="shared" si="68"/>
        <v>685.89935797267617</v>
      </c>
      <c r="O75" s="122">
        <f t="shared" si="69"/>
        <v>1028.849036959014</v>
      </c>
      <c r="P75" s="100">
        <f t="shared" si="58"/>
        <v>5144.2451847950706</v>
      </c>
      <c r="Q75" s="221">
        <f t="shared" si="59"/>
        <v>4.5</v>
      </c>
      <c r="R75" s="117">
        <f t="shared" si="60"/>
        <v>154.32735554385212</v>
      </c>
      <c r="S75" s="130">
        <f t="shared" si="61"/>
        <v>5298.5725403389224</v>
      </c>
      <c r="T75" s="101">
        <f t="shared" si="40"/>
        <v>2.9859238884659467E-2</v>
      </c>
      <c r="U75" s="245">
        <f t="shared" si="36"/>
        <v>0.24431153347195012</v>
      </c>
      <c r="V75" s="100">
        <f t="shared" si="52"/>
        <v>4051.9375156995297</v>
      </c>
      <c r="W75" s="122">
        <f t="shared" si="62"/>
        <v>0</v>
      </c>
      <c r="X75" s="122">
        <f t="shared" si="63"/>
        <v>1215.581254709859</v>
      </c>
      <c r="Y75" s="100">
        <f t="shared" si="64"/>
        <v>5267.5187704093887</v>
      </c>
      <c r="Z75" s="221">
        <f t="shared" si="65"/>
        <v>4.5</v>
      </c>
      <c r="AA75" s="117">
        <f t="shared" si="49"/>
        <v>182.33718820647883</v>
      </c>
      <c r="AB75" s="130">
        <f t="shared" si="41"/>
        <v>5449.8559586158672</v>
      </c>
      <c r="AC75" s="101">
        <f t="shared" si="42"/>
        <v>2.8551731079493381E-2</v>
      </c>
      <c r="AD75" s="245">
        <f t="shared" si="37"/>
        <v>0.18149622640729901</v>
      </c>
      <c r="AE75" s="100">
        <f t="shared" si="53"/>
        <v>4254.5343914845062</v>
      </c>
      <c r="AF75" s="122">
        <f t="shared" si="43"/>
        <v>0</v>
      </c>
      <c r="AG75" s="122">
        <f t="shared" si="44"/>
        <v>1276.3603174453517</v>
      </c>
      <c r="AH75" s="100">
        <f t="shared" si="70"/>
        <v>5530.8947089298581</v>
      </c>
      <c r="AI75" s="221">
        <f t="shared" si="66"/>
        <v>4.5</v>
      </c>
      <c r="AJ75" s="117">
        <f t="shared" si="50"/>
        <v>191.45404761680277</v>
      </c>
      <c r="AK75" s="130">
        <f t="shared" si="45"/>
        <v>5722.3487565466612</v>
      </c>
      <c r="AL75" s="101">
        <f t="shared" si="46"/>
        <v>5.0000000000000044E-2</v>
      </c>
      <c r="AM75" s="298">
        <f t="shared" si="38"/>
        <v>5.0000000000000044E-2</v>
      </c>
      <c r="AN75" s="100">
        <f t="shared" si="47"/>
        <v>577.40045654666119</v>
      </c>
      <c r="AO75" s="101">
        <f t="shared" si="48"/>
        <v>0.11222667806917741</v>
      </c>
      <c r="AQ75" s="292">
        <f t="shared" si="39"/>
        <v>0.54365685033579791</v>
      </c>
    </row>
    <row r="76" spans="1:49" ht="15" customHeight="1" x14ac:dyDescent="0.25">
      <c r="A76" s="95" t="s">
        <v>208</v>
      </c>
      <c r="B76" s="100">
        <v>2702.1</v>
      </c>
      <c r="C76" s="100">
        <f t="shared" si="67"/>
        <v>1351.05</v>
      </c>
      <c r="D76" s="100">
        <f t="shared" si="54"/>
        <v>810.63</v>
      </c>
      <c r="E76" s="100">
        <v>59.87</v>
      </c>
      <c r="F76" s="100">
        <f t="shared" si="55"/>
        <v>4923.6499999999996</v>
      </c>
      <c r="G76" s="223">
        <v>3.6</v>
      </c>
      <c r="H76" s="117">
        <f t="shared" si="56"/>
        <v>97.275600000000011</v>
      </c>
      <c r="I76" s="130">
        <f t="shared" si="57"/>
        <v>5020.9255999999996</v>
      </c>
      <c r="K76" s="141">
        <v>24</v>
      </c>
      <c r="M76" s="100">
        <f t="shared" si="51"/>
        <v>3363.0560023459502</v>
      </c>
      <c r="N76" s="122">
        <f t="shared" si="68"/>
        <v>672.61120046919007</v>
      </c>
      <c r="O76" s="122">
        <f t="shared" si="69"/>
        <v>1008.916800703785</v>
      </c>
      <c r="P76" s="100">
        <f t="shared" si="58"/>
        <v>5044.5840035189249</v>
      </c>
      <c r="Q76" s="221">
        <f t="shared" si="59"/>
        <v>3.6</v>
      </c>
      <c r="R76" s="117">
        <f t="shared" si="60"/>
        <v>121.07001608445422</v>
      </c>
      <c r="S76" s="130">
        <f t="shared" si="61"/>
        <v>5165.6540196033793</v>
      </c>
      <c r="T76" s="101">
        <f t="shared" si="40"/>
        <v>2.8825047637308199E-2</v>
      </c>
      <c r="U76" s="245">
        <f t="shared" si="36"/>
        <v>0.24460826851187978</v>
      </c>
      <c r="V76" s="100">
        <f t="shared" si="52"/>
        <v>3973.4379759681569</v>
      </c>
      <c r="W76" s="122">
        <f t="shared" si="62"/>
        <v>0</v>
      </c>
      <c r="X76" s="122">
        <f t="shared" si="63"/>
        <v>1192.0313927904469</v>
      </c>
      <c r="Y76" s="100">
        <f t="shared" si="64"/>
        <v>5165.4693687586041</v>
      </c>
      <c r="Z76" s="221">
        <f t="shared" si="65"/>
        <v>3.6</v>
      </c>
      <c r="AA76" s="117">
        <f t="shared" si="49"/>
        <v>143.04376713485365</v>
      </c>
      <c r="AB76" s="130">
        <f t="shared" si="41"/>
        <v>5308.5131358934577</v>
      </c>
      <c r="AC76" s="101">
        <f t="shared" si="42"/>
        <v>2.7655571927182043E-2</v>
      </c>
      <c r="AD76" s="245">
        <f t="shared" si="37"/>
        <v>0.18149622640729901</v>
      </c>
      <c r="AE76" s="100">
        <f t="shared" si="53"/>
        <v>4172.1098747665646</v>
      </c>
      <c r="AF76" s="122">
        <f t="shared" si="43"/>
        <v>0</v>
      </c>
      <c r="AG76" s="122">
        <f t="shared" si="44"/>
        <v>1251.6329624299694</v>
      </c>
      <c r="AH76" s="100">
        <f t="shared" si="70"/>
        <v>5423.7428371965343</v>
      </c>
      <c r="AI76" s="221">
        <f t="shared" si="66"/>
        <v>3.6</v>
      </c>
      <c r="AJ76" s="117">
        <f t="shared" si="50"/>
        <v>150.19595549159635</v>
      </c>
      <c r="AK76" s="130">
        <f t="shared" si="45"/>
        <v>5573.9387926881309</v>
      </c>
      <c r="AL76" s="101">
        <f t="shared" si="46"/>
        <v>5.0000000000000044E-2</v>
      </c>
      <c r="AM76" s="298">
        <f t="shared" si="38"/>
        <v>5.0000000000000044E-2</v>
      </c>
      <c r="AN76" s="100">
        <f t="shared" si="47"/>
        <v>553.01319268813131</v>
      </c>
      <c r="AO76" s="101">
        <f t="shared" si="48"/>
        <v>0.11014168237986466</v>
      </c>
      <c r="AQ76" s="292">
        <f t="shared" si="39"/>
        <v>0.54402497123221383</v>
      </c>
    </row>
    <row r="77" spans="1:49" ht="15" customHeight="1" x14ac:dyDescent="0.25">
      <c r="A77" s="96" t="s">
        <v>209</v>
      </c>
      <c r="B77" s="97"/>
      <c r="C77" s="97"/>
      <c r="D77" s="97"/>
      <c r="E77" s="97"/>
      <c r="F77" s="97"/>
      <c r="G77" s="223"/>
      <c r="H77" s="116"/>
      <c r="I77" s="130"/>
      <c r="J77" s="99"/>
      <c r="K77" s="142"/>
      <c r="L77" s="99"/>
      <c r="M77" s="97">
        <f t="shared" si="51"/>
        <v>0</v>
      </c>
      <c r="N77" s="118"/>
      <c r="O77" s="118"/>
      <c r="P77" s="97"/>
      <c r="Q77" s="221">
        <f t="shared" si="59"/>
        <v>0</v>
      </c>
      <c r="R77" s="116"/>
      <c r="S77" s="130"/>
      <c r="T77" s="98"/>
      <c r="U77" s="245"/>
      <c r="V77" s="97">
        <f t="shared" si="52"/>
        <v>0</v>
      </c>
      <c r="W77" s="118"/>
      <c r="X77" s="118"/>
      <c r="Y77" s="97"/>
      <c r="Z77" s="221">
        <f t="shared" si="65"/>
        <v>0</v>
      </c>
      <c r="AA77" s="116"/>
      <c r="AB77" s="130"/>
      <c r="AC77" s="98"/>
      <c r="AD77" s="245"/>
      <c r="AE77" s="97">
        <f t="shared" si="53"/>
        <v>0</v>
      </c>
      <c r="AF77" s="118"/>
      <c r="AG77" s="118"/>
      <c r="AH77" s="97"/>
      <c r="AI77" s="221">
        <f t="shared" si="66"/>
        <v>0</v>
      </c>
      <c r="AJ77" s="116"/>
      <c r="AK77" s="130"/>
      <c r="AL77" s="98"/>
      <c r="AM77" s="298"/>
      <c r="AN77" s="97"/>
      <c r="AO77" s="98"/>
      <c r="AQ77" s="292"/>
    </row>
    <row r="78" spans="1:49" ht="15" customHeight="1" x14ac:dyDescent="0.25">
      <c r="A78" s="96" t="s">
        <v>210</v>
      </c>
      <c r="B78" s="97"/>
      <c r="C78" s="97"/>
      <c r="D78" s="97"/>
      <c r="E78" s="97"/>
      <c r="F78" s="97"/>
      <c r="G78" s="223"/>
      <c r="H78" s="116"/>
      <c r="I78" s="130"/>
      <c r="J78" s="99"/>
      <c r="K78" s="142"/>
      <c r="L78" s="99"/>
      <c r="M78" s="97">
        <f t="shared" si="51"/>
        <v>0</v>
      </c>
      <c r="N78" s="118"/>
      <c r="O78" s="118"/>
      <c r="P78" s="97"/>
      <c r="Q78" s="221">
        <f t="shared" si="59"/>
        <v>0</v>
      </c>
      <c r="R78" s="116"/>
      <c r="S78" s="130"/>
      <c r="T78" s="98"/>
      <c r="U78" s="245"/>
      <c r="V78" s="97">
        <f t="shared" si="52"/>
        <v>0</v>
      </c>
      <c r="W78" s="118"/>
      <c r="X78" s="118"/>
      <c r="Y78" s="97"/>
      <c r="Z78" s="221">
        <f t="shared" si="65"/>
        <v>0</v>
      </c>
      <c r="AA78" s="116"/>
      <c r="AB78" s="130"/>
      <c r="AC78" s="98"/>
      <c r="AD78" s="245"/>
      <c r="AE78" s="97">
        <f t="shared" si="53"/>
        <v>0</v>
      </c>
      <c r="AF78" s="118"/>
      <c r="AG78" s="118"/>
      <c r="AH78" s="97"/>
      <c r="AI78" s="221">
        <f t="shared" si="66"/>
        <v>0</v>
      </c>
      <c r="AJ78" s="116"/>
      <c r="AK78" s="130"/>
      <c r="AL78" s="98"/>
      <c r="AM78" s="298"/>
      <c r="AN78" s="97"/>
      <c r="AO78" s="98"/>
      <c r="AQ78" s="292"/>
    </row>
    <row r="79" spans="1:49" ht="15" customHeight="1" x14ac:dyDescent="0.25">
      <c r="A79" s="96" t="s">
        <v>211</v>
      </c>
      <c r="B79" s="97">
        <v>2314.7800000000002</v>
      </c>
      <c r="C79" s="97">
        <v>1157.3900000000001</v>
      </c>
      <c r="D79" s="97">
        <v>694.43400000000008</v>
      </c>
      <c r="E79" s="97">
        <v>59.87</v>
      </c>
      <c r="F79" s="97">
        <v>4226.4740000000002</v>
      </c>
      <c r="G79" s="223">
        <v>4</v>
      </c>
      <c r="H79" s="116">
        <f t="shared" si="56"/>
        <v>92.591200000000015</v>
      </c>
      <c r="I79" s="130">
        <f t="shared" si="57"/>
        <v>4319.0652</v>
      </c>
      <c r="J79" s="99"/>
      <c r="K79" s="142">
        <v>3</v>
      </c>
      <c r="L79" s="99"/>
      <c r="M79" s="97">
        <f t="shared" si="51"/>
        <v>2886.856042663288</v>
      </c>
      <c r="N79" s="118">
        <f t="shared" ref="N79" si="71">M79*N$4</f>
        <v>577.37120853265765</v>
      </c>
      <c r="O79" s="118">
        <f t="shared" ref="O79" si="72">M79*O$4</f>
        <v>866.05681279898636</v>
      </c>
      <c r="P79" s="97">
        <f t="shared" ref="P79" si="73">SUM(M79:O79)</f>
        <v>4330.2840639949318</v>
      </c>
      <c r="Q79" s="221">
        <f t="shared" si="59"/>
        <v>4</v>
      </c>
      <c r="R79" s="116">
        <f t="shared" ref="R79" si="74">M79*Q79%</f>
        <v>115.47424170653153</v>
      </c>
      <c r="S79" s="130">
        <f t="shared" ref="S79" si="75">P79+R79</f>
        <v>4445.7583057014635</v>
      </c>
      <c r="T79" s="98">
        <f t="shared" ref="T79:T101" si="76">S79/I79-1</f>
        <v>2.9333455235050376E-2</v>
      </c>
      <c r="U79" s="245">
        <f t="shared" ref="U79:U101" si="77">M79/B79-1</f>
        <v>0.24714056742467427</v>
      </c>
      <c r="V79" s="97">
        <f t="shared" si="52"/>
        <v>3410.8095205877839</v>
      </c>
      <c r="W79" s="118">
        <f t="shared" ref="W79" si="78">V79*W$4</f>
        <v>0</v>
      </c>
      <c r="X79" s="118">
        <f t="shared" ref="X79" si="79">V79*X$4</f>
        <v>1023.2428561763352</v>
      </c>
      <c r="Y79" s="97">
        <f t="shared" ref="Y79" si="80">SUM(V79:X79)</f>
        <v>4434.0523767641189</v>
      </c>
      <c r="Z79" s="221">
        <f t="shared" si="65"/>
        <v>4</v>
      </c>
      <c r="AA79" s="116">
        <f t="shared" ref="AA79" si="81">V79*Z79%</f>
        <v>136.43238082351135</v>
      </c>
      <c r="AB79" s="130">
        <f t="shared" ref="AB79" si="82">Y79+AA79</f>
        <v>4570.4847575876302</v>
      </c>
      <c r="AC79" s="98">
        <f t="shared" ref="AC79:AC101" si="83">AB79/S79-1</f>
        <v>2.8055158042714856E-2</v>
      </c>
      <c r="AD79" s="245">
        <f t="shared" ref="AD79:AD101" si="84">V79/M79-1</f>
        <v>0.18149622640729923</v>
      </c>
      <c r="AE79" s="97">
        <f t="shared" si="53"/>
        <v>3581.3499966171726</v>
      </c>
      <c r="AF79" s="118"/>
      <c r="AG79" s="118">
        <f t="shared" ref="AG79:AG101" si="85">AE79*AG$4</f>
        <v>1074.4049989851517</v>
      </c>
      <c r="AH79" s="97">
        <f t="shared" ref="AH79" si="86">SUM(AE79:AG79)</f>
        <v>4655.754995602324</v>
      </c>
      <c r="AI79" s="221">
        <f t="shared" si="66"/>
        <v>4</v>
      </c>
      <c r="AJ79" s="116">
        <f t="shared" ref="AJ79" si="87">AE79*AI79%</f>
        <v>143.2539998646869</v>
      </c>
      <c r="AK79" s="130">
        <f t="shared" ref="AK79" si="88">AH79+AJ79</f>
        <v>4799.0089954670111</v>
      </c>
      <c r="AL79" s="98">
        <f t="shared" ref="AL79:AL101" si="89">AK79/AB79-1</f>
        <v>4.9999999999999822E-2</v>
      </c>
      <c r="AM79" s="298">
        <f t="shared" ref="AM79:AM101" si="90">AE79/V79-1</f>
        <v>4.9999999999999822E-2</v>
      </c>
      <c r="AN79" s="97">
        <f t="shared" ref="AN79:AN101" si="91">AK79-I79</f>
        <v>479.94379546701111</v>
      </c>
      <c r="AO79" s="98">
        <f t="shared" ref="AO79:AO101" si="92">AK79/I79-1</f>
        <v>0.11112214640033935</v>
      </c>
      <c r="AQ79" s="292">
        <f t="shared" ref="AQ79:AQ101" si="93">AE79/B79-1</f>
        <v>0.54716646792229606</v>
      </c>
    </row>
    <row r="80" spans="1:49" s="93" customFormat="1" ht="15" customHeight="1" x14ac:dyDescent="0.25">
      <c r="A80" s="95" t="s">
        <v>212</v>
      </c>
      <c r="B80" s="100">
        <v>4281.6499999999996</v>
      </c>
      <c r="C80" s="100">
        <f t="shared" si="67"/>
        <v>2140.8249999999998</v>
      </c>
      <c r="D80" s="100">
        <f t="shared" si="54"/>
        <v>1284.4949999999999</v>
      </c>
      <c r="E80" s="100">
        <v>59.87</v>
      </c>
      <c r="F80" s="100">
        <f t="shared" si="55"/>
        <v>7766.8399999999992</v>
      </c>
      <c r="G80" s="223">
        <v>29.1</v>
      </c>
      <c r="H80" s="117">
        <f t="shared" si="56"/>
        <v>1245.9601500000001</v>
      </c>
      <c r="I80" s="130">
        <f t="shared" si="57"/>
        <v>9012.8001499999991</v>
      </c>
      <c r="K80" s="141">
        <v>44</v>
      </c>
      <c r="M80" s="100">
        <f t="shared" si="51"/>
        <v>5305.0720260905264</v>
      </c>
      <c r="N80" s="122">
        <f t="shared" si="68"/>
        <v>1061.0144052181054</v>
      </c>
      <c r="O80" s="122">
        <f t="shared" si="69"/>
        <v>1591.5216078271578</v>
      </c>
      <c r="P80" s="100">
        <f t="shared" si="58"/>
        <v>7957.6080391357891</v>
      </c>
      <c r="Q80" s="221">
        <f t="shared" si="59"/>
        <v>29.1</v>
      </c>
      <c r="R80" s="117">
        <f t="shared" si="60"/>
        <v>1543.7759595923433</v>
      </c>
      <c r="S80" s="130">
        <f t="shared" si="61"/>
        <v>9501.3839987281317</v>
      </c>
      <c r="T80" s="101">
        <f t="shared" si="76"/>
        <v>5.4209994740439527E-2</v>
      </c>
      <c r="U80" s="245">
        <f t="shared" si="77"/>
        <v>0.2390251482700656</v>
      </c>
      <c r="V80" s="100">
        <f t="shared" si="52"/>
        <v>6267.9225796448809</v>
      </c>
      <c r="W80" s="122">
        <f t="shared" si="62"/>
        <v>0</v>
      </c>
      <c r="X80" s="122">
        <f t="shared" si="63"/>
        <v>1880.3767738934641</v>
      </c>
      <c r="Y80" s="100">
        <f t="shared" si="64"/>
        <v>8148.2993535383448</v>
      </c>
      <c r="Z80" s="221">
        <f t="shared" si="65"/>
        <v>29.1</v>
      </c>
      <c r="AA80" s="117">
        <f t="shared" si="49"/>
        <v>1823.9654706766605</v>
      </c>
      <c r="AB80" s="130">
        <f>Y80+AA80</f>
        <v>9972.2648242150062</v>
      </c>
      <c r="AC80" s="101">
        <f t="shared" si="83"/>
        <v>4.9559182699058013E-2</v>
      </c>
      <c r="AD80" s="245">
        <f t="shared" si="84"/>
        <v>0.18149622640729901</v>
      </c>
      <c r="AE80" s="100">
        <f t="shared" si="53"/>
        <v>6581.3187086271246</v>
      </c>
      <c r="AF80" s="122">
        <f t="shared" ref="AF80:AF101" si="94">AE80*AF$4</f>
        <v>0</v>
      </c>
      <c r="AG80" s="122">
        <f t="shared" si="85"/>
        <v>1974.3956125881373</v>
      </c>
      <c r="AH80" s="100">
        <f t="shared" si="70"/>
        <v>8555.7143212152623</v>
      </c>
      <c r="AI80" s="221">
        <f t="shared" si="66"/>
        <v>29.1</v>
      </c>
      <c r="AJ80" s="117">
        <f t="shared" si="50"/>
        <v>1915.1637442104934</v>
      </c>
      <c r="AK80" s="130">
        <f>AH80+AJ80</f>
        <v>10470.878065425755</v>
      </c>
      <c r="AL80" s="101">
        <f t="shared" si="89"/>
        <v>4.9999999999999822E-2</v>
      </c>
      <c r="AM80" s="298">
        <f t="shared" si="90"/>
        <v>5.0000000000000044E-2</v>
      </c>
      <c r="AN80" s="100">
        <f t="shared" si="91"/>
        <v>1458.0779154257561</v>
      </c>
      <c r="AO80" s="101">
        <f t="shared" si="92"/>
        <v>0.16177856949660163</v>
      </c>
      <c r="AQ80" s="292">
        <f t="shared" si="93"/>
        <v>0.53709871396006803</v>
      </c>
      <c r="AR80" s="289"/>
      <c r="AW80" s="102"/>
    </row>
    <row r="81" spans="1:44" s="93" customFormat="1" x14ac:dyDescent="0.25">
      <c r="A81" s="95" t="s">
        <v>213</v>
      </c>
      <c r="B81" s="100">
        <v>4197.6899999999996</v>
      </c>
      <c r="C81" s="100">
        <f t="shared" si="67"/>
        <v>2098.8449999999998</v>
      </c>
      <c r="D81" s="100">
        <f t="shared" si="54"/>
        <v>1259.3069999999998</v>
      </c>
      <c r="E81" s="100">
        <v>59.87</v>
      </c>
      <c r="F81" s="100">
        <f t="shared" si="55"/>
        <v>7615.7119999999995</v>
      </c>
      <c r="G81" s="223">
        <v>23</v>
      </c>
      <c r="H81" s="117">
        <f t="shared" si="56"/>
        <v>965.4686999999999</v>
      </c>
      <c r="I81" s="130">
        <f t="shared" si="57"/>
        <v>8581.180699999999</v>
      </c>
      <c r="K81" s="141">
        <v>5</v>
      </c>
      <c r="M81" s="100">
        <f t="shared" si="51"/>
        <v>5201.8453695404996</v>
      </c>
      <c r="N81" s="122">
        <f t="shared" si="68"/>
        <v>1040.3690739081001</v>
      </c>
      <c r="O81" s="122">
        <f t="shared" si="69"/>
        <v>1560.5536108621498</v>
      </c>
      <c r="P81" s="100">
        <f t="shared" si="58"/>
        <v>7802.7680543107499</v>
      </c>
      <c r="Q81" s="221">
        <f t="shared" si="59"/>
        <v>23</v>
      </c>
      <c r="R81" s="117">
        <f t="shared" si="60"/>
        <v>1196.4244349943149</v>
      </c>
      <c r="S81" s="130">
        <f t="shared" si="61"/>
        <v>8999.1924893050655</v>
      </c>
      <c r="T81" s="101">
        <f t="shared" si="76"/>
        <v>4.8712619384074562E-2</v>
      </c>
      <c r="U81" s="245">
        <f t="shared" si="77"/>
        <v>0.23921618069473927</v>
      </c>
      <c r="V81" s="100">
        <f t="shared" si="52"/>
        <v>6145.9606744663824</v>
      </c>
      <c r="W81" s="122">
        <f t="shared" si="62"/>
        <v>0</v>
      </c>
      <c r="X81" s="122">
        <f t="shared" si="63"/>
        <v>1843.7882023399147</v>
      </c>
      <c r="Y81" s="100">
        <f t="shared" si="64"/>
        <v>7989.7488768062976</v>
      </c>
      <c r="Z81" s="221">
        <f t="shared" si="65"/>
        <v>23</v>
      </c>
      <c r="AA81" s="117">
        <f t="shared" si="49"/>
        <v>1413.570955127268</v>
      </c>
      <c r="AB81" s="130">
        <f t="shared" si="41"/>
        <v>9403.3198319335661</v>
      </c>
      <c r="AC81" s="101">
        <f t="shared" si="83"/>
        <v>4.4907067285067992E-2</v>
      </c>
      <c r="AD81" s="245">
        <f t="shared" si="84"/>
        <v>0.18149622640729901</v>
      </c>
      <c r="AE81" s="100">
        <f t="shared" si="53"/>
        <v>6453.2587081897009</v>
      </c>
      <c r="AF81" s="122">
        <f t="shared" si="94"/>
        <v>0</v>
      </c>
      <c r="AG81" s="122">
        <f t="shared" si="85"/>
        <v>1935.9776124569103</v>
      </c>
      <c r="AH81" s="100">
        <f t="shared" si="70"/>
        <v>8389.2363206466107</v>
      </c>
      <c r="AI81" s="221">
        <f t="shared" si="66"/>
        <v>23</v>
      </c>
      <c r="AJ81" s="117">
        <f t="shared" si="50"/>
        <v>1484.2495028836313</v>
      </c>
      <c r="AK81" s="130">
        <f t="shared" ref="AK81:AK101" si="95">AH81+AJ81</f>
        <v>9873.4858235302418</v>
      </c>
      <c r="AL81" s="101">
        <f t="shared" si="89"/>
        <v>4.9999999999999822E-2</v>
      </c>
      <c r="AM81" s="298">
        <f t="shared" si="90"/>
        <v>4.9999999999999822E-2</v>
      </c>
      <c r="AN81" s="100">
        <f t="shared" si="91"/>
        <v>1292.3051235302428</v>
      </c>
      <c r="AO81" s="101">
        <f t="shared" si="92"/>
        <v>0.15059758892272757</v>
      </c>
      <c r="AQ81" s="292">
        <f t="shared" si="93"/>
        <v>0.53733570325338498</v>
      </c>
      <c r="AR81" s="289"/>
    </row>
    <row r="82" spans="1:44" s="93" customFormat="1" x14ac:dyDescent="0.25">
      <c r="A82" s="95" t="s">
        <v>214</v>
      </c>
      <c r="B82" s="100">
        <v>4115.38</v>
      </c>
      <c r="C82" s="100">
        <f t="shared" si="67"/>
        <v>2057.69</v>
      </c>
      <c r="D82" s="100">
        <f t="shared" si="54"/>
        <v>1234.614</v>
      </c>
      <c r="E82" s="100">
        <v>59.87</v>
      </c>
      <c r="F82" s="100">
        <f t="shared" si="55"/>
        <v>7467.5539999999992</v>
      </c>
      <c r="G82" s="223">
        <v>26</v>
      </c>
      <c r="H82" s="117">
        <f t="shared" si="56"/>
        <v>1069.9988000000001</v>
      </c>
      <c r="I82" s="130">
        <f t="shared" si="57"/>
        <v>8537.5527999999995</v>
      </c>
      <c r="K82" s="141">
        <v>2</v>
      </c>
      <c r="M82" s="100">
        <f t="shared" si="51"/>
        <v>5100.647345473888</v>
      </c>
      <c r="N82" s="122">
        <f t="shared" si="68"/>
        <v>1020.1294690947776</v>
      </c>
      <c r="O82" s="122">
        <f t="shared" si="69"/>
        <v>1530.1942036421663</v>
      </c>
      <c r="P82" s="100">
        <f t="shared" si="58"/>
        <v>7650.971018210832</v>
      </c>
      <c r="Q82" s="221">
        <f t="shared" si="59"/>
        <v>26</v>
      </c>
      <c r="R82" s="117">
        <f t="shared" si="60"/>
        <v>1326.1683098232108</v>
      </c>
      <c r="S82" s="130">
        <f t="shared" si="61"/>
        <v>8977.1393280340435</v>
      </c>
      <c r="T82" s="101">
        <f t="shared" si="76"/>
        <v>5.1488586756856636E-2</v>
      </c>
      <c r="U82" s="245">
        <f t="shared" si="77"/>
        <v>0.23941102534246839</v>
      </c>
      <c r="V82" s="100">
        <f t="shared" si="52"/>
        <v>6026.3955909118058</v>
      </c>
      <c r="W82" s="122">
        <f t="shared" si="62"/>
        <v>0</v>
      </c>
      <c r="X82" s="122">
        <f t="shared" si="63"/>
        <v>1807.9186772735418</v>
      </c>
      <c r="Y82" s="100">
        <f t="shared" si="64"/>
        <v>7834.3142681853478</v>
      </c>
      <c r="Z82" s="221">
        <f t="shared" si="65"/>
        <v>26</v>
      </c>
      <c r="AA82" s="117">
        <f t="shared" si="49"/>
        <v>1566.8628536370695</v>
      </c>
      <c r="AB82" s="130">
        <f t="shared" si="41"/>
        <v>9401.1771218224167</v>
      </c>
      <c r="AC82" s="101">
        <f t="shared" si="83"/>
        <v>4.7235291588287653E-2</v>
      </c>
      <c r="AD82" s="245">
        <f t="shared" si="84"/>
        <v>0.18149622640729901</v>
      </c>
      <c r="AE82" s="100">
        <f t="shared" si="53"/>
        <v>6327.7153704573957</v>
      </c>
      <c r="AF82" s="122">
        <f t="shared" si="94"/>
        <v>0</v>
      </c>
      <c r="AG82" s="122">
        <f t="shared" si="85"/>
        <v>1898.3146111372187</v>
      </c>
      <c r="AH82" s="100">
        <f t="shared" si="70"/>
        <v>8226.0299815946146</v>
      </c>
      <c r="AI82" s="221">
        <f t="shared" si="66"/>
        <v>26</v>
      </c>
      <c r="AJ82" s="117">
        <f t="shared" si="50"/>
        <v>1645.2059963189229</v>
      </c>
      <c r="AK82" s="130">
        <f t="shared" si="95"/>
        <v>9871.2359779135368</v>
      </c>
      <c r="AL82" s="101">
        <f t="shared" si="89"/>
        <v>4.9999999999999822E-2</v>
      </c>
      <c r="AM82" s="298">
        <f t="shared" si="90"/>
        <v>4.9999999999999822E-2</v>
      </c>
      <c r="AN82" s="100">
        <f t="shared" si="91"/>
        <v>1333.6831779135373</v>
      </c>
      <c r="AO82" s="101">
        <f t="shared" si="92"/>
        <v>0.15621375459177678</v>
      </c>
      <c r="AQ82" s="292">
        <f t="shared" si="93"/>
        <v>0.53757742188021407</v>
      </c>
      <c r="AR82" s="289"/>
    </row>
    <row r="83" spans="1:44" s="93" customFormat="1" x14ac:dyDescent="0.25">
      <c r="A83" s="95" t="s">
        <v>215</v>
      </c>
      <c r="B83" s="100">
        <v>4034.69</v>
      </c>
      <c r="C83" s="100">
        <f t="shared" si="67"/>
        <v>2017.345</v>
      </c>
      <c r="D83" s="100">
        <f t="shared" si="54"/>
        <v>1210.4069999999999</v>
      </c>
      <c r="E83" s="100">
        <v>59.87</v>
      </c>
      <c r="F83" s="100">
        <f t="shared" si="55"/>
        <v>7322.3119999999999</v>
      </c>
      <c r="G83" s="223">
        <v>19.2</v>
      </c>
      <c r="H83" s="117">
        <f t="shared" si="56"/>
        <v>774.66048000000001</v>
      </c>
      <c r="I83" s="130">
        <f t="shared" si="57"/>
        <v>8096.9724800000004</v>
      </c>
      <c r="K83" s="141">
        <v>6</v>
      </c>
      <c r="M83" s="100">
        <f t="shared" si="51"/>
        <v>5001.4410696637206</v>
      </c>
      <c r="N83" s="122">
        <f t="shared" si="68"/>
        <v>1000.2882139327442</v>
      </c>
      <c r="O83" s="122">
        <f t="shared" si="69"/>
        <v>1500.4323208991161</v>
      </c>
      <c r="P83" s="100">
        <f t="shared" si="58"/>
        <v>7502.1616044955808</v>
      </c>
      <c r="Q83" s="221">
        <f t="shared" si="59"/>
        <v>19.2</v>
      </c>
      <c r="R83" s="117">
        <f t="shared" si="60"/>
        <v>960.27668537543434</v>
      </c>
      <c r="S83" s="130">
        <f t="shared" si="61"/>
        <v>8462.4382898710155</v>
      </c>
      <c r="T83" s="101">
        <f t="shared" si="76"/>
        <v>4.5136106214234584E-2</v>
      </c>
      <c r="U83" s="245">
        <f t="shared" si="77"/>
        <v>0.23960975184307109</v>
      </c>
      <c r="V83" s="100">
        <f t="shared" si="52"/>
        <v>5909.1837504061723</v>
      </c>
      <c r="W83" s="122">
        <f t="shared" si="62"/>
        <v>0</v>
      </c>
      <c r="X83" s="122">
        <f t="shared" si="63"/>
        <v>1772.7551251218517</v>
      </c>
      <c r="Y83" s="100">
        <f t="shared" si="64"/>
        <v>7681.9388755280243</v>
      </c>
      <c r="Z83" s="221">
        <f t="shared" si="65"/>
        <v>19.2</v>
      </c>
      <c r="AA83" s="117">
        <f t="shared" si="49"/>
        <v>1134.5632800779852</v>
      </c>
      <c r="AB83" s="130">
        <f t="shared" si="41"/>
        <v>8816.5021556060092</v>
      </c>
      <c r="AC83" s="101">
        <f t="shared" si="83"/>
        <v>4.1839462056554755E-2</v>
      </c>
      <c r="AD83" s="245">
        <f t="shared" si="84"/>
        <v>0.18149622640729923</v>
      </c>
      <c r="AE83" s="100">
        <f t="shared" si="53"/>
        <v>6204.64293792648</v>
      </c>
      <c r="AF83" s="122">
        <f t="shared" si="94"/>
        <v>0</v>
      </c>
      <c r="AG83" s="122">
        <f t="shared" si="85"/>
        <v>1861.3928813779439</v>
      </c>
      <c r="AH83" s="100">
        <f t="shared" si="70"/>
        <v>8066.035819304424</v>
      </c>
      <c r="AI83" s="221">
        <f t="shared" si="66"/>
        <v>19.2</v>
      </c>
      <c r="AJ83" s="117">
        <f t="shared" si="50"/>
        <v>1191.2914440818843</v>
      </c>
      <c r="AK83" s="130">
        <f t="shared" si="95"/>
        <v>9257.3272633863089</v>
      </c>
      <c r="AL83" s="101">
        <f t="shared" si="89"/>
        <v>4.9999999999999822E-2</v>
      </c>
      <c r="AM83" s="298">
        <f t="shared" si="90"/>
        <v>4.9999999999999822E-2</v>
      </c>
      <c r="AN83" s="100">
        <f t="shared" si="91"/>
        <v>1160.3547833863086</v>
      </c>
      <c r="AO83" s="101">
        <f t="shared" si="92"/>
        <v>0.1433072406078264</v>
      </c>
      <c r="AQ83" s="292">
        <f t="shared" si="93"/>
        <v>0.53782395622129076</v>
      </c>
      <c r="AR83" s="289"/>
    </row>
    <row r="84" spans="1:44" s="93" customFormat="1" x14ac:dyDescent="0.25">
      <c r="A84" s="95" t="s">
        <v>216</v>
      </c>
      <c r="B84" s="100">
        <v>3955.58</v>
      </c>
      <c r="C84" s="100">
        <f t="shared" si="67"/>
        <v>1977.79</v>
      </c>
      <c r="D84" s="100">
        <f t="shared" si="54"/>
        <v>1186.674</v>
      </c>
      <c r="E84" s="100">
        <v>59.87</v>
      </c>
      <c r="F84" s="100">
        <f t="shared" si="55"/>
        <v>7179.9139999999998</v>
      </c>
      <c r="G84" s="223">
        <v>19</v>
      </c>
      <c r="H84" s="117">
        <f t="shared" si="56"/>
        <v>751.56020000000001</v>
      </c>
      <c r="I84" s="130">
        <f t="shared" si="57"/>
        <v>7931.4741999999997</v>
      </c>
      <c r="K84" s="141">
        <v>1</v>
      </c>
      <c r="M84" s="100">
        <f t="shared" si="51"/>
        <v>4904.1773631407023</v>
      </c>
      <c r="N84" s="122">
        <f t="shared" si="68"/>
        <v>980.83547262814045</v>
      </c>
      <c r="O84" s="122">
        <f t="shared" si="69"/>
        <v>1471.2532089422107</v>
      </c>
      <c r="P84" s="100">
        <f t="shared" si="58"/>
        <v>7356.2660447110538</v>
      </c>
      <c r="Q84" s="221">
        <f t="shared" si="59"/>
        <v>19</v>
      </c>
      <c r="R84" s="117">
        <f t="shared" si="60"/>
        <v>931.79369899673338</v>
      </c>
      <c r="S84" s="130">
        <f t="shared" si="61"/>
        <v>8288.0597437077868</v>
      </c>
      <c r="T84" s="101">
        <f t="shared" si="76"/>
        <v>4.4958293340699118E-2</v>
      </c>
      <c r="U84" s="245">
        <f t="shared" si="77"/>
        <v>0.23981245813273966</v>
      </c>
      <c r="V84" s="100">
        <f t="shared" si="52"/>
        <v>5794.2670481828391</v>
      </c>
      <c r="W84" s="122">
        <f t="shared" si="62"/>
        <v>0</v>
      </c>
      <c r="X84" s="122">
        <f t="shared" si="63"/>
        <v>1738.2801144548516</v>
      </c>
      <c r="Y84" s="100">
        <f t="shared" si="64"/>
        <v>7532.5471626376911</v>
      </c>
      <c r="Z84" s="221">
        <f t="shared" si="65"/>
        <v>19</v>
      </c>
      <c r="AA84" s="117">
        <f t="shared" si="49"/>
        <v>1100.9107391547395</v>
      </c>
      <c r="AB84" s="130">
        <f t="shared" si="41"/>
        <v>8633.4579017924298</v>
      </c>
      <c r="AC84" s="101">
        <f t="shared" si="83"/>
        <v>4.1674187779216387E-2</v>
      </c>
      <c r="AD84" s="245">
        <f t="shared" si="84"/>
        <v>0.18149622640729923</v>
      </c>
      <c r="AE84" s="100">
        <f t="shared" si="53"/>
        <v>6083.9804005919805</v>
      </c>
      <c r="AF84" s="122">
        <f t="shared" si="94"/>
        <v>0</v>
      </c>
      <c r="AG84" s="122">
        <f t="shared" si="85"/>
        <v>1825.1941201775942</v>
      </c>
      <c r="AH84" s="100">
        <f t="shared" si="70"/>
        <v>7909.1745207695749</v>
      </c>
      <c r="AI84" s="221">
        <f t="shared" si="66"/>
        <v>19</v>
      </c>
      <c r="AJ84" s="117">
        <f t="shared" si="50"/>
        <v>1155.9562761124762</v>
      </c>
      <c r="AK84" s="130">
        <f t="shared" si="95"/>
        <v>9065.1307968820511</v>
      </c>
      <c r="AL84" s="101">
        <f t="shared" si="89"/>
        <v>5.0000000000000044E-2</v>
      </c>
      <c r="AM84" s="298">
        <f t="shared" si="90"/>
        <v>4.9999999999999822E-2</v>
      </c>
      <c r="AN84" s="100">
        <f t="shared" si="91"/>
        <v>1133.6565968820514</v>
      </c>
      <c r="AO84" s="101">
        <f t="shared" si="92"/>
        <v>0.14293138555277052</v>
      </c>
      <c r="AQ84" s="292">
        <f t="shared" si="93"/>
        <v>0.53807542777341899</v>
      </c>
      <c r="AR84" s="289"/>
    </row>
    <row r="85" spans="1:44" s="93" customFormat="1" x14ac:dyDescent="0.25">
      <c r="A85" s="95" t="s">
        <v>217</v>
      </c>
      <c r="B85" s="100">
        <v>3878.02</v>
      </c>
      <c r="C85" s="100">
        <f t="shared" si="67"/>
        <v>1939.01</v>
      </c>
      <c r="D85" s="100">
        <f t="shared" si="54"/>
        <v>1163.4059999999999</v>
      </c>
      <c r="E85" s="100">
        <v>59.87</v>
      </c>
      <c r="F85" s="100">
        <f t="shared" si="55"/>
        <v>7040.3059999999996</v>
      </c>
      <c r="G85" s="223">
        <v>21.8</v>
      </c>
      <c r="H85" s="117">
        <f t="shared" si="56"/>
        <v>845.40836000000002</v>
      </c>
      <c r="I85" s="130">
        <f t="shared" si="57"/>
        <v>7885.7143599999999</v>
      </c>
      <c r="K85" s="141">
        <v>4</v>
      </c>
      <c r="M85" s="100">
        <f t="shared" si="51"/>
        <v>4808.8193416778622</v>
      </c>
      <c r="N85" s="122">
        <f t="shared" si="68"/>
        <v>961.76386833557251</v>
      </c>
      <c r="O85" s="122">
        <f t="shared" si="69"/>
        <v>1442.6458025033587</v>
      </c>
      <c r="P85" s="100">
        <f t="shared" si="58"/>
        <v>7213.2290125167938</v>
      </c>
      <c r="Q85" s="221">
        <f t="shared" si="59"/>
        <v>21.8</v>
      </c>
      <c r="R85" s="117">
        <f t="shared" si="60"/>
        <v>1048.322616485774</v>
      </c>
      <c r="S85" s="130">
        <f t="shared" si="61"/>
        <v>8261.551629002568</v>
      </c>
      <c r="T85" s="101">
        <f t="shared" si="76"/>
        <v>4.7660522794103377E-2</v>
      </c>
      <c r="U85" s="245">
        <f t="shared" si="77"/>
        <v>0.24001922158159639</v>
      </c>
      <c r="V85" s="100">
        <f t="shared" si="52"/>
        <v>5681.6019056668265</v>
      </c>
      <c r="W85" s="122">
        <f t="shared" si="62"/>
        <v>0</v>
      </c>
      <c r="X85" s="122">
        <f t="shared" si="63"/>
        <v>1704.4805717000479</v>
      </c>
      <c r="Y85" s="100">
        <f t="shared" si="64"/>
        <v>7386.0824773668746</v>
      </c>
      <c r="Z85" s="221">
        <f t="shared" si="65"/>
        <v>21.8</v>
      </c>
      <c r="AA85" s="117">
        <f t="shared" si="49"/>
        <v>1238.5892154353683</v>
      </c>
      <c r="AB85" s="130">
        <f t="shared" si="41"/>
        <v>8624.6716928022433</v>
      </c>
      <c r="AC85" s="101">
        <f t="shared" si="83"/>
        <v>4.3953010294691452E-2</v>
      </c>
      <c r="AD85" s="245">
        <f t="shared" si="84"/>
        <v>0.18149622640729901</v>
      </c>
      <c r="AE85" s="100">
        <f t="shared" si="53"/>
        <v>5965.6820009501671</v>
      </c>
      <c r="AF85" s="122">
        <f t="shared" si="94"/>
        <v>0</v>
      </c>
      <c r="AG85" s="122">
        <f t="shared" si="85"/>
        <v>1789.70460028505</v>
      </c>
      <c r="AH85" s="100">
        <f t="shared" si="70"/>
        <v>7755.3866012352173</v>
      </c>
      <c r="AI85" s="221">
        <f t="shared" si="66"/>
        <v>21.8</v>
      </c>
      <c r="AJ85" s="117">
        <f t="shared" si="50"/>
        <v>1300.5186762071364</v>
      </c>
      <c r="AK85" s="130">
        <f t="shared" si="95"/>
        <v>9055.9052774423544</v>
      </c>
      <c r="AL85" s="101">
        <f t="shared" si="89"/>
        <v>4.9999999999999822E-2</v>
      </c>
      <c r="AM85" s="298">
        <f t="shared" si="90"/>
        <v>4.9999999999999822E-2</v>
      </c>
      <c r="AN85" s="100">
        <f t="shared" si="91"/>
        <v>1170.1909174423545</v>
      </c>
      <c r="AO85" s="101">
        <f t="shared" si="92"/>
        <v>0.14839377436470502</v>
      </c>
      <c r="AQ85" s="292">
        <f t="shared" si="93"/>
        <v>0.53833193251973088</v>
      </c>
      <c r="AR85" s="289"/>
    </row>
    <row r="86" spans="1:44" s="93" customFormat="1" x14ac:dyDescent="0.25">
      <c r="A86" s="95" t="s">
        <v>218</v>
      </c>
      <c r="B86" s="100">
        <v>3801.97</v>
      </c>
      <c r="C86" s="100">
        <f t="shared" si="67"/>
        <v>1900.9849999999999</v>
      </c>
      <c r="D86" s="100">
        <f t="shared" si="54"/>
        <v>1140.5909999999999</v>
      </c>
      <c r="E86" s="100">
        <v>59.87</v>
      </c>
      <c r="F86" s="100">
        <f t="shared" si="55"/>
        <v>6903.4160000000002</v>
      </c>
      <c r="G86" s="223">
        <v>17.5</v>
      </c>
      <c r="H86" s="117">
        <f t="shared" si="56"/>
        <v>665.34474999999998</v>
      </c>
      <c r="I86" s="130">
        <f t="shared" si="57"/>
        <v>7568.7607500000004</v>
      </c>
      <c r="K86" s="141">
        <v>19</v>
      </c>
      <c r="M86" s="100">
        <f t="shared" si="51"/>
        <v>4715.3178263059053</v>
      </c>
      <c r="N86" s="122">
        <f t="shared" si="68"/>
        <v>943.06356526118111</v>
      </c>
      <c r="O86" s="122">
        <f t="shared" si="69"/>
        <v>1414.5953478917716</v>
      </c>
      <c r="P86" s="100">
        <f t="shared" si="58"/>
        <v>7072.976739458858</v>
      </c>
      <c r="Q86" s="221">
        <f t="shared" si="59"/>
        <v>17.5</v>
      </c>
      <c r="R86" s="117">
        <f t="shared" si="60"/>
        <v>825.18061960353339</v>
      </c>
      <c r="S86" s="130">
        <f t="shared" si="61"/>
        <v>7898.1573590623912</v>
      </c>
      <c r="T86" s="101">
        <f t="shared" si="76"/>
        <v>4.3520547146689958E-2</v>
      </c>
      <c r="U86" s="245">
        <f t="shared" si="77"/>
        <v>0.24023015076549936</v>
      </c>
      <c r="V86" s="100">
        <f t="shared" si="52"/>
        <v>5571.1302180914954</v>
      </c>
      <c r="W86" s="122">
        <f t="shared" si="62"/>
        <v>0</v>
      </c>
      <c r="X86" s="122">
        <f t="shared" si="63"/>
        <v>1671.3390654274485</v>
      </c>
      <c r="Y86" s="100">
        <f t="shared" si="64"/>
        <v>7242.4692835189435</v>
      </c>
      <c r="Z86" s="221">
        <f t="shared" si="65"/>
        <v>17.5</v>
      </c>
      <c r="AA86" s="117">
        <f t="shared" si="49"/>
        <v>974.94778816601161</v>
      </c>
      <c r="AB86" s="130">
        <f t="shared" si="41"/>
        <v>8217.4170716849549</v>
      </c>
      <c r="AC86" s="101">
        <f t="shared" si="83"/>
        <v>4.0422050119860442E-2</v>
      </c>
      <c r="AD86" s="245">
        <f t="shared" si="84"/>
        <v>0.18149622640729901</v>
      </c>
      <c r="AE86" s="100">
        <f t="shared" si="53"/>
        <v>5849.6867289960701</v>
      </c>
      <c r="AF86" s="122">
        <f t="shared" si="94"/>
        <v>0</v>
      </c>
      <c r="AG86" s="122">
        <f t="shared" si="85"/>
        <v>1754.9060186988211</v>
      </c>
      <c r="AH86" s="100">
        <f t="shared" si="70"/>
        <v>7604.5927476948909</v>
      </c>
      <c r="AI86" s="221">
        <f t="shared" si="66"/>
        <v>17.5</v>
      </c>
      <c r="AJ86" s="117">
        <f t="shared" si="50"/>
        <v>1023.6951775743122</v>
      </c>
      <c r="AK86" s="130">
        <f t="shared" si="95"/>
        <v>8628.2879252692037</v>
      </c>
      <c r="AL86" s="101">
        <f t="shared" si="89"/>
        <v>5.0000000000000044E-2</v>
      </c>
      <c r="AM86" s="298">
        <f t="shared" si="90"/>
        <v>5.0000000000000044E-2</v>
      </c>
      <c r="AN86" s="100">
        <f t="shared" si="91"/>
        <v>1059.5271752692033</v>
      </c>
      <c r="AO86" s="101">
        <f t="shared" si="92"/>
        <v>0.13998687635478557</v>
      </c>
      <c r="AQ86" s="292">
        <f t="shared" si="93"/>
        <v>0.53859360515629273</v>
      </c>
      <c r="AR86" s="289"/>
    </row>
    <row r="87" spans="1:44" s="93" customFormat="1" x14ac:dyDescent="0.25">
      <c r="A87" s="95" t="s">
        <v>219</v>
      </c>
      <c r="B87" s="100">
        <v>3727.43</v>
      </c>
      <c r="C87" s="100">
        <f t="shared" si="67"/>
        <v>1863.7149999999999</v>
      </c>
      <c r="D87" s="100">
        <f t="shared" si="54"/>
        <v>1118.2289999999998</v>
      </c>
      <c r="E87" s="100">
        <v>59.87</v>
      </c>
      <c r="F87" s="100">
        <f t="shared" si="55"/>
        <v>6769.2439999999997</v>
      </c>
      <c r="G87" s="223">
        <v>15.7</v>
      </c>
      <c r="H87" s="117">
        <f t="shared" si="56"/>
        <v>585.20650999999998</v>
      </c>
      <c r="I87" s="130">
        <f t="shared" si="57"/>
        <v>7354.4505099999997</v>
      </c>
      <c r="K87" s="141">
        <v>3</v>
      </c>
      <c r="M87" s="100">
        <f t="shared" si="51"/>
        <v>4623.6728170248307</v>
      </c>
      <c r="N87" s="122">
        <f t="shared" si="68"/>
        <v>924.73456340496614</v>
      </c>
      <c r="O87" s="122">
        <f t="shared" si="69"/>
        <v>1387.1018451074492</v>
      </c>
      <c r="P87" s="100">
        <f t="shared" si="58"/>
        <v>6935.5092255372456</v>
      </c>
      <c r="Q87" s="221">
        <f t="shared" si="59"/>
        <v>15.7</v>
      </c>
      <c r="R87" s="117">
        <f t="shared" si="60"/>
        <v>725.91663227289837</v>
      </c>
      <c r="S87" s="130">
        <f t="shared" si="61"/>
        <v>7661.4258578101435</v>
      </c>
      <c r="T87" s="101">
        <f t="shared" si="76"/>
        <v>4.1740079342806435E-2</v>
      </c>
      <c r="U87" s="245">
        <f t="shared" si="77"/>
        <v>0.24044524431708458</v>
      </c>
      <c r="V87" s="100">
        <f t="shared" si="52"/>
        <v>5462.851985456844</v>
      </c>
      <c r="W87" s="122">
        <f t="shared" si="62"/>
        <v>0</v>
      </c>
      <c r="X87" s="122">
        <f t="shared" si="63"/>
        <v>1638.8555956370531</v>
      </c>
      <c r="Y87" s="100">
        <f t="shared" si="64"/>
        <v>7101.7075810938968</v>
      </c>
      <c r="Z87" s="221">
        <f t="shared" si="65"/>
        <v>15.7</v>
      </c>
      <c r="AA87" s="117">
        <f t="shared" si="49"/>
        <v>857.6677617167245</v>
      </c>
      <c r="AB87" s="130">
        <f t="shared" si="41"/>
        <v>7959.3753428106211</v>
      </c>
      <c r="AC87" s="101">
        <f t="shared" si="83"/>
        <v>3.8889560576605309E-2</v>
      </c>
      <c r="AD87" s="245">
        <f t="shared" si="84"/>
        <v>0.18149622640729923</v>
      </c>
      <c r="AE87" s="100">
        <f t="shared" si="53"/>
        <v>5735.9945847296858</v>
      </c>
      <c r="AF87" s="122">
        <f t="shared" si="94"/>
        <v>0</v>
      </c>
      <c r="AG87" s="122">
        <f t="shared" si="85"/>
        <v>1720.7983754189056</v>
      </c>
      <c r="AH87" s="100">
        <f t="shared" si="70"/>
        <v>7456.7929601485912</v>
      </c>
      <c r="AI87" s="221">
        <f t="shared" si="66"/>
        <v>15.7</v>
      </c>
      <c r="AJ87" s="117">
        <f t="shared" si="50"/>
        <v>900.55114980256064</v>
      </c>
      <c r="AK87" s="130">
        <f t="shared" si="95"/>
        <v>8357.344109951151</v>
      </c>
      <c r="AL87" s="101">
        <f t="shared" si="89"/>
        <v>4.9999999999999822E-2</v>
      </c>
      <c r="AM87" s="298">
        <f t="shared" si="90"/>
        <v>4.9999999999999822E-2</v>
      </c>
      <c r="AN87" s="100">
        <f t="shared" si="91"/>
        <v>1002.8935999511514</v>
      </c>
      <c r="AO87" s="101">
        <f t="shared" si="92"/>
        <v>0.1363655379266604</v>
      </c>
      <c r="AQ87" s="292">
        <f t="shared" si="93"/>
        <v>0.53886044398679145</v>
      </c>
      <c r="AR87" s="289"/>
    </row>
    <row r="88" spans="1:44" s="93" customFormat="1" x14ac:dyDescent="0.25">
      <c r="A88" s="95" t="s">
        <v>220</v>
      </c>
      <c r="B88" s="100">
        <v>3654.34</v>
      </c>
      <c r="C88" s="100">
        <f t="shared" si="67"/>
        <v>1827.17</v>
      </c>
      <c r="D88" s="100">
        <f t="shared" si="54"/>
        <v>1096.3019999999999</v>
      </c>
      <c r="E88" s="100">
        <v>59.87</v>
      </c>
      <c r="F88" s="100">
        <f t="shared" si="55"/>
        <v>6637.6819999999998</v>
      </c>
      <c r="G88" s="223">
        <v>15.5</v>
      </c>
      <c r="H88" s="117">
        <f t="shared" si="56"/>
        <v>566.42269999999996</v>
      </c>
      <c r="I88" s="130">
        <f t="shared" si="57"/>
        <v>7204.1046999999999</v>
      </c>
      <c r="K88" s="141">
        <v>2</v>
      </c>
      <c r="M88" s="100">
        <f t="shared" si="51"/>
        <v>4533.8105453806975</v>
      </c>
      <c r="N88" s="122">
        <f t="shared" si="68"/>
        <v>906.7621090761395</v>
      </c>
      <c r="O88" s="122">
        <f t="shared" si="69"/>
        <v>1360.1431636142092</v>
      </c>
      <c r="P88" s="100">
        <f t="shared" si="58"/>
        <v>6800.7158180710467</v>
      </c>
      <c r="Q88" s="221">
        <f t="shared" si="59"/>
        <v>15.5</v>
      </c>
      <c r="R88" s="117">
        <f t="shared" si="60"/>
        <v>702.74063453400811</v>
      </c>
      <c r="S88" s="130">
        <f t="shared" si="61"/>
        <v>7503.4564526050544</v>
      </c>
      <c r="T88" s="101">
        <f t="shared" si="76"/>
        <v>4.155294308882751E-2</v>
      </c>
      <c r="U88" s="245">
        <f t="shared" si="77"/>
        <v>0.24066467416296722</v>
      </c>
      <c r="V88" s="100">
        <f t="shared" si="52"/>
        <v>5356.680050612913</v>
      </c>
      <c r="W88" s="122">
        <f t="shared" si="62"/>
        <v>0</v>
      </c>
      <c r="X88" s="122">
        <f t="shared" si="63"/>
        <v>1607.0040151838739</v>
      </c>
      <c r="Y88" s="100">
        <f t="shared" si="64"/>
        <v>6963.6840657967869</v>
      </c>
      <c r="Z88" s="221">
        <f t="shared" si="65"/>
        <v>15.5</v>
      </c>
      <c r="AA88" s="117">
        <f t="shared" si="49"/>
        <v>830.28540784500149</v>
      </c>
      <c r="AB88" s="130">
        <f t="shared" si="41"/>
        <v>7793.9694736417887</v>
      </c>
      <c r="AC88" s="101">
        <f t="shared" si="83"/>
        <v>3.8717226237232838E-2</v>
      </c>
      <c r="AD88" s="245">
        <f t="shared" si="84"/>
        <v>0.18149622640729923</v>
      </c>
      <c r="AE88" s="100">
        <f t="shared" si="53"/>
        <v>5624.5140531435582</v>
      </c>
      <c r="AF88" s="122">
        <f t="shared" si="94"/>
        <v>0</v>
      </c>
      <c r="AG88" s="122">
        <f t="shared" si="85"/>
        <v>1687.3542159430674</v>
      </c>
      <c r="AH88" s="100">
        <f t="shared" si="70"/>
        <v>7311.8682690866253</v>
      </c>
      <c r="AI88" s="221">
        <f t="shared" si="66"/>
        <v>15.5</v>
      </c>
      <c r="AJ88" s="117">
        <f t="shared" si="50"/>
        <v>871.79967823725156</v>
      </c>
      <c r="AK88" s="130">
        <f t="shared" si="95"/>
        <v>8183.6679473238764</v>
      </c>
      <c r="AL88" s="101">
        <f t="shared" si="89"/>
        <v>4.9999999999999822E-2</v>
      </c>
      <c r="AM88" s="298">
        <f t="shared" si="90"/>
        <v>4.9999999999999822E-2</v>
      </c>
      <c r="AN88" s="100">
        <f t="shared" si="91"/>
        <v>979.56324732387657</v>
      </c>
      <c r="AO88" s="101">
        <f t="shared" si="92"/>
        <v>0.13597293322567561</v>
      </c>
      <c r="AQ88" s="292">
        <f t="shared" si="93"/>
        <v>0.53913266229840628</v>
      </c>
      <c r="AR88" s="289"/>
    </row>
    <row r="89" spans="1:44" s="93" customFormat="1" x14ac:dyDescent="0.25">
      <c r="A89" s="95" t="s">
        <v>221</v>
      </c>
      <c r="B89" s="100">
        <v>3582.69</v>
      </c>
      <c r="C89" s="100">
        <f t="shared" si="67"/>
        <v>1791.345</v>
      </c>
      <c r="D89" s="100">
        <f t="shared" si="54"/>
        <v>1074.807</v>
      </c>
      <c r="E89" s="100">
        <v>59.87</v>
      </c>
      <c r="F89" s="100">
        <f t="shared" si="55"/>
        <v>6508.7119999999995</v>
      </c>
      <c r="G89" s="223">
        <v>13</v>
      </c>
      <c r="H89" s="117">
        <f t="shared" si="56"/>
        <v>465.74970000000002</v>
      </c>
      <c r="I89" s="130">
        <f t="shared" si="57"/>
        <v>6974.4616999999998</v>
      </c>
      <c r="K89" s="141">
        <v>1</v>
      </c>
      <c r="M89" s="100">
        <f t="shared" si="51"/>
        <v>4445.7187166311805</v>
      </c>
      <c r="N89" s="122">
        <f t="shared" si="68"/>
        <v>889.14374332623618</v>
      </c>
      <c r="O89" s="122">
        <f t="shared" si="69"/>
        <v>1333.7156149893542</v>
      </c>
      <c r="P89" s="100">
        <f t="shared" si="58"/>
        <v>6668.5780749467713</v>
      </c>
      <c r="Q89" s="221">
        <f t="shared" si="59"/>
        <v>13</v>
      </c>
      <c r="R89" s="117">
        <f t="shared" si="60"/>
        <v>577.94343316205345</v>
      </c>
      <c r="S89" s="130">
        <f t="shared" si="61"/>
        <v>7246.5215081088245</v>
      </c>
      <c r="T89" s="101">
        <f t="shared" si="76"/>
        <v>3.900800087680234E-2</v>
      </c>
      <c r="U89" s="245">
        <f t="shared" si="77"/>
        <v>0.24088847112956469</v>
      </c>
      <c r="V89" s="100">
        <f t="shared" si="52"/>
        <v>5252.599887368041</v>
      </c>
      <c r="W89" s="122">
        <f t="shared" si="62"/>
        <v>0</v>
      </c>
      <c r="X89" s="122">
        <f t="shared" si="63"/>
        <v>1575.7799662104123</v>
      </c>
      <c r="Y89" s="100">
        <f t="shared" si="64"/>
        <v>6828.3798535784535</v>
      </c>
      <c r="Z89" s="221">
        <f t="shared" si="65"/>
        <v>13</v>
      </c>
      <c r="AA89" s="117">
        <f t="shared" si="49"/>
        <v>682.83798535784535</v>
      </c>
      <c r="AB89" s="130">
        <f t="shared" si="41"/>
        <v>7511.2178389362989</v>
      </c>
      <c r="AC89" s="101">
        <f t="shared" si="83"/>
        <v>3.6527364271434326E-2</v>
      </c>
      <c r="AD89" s="245">
        <f t="shared" si="84"/>
        <v>0.18149622640729923</v>
      </c>
      <c r="AE89" s="100">
        <f t="shared" si="53"/>
        <v>5515.2298817364426</v>
      </c>
      <c r="AF89" s="122">
        <f t="shared" si="94"/>
        <v>0</v>
      </c>
      <c r="AG89" s="122">
        <f t="shared" si="85"/>
        <v>1654.5689645209327</v>
      </c>
      <c r="AH89" s="100">
        <f t="shared" si="70"/>
        <v>7169.7988462573758</v>
      </c>
      <c r="AI89" s="221">
        <f t="shared" si="66"/>
        <v>13</v>
      </c>
      <c r="AJ89" s="117">
        <f t="shared" si="50"/>
        <v>716.97988462573755</v>
      </c>
      <c r="AK89" s="130">
        <f t="shared" si="95"/>
        <v>7886.778730883113</v>
      </c>
      <c r="AL89" s="101">
        <f t="shared" si="89"/>
        <v>4.9999999999999822E-2</v>
      </c>
      <c r="AM89" s="298">
        <f t="shared" si="90"/>
        <v>4.9999999999999822E-2</v>
      </c>
      <c r="AN89" s="100">
        <f t="shared" si="91"/>
        <v>912.31703088311315</v>
      </c>
      <c r="AO89" s="101">
        <f t="shared" si="92"/>
        <v>0.13080823583605206</v>
      </c>
      <c r="AQ89" s="292">
        <f t="shared" si="93"/>
        <v>0.53941029833349874</v>
      </c>
      <c r="AR89" s="289"/>
    </row>
    <row r="90" spans="1:44" s="93" customFormat="1" x14ac:dyDescent="0.25">
      <c r="A90" s="95" t="s">
        <v>222</v>
      </c>
      <c r="B90" s="100">
        <v>3512.45</v>
      </c>
      <c r="C90" s="100">
        <f t="shared" si="67"/>
        <v>1756.2249999999999</v>
      </c>
      <c r="D90" s="100">
        <f t="shared" si="54"/>
        <v>1053.7349999999999</v>
      </c>
      <c r="E90" s="100">
        <v>59.87</v>
      </c>
      <c r="F90" s="100">
        <f t="shared" si="55"/>
        <v>6382.2799999999988</v>
      </c>
      <c r="G90" s="223">
        <v>13.5</v>
      </c>
      <c r="H90" s="117">
        <f t="shared" si="56"/>
        <v>474.18074999999999</v>
      </c>
      <c r="I90" s="130">
        <f t="shared" si="57"/>
        <v>6856.4607499999984</v>
      </c>
      <c r="K90" s="141">
        <v>2</v>
      </c>
      <c r="M90" s="100">
        <f t="shared" si="51"/>
        <v>4359.3604465493099</v>
      </c>
      <c r="N90" s="122">
        <f t="shared" si="68"/>
        <v>871.87208930986208</v>
      </c>
      <c r="O90" s="122">
        <f t="shared" si="69"/>
        <v>1307.8081339647929</v>
      </c>
      <c r="P90" s="100">
        <f t="shared" si="58"/>
        <v>6539.040669823964</v>
      </c>
      <c r="Q90" s="221">
        <f t="shared" si="59"/>
        <v>13.5</v>
      </c>
      <c r="R90" s="117">
        <f t="shared" si="60"/>
        <v>588.51366028415691</v>
      </c>
      <c r="S90" s="130">
        <f t="shared" si="61"/>
        <v>7127.5543301081207</v>
      </c>
      <c r="T90" s="101">
        <f t="shared" si="76"/>
        <v>3.9538413474929035E-2</v>
      </c>
      <c r="U90" s="245">
        <f t="shared" si="77"/>
        <v>0.24111672665783423</v>
      </c>
      <c r="V90" s="100">
        <f t="shared" si="52"/>
        <v>5150.5679171472475</v>
      </c>
      <c r="W90" s="122">
        <f t="shared" si="62"/>
        <v>0</v>
      </c>
      <c r="X90" s="122">
        <f t="shared" si="63"/>
        <v>1545.1703751441742</v>
      </c>
      <c r="Y90" s="100">
        <f t="shared" si="64"/>
        <v>6695.7382922914221</v>
      </c>
      <c r="Z90" s="221">
        <f t="shared" si="65"/>
        <v>13.5</v>
      </c>
      <c r="AA90" s="117">
        <f t="shared" si="49"/>
        <v>695.32666881487842</v>
      </c>
      <c r="AB90" s="130">
        <f t="shared" si="41"/>
        <v>7391.0649611063009</v>
      </c>
      <c r="AC90" s="101">
        <f t="shared" si="83"/>
        <v>3.6970694125060932E-2</v>
      </c>
      <c r="AD90" s="245">
        <f t="shared" si="84"/>
        <v>0.18149622640729901</v>
      </c>
      <c r="AE90" s="100">
        <f t="shared" si="53"/>
        <v>5408.0963130046093</v>
      </c>
      <c r="AF90" s="122">
        <f t="shared" si="94"/>
        <v>0</v>
      </c>
      <c r="AG90" s="122">
        <f t="shared" si="85"/>
        <v>1622.4288939013827</v>
      </c>
      <c r="AH90" s="100">
        <f t="shared" si="70"/>
        <v>7030.5252069059916</v>
      </c>
      <c r="AI90" s="221">
        <f t="shared" si="66"/>
        <v>13.5</v>
      </c>
      <c r="AJ90" s="117">
        <f t="shared" si="50"/>
        <v>730.09300225562231</v>
      </c>
      <c r="AK90" s="130">
        <f t="shared" si="95"/>
        <v>7760.6182091616138</v>
      </c>
      <c r="AL90" s="101">
        <f t="shared" si="89"/>
        <v>4.99999999999996E-2</v>
      </c>
      <c r="AM90" s="298">
        <f t="shared" si="90"/>
        <v>4.9999999999999822E-2</v>
      </c>
      <c r="AN90" s="100">
        <f t="shared" si="91"/>
        <v>904.15745916161541</v>
      </c>
      <c r="AO90" s="101">
        <f t="shared" si="92"/>
        <v>0.13186941370029959</v>
      </c>
      <c r="AQ90" s="292">
        <f t="shared" si="93"/>
        <v>0.53969346553107078</v>
      </c>
      <c r="AR90" s="289"/>
    </row>
    <row r="91" spans="1:44" s="93" customFormat="1" x14ac:dyDescent="0.25">
      <c r="A91" s="95" t="s">
        <v>223</v>
      </c>
      <c r="B91" s="100">
        <v>3443.57</v>
      </c>
      <c r="C91" s="100">
        <f t="shared" si="67"/>
        <v>1721.7850000000001</v>
      </c>
      <c r="D91" s="100">
        <f t="shared" si="54"/>
        <v>1033.0709999999999</v>
      </c>
      <c r="E91" s="100">
        <v>59.87</v>
      </c>
      <c r="F91" s="100">
        <f t="shared" si="55"/>
        <v>6258.2960000000003</v>
      </c>
      <c r="G91" s="223">
        <v>12</v>
      </c>
      <c r="H91" s="117">
        <f t="shared" si="56"/>
        <v>413.22840000000002</v>
      </c>
      <c r="I91" s="130">
        <f t="shared" si="57"/>
        <v>6671.5244000000002</v>
      </c>
      <c r="K91" s="141">
        <v>2</v>
      </c>
      <c r="M91" s="100">
        <f t="shared" si="51"/>
        <v>4274.6742614234672</v>
      </c>
      <c r="N91" s="122">
        <f t="shared" si="68"/>
        <v>854.93485228469353</v>
      </c>
      <c r="O91" s="122">
        <f t="shared" si="69"/>
        <v>1282.4022784270401</v>
      </c>
      <c r="P91" s="100">
        <f t="shared" si="58"/>
        <v>6412.0113921352004</v>
      </c>
      <c r="Q91" s="221">
        <f t="shared" si="59"/>
        <v>12</v>
      </c>
      <c r="R91" s="117">
        <f t="shared" si="60"/>
        <v>512.96091137081601</v>
      </c>
      <c r="S91" s="130">
        <f t="shared" si="61"/>
        <v>6924.972303506016</v>
      </c>
      <c r="T91" s="101">
        <f t="shared" si="76"/>
        <v>3.798950409384938E-2</v>
      </c>
      <c r="U91" s="245">
        <f t="shared" si="77"/>
        <v>0.24134960561959451</v>
      </c>
      <c r="V91" s="100">
        <f t="shared" si="52"/>
        <v>5050.5115089922347</v>
      </c>
      <c r="W91" s="122">
        <f t="shared" si="62"/>
        <v>0</v>
      </c>
      <c r="X91" s="122">
        <f t="shared" si="63"/>
        <v>1515.1534526976704</v>
      </c>
      <c r="Y91" s="100">
        <f t="shared" si="64"/>
        <v>6565.6649616899049</v>
      </c>
      <c r="Z91" s="221">
        <f t="shared" si="65"/>
        <v>12</v>
      </c>
      <c r="AA91" s="117">
        <f t="shared" si="49"/>
        <v>606.06138107906816</v>
      </c>
      <c r="AB91" s="130">
        <f t="shared" si="41"/>
        <v>7171.7263427689732</v>
      </c>
      <c r="AC91" s="101">
        <f t="shared" si="83"/>
        <v>3.5632494752076971E-2</v>
      </c>
      <c r="AD91" s="245">
        <f t="shared" si="84"/>
        <v>0.18149622640729901</v>
      </c>
      <c r="AE91" s="100">
        <f t="shared" si="53"/>
        <v>5303.0370844418458</v>
      </c>
      <c r="AF91" s="122">
        <f t="shared" si="94"/>
        <v>0</v>
      </c>
      <c r="AG91" s="122">
        <f t="shared" si="85"/>
        <v>1590.9111253325536</v>
      </c>
      <c r="AH91" s="100">
        <f t="shared" si="70"/>
        <v>6893.9482097743994</v>
      </c>
      <c r="AI91" s="221">
        <f t="shared" si="66"/>
        <v>12</v>
      </c>
      <c r="AJ91" s="117">
        <f t="shared" si="50"/>
        <v>636.36445013302148</v>
      </c>
      <c r="AK91" s="130">
        <f t="shared" si="95"/>
        <v>7530.3126599074212</v>
      </c>
      <c r="AL91" s="101">
        <f t="shared" si="89"/>
        <v>4.9999999999999822E-2</v>
      </c>
      <c r="AM91" s="298">
        <f t="shared" si="90"/>
        <v>4.9999999999999822E-2</v>
      </c>
      <c r="AN91" s="100">
        <f t="shared" si="91"/>
        <v>858.78825990742098</v>
      </c>
      <c r="AO91" s="101">
        <f t="shared" si="92"/>
        <v>0.12872444263374372</v>
      </c>
      <c r="AQ91" s="292">
        <f t="shared" si="93"/>
        <v>0.53998236842632652</v>
      </c>
      <c r="AR91" s="289"/>
    </row>
    <row r="92" spans="1:44" s="93" customFormat="1" x14ac:dyDescent="0.25">
      <c r="A92" s="95" t="s">
        <v>224</v>
      </c>
      <c r="B92" s="100">
        <v>3376.04</v>
      </c>
      <c r="C92" s="100">
        <f t="shared" si="67"/>
        <v>1688.02</v>
      </c>
      <c r="D92" s="100">
        <f t="shared" si="54"/>
        <v>1012.8119999999999</v>
      </c>
      <c r="E92" s="100">
        <v>59.87</v>
      </c>
      <c r="F92" s="100">
        <f t="shared" si="55"/>
        <v>6136.7419999999993</v>
      </c>
      <c r="G92" s="223">
        <v>12.5</v>
      </c>
      <c r="H92" s="117">
        <f t="shared" si="56"/>
        <v>422.005</v>
      </c>
      <c r="I92" s="130">
        <f t="shared" si="57"/>
        <v>6558.7469999999994</v>
      </c>
      <c r="K92" s="141">
        <v>4</v>
      </c>
      <c r="M92" s="100">
        <f t="shared" si="51"/>
        <v>4191.6478665113254</v>
      </c>
      <c r="N92" s="122">
        <f t="shared" si="68"/>
        <v>838.32957330226509</v>
      </c>
      <c r="O92" s="122">
        <f t="shared" si="69"/>
        <v>1257.4943599533976</v>
      </c>
      <c r="P92" s="100">
        <f t="shared" si="58"/>
        <v>6287.4717997669886</v>
      </c>
      <c r="Q92" s="221">
        <f t="shared" si="59"/>
        <v>12.5</v>
      </c>
      <c r="R92" s="117">
        <f t="shared" si="60"/>
        <v>523.95598331391568</v>
      </c>
      <c r="S92" s="130">
        <f t="shared" si="61"/>
        <v>6811.4277830809042</v>
      </c>
      <c r="T92" s="101">
        <f t="shared" si="76"/>
        <v>3.8525770712135143E-2</v>
      </c>
      <c r="U92" s="245">
        <f t="shared" si="77"/>
        <v>0.24158714544594417</v>
      </c>
      <c r="V92" s="100">
        <f t="shared" si="52"/>
        <v>4952.4161367113375</v>
      </c>
      <c r="W92" s="122">
        <f t="shared" si="62"/>
        <v>0</v>
      </c>
      <c r="X92" s="122">
        <f t="shared" si="63"/>
        <v>1485.7248410134011</v>
      </c>
      <c r="Y92" s="100">
        <f t="shared" si="64"/>
        <v>6438.1409777247391</v>
      </c>
      <c r="Z92" s="221">
        <f t="shared" si="65"/>
        <v>12.5</v>
      </c>
      <c r="AA92" s="117">
        <f t="shared" si="49"/>
        <v>619.05201708891718</v>
      </c>
      <c r="AB92" s="130">
        <f t="shared" si="41"/>
        <v>7057.1929948136567</v>
      </c>
      <c r="AC92" s="101">
        <f t="shared" si="83"/>
        <v>3.6081306234093224E-2</v>
      </c>
      <c r="AD92" s="245">
        <f t="shared" si="84"/>
        <v>0.18149622640729923</v>
      </c>
      <c r="AE92" s="100">
        <f t="shared" si="53"/>
        <v>5200.0369435469038</v>
      </c>
      <c r="AF92" s="122">
        <f t="shared" si="94"/>
        <v>0</v>
      </c>
      <c r="AG92" s="122">
        <f t="shared" si="85"/>
        <v>1560.011083064071</v>
      </c>
      <c r="AH92" s="100">
        <f t="shared" si="70"/>
        <v>6760.0480266109753</v>
      </c>
      <c r="AI92" s="221">
        <f t="shared" si="66"/>
        <v>12.5</v>
      </c>
      <c r="AJ92" s="117">
        <f t="shared" si="50"/>
        <v>650.00461794336297</v>
      </c>
      <c r="AK92" s="130">
        <f t="shared" si="95"/>
        <v>7410.0526445543383</v>
      </c>
      <c r="AL92" s="101">
        <f t="shared" si="89"/>
        <v>4.9999999999999822E-2</v>
      </c>
      <c r="AM92" s="298">
        <f t="shared" si="90"/>
        <v>4.9999999999999822E-2</v>
      </c>
      <c r="AN92" s="100">
        <f t="shared" si="91"/>
        <v>851.30564455433887</v>
      </c>
      <c r="AO92" s="101">
        <f t="shared" si="92"/>
        <v>0.12979699393105704</v>
      </c>
      <c r="AQ92" s="292">
        <f t="shared" si="93"/>
        <v>0.54027705345520305</v>
      </c>
      <c r="AR92" s="289"/>
    </row>
    <row r="93" spans="1:44" s="93" customFormat="1" x14ac:dyDescent="0.25">
      <c r="A93" s="95" t="s">
        <v>225</v>
      </c>
      <c r="B93" s="100">
        <v>3309.84</v>
      </c>
      <c r="C93" s="100">
        <f t="shared" si="67"/>
        <v>1654.92</v>
      </c>
      <c r="D93" s="100">
        <f t="shared" si="54"/>
        <v>992.952</v>
      </c>
      <c r="E93" s="100">
        <v>59.87</v>
      </c>
      <c r="F93" s="100">
        <f t="shared" si="55"/>
        <v>6017.5820000000003</v>
      </c>
      <c r="G93" s="223">
        <v>15</v>
      </c>
      <c r="H93" s="117">
        <f t="shared" si="56"/>
        <v>496.476</v>
      </c>
      <c r="I93" s="130">
        <f t="shared" si="57"/>
        <v>6514.058</v>
      </c>
      <c r="K93" s="141">
        <v>2</v>
      </c>
      <c r="M93" s="100">
        <f t="shared" si="51"/>
        <v>4110.2566723282425</v>
      </c>
      <c r="N93" s="122">
        <f t="shared" si="68"/>
        <v>822.05133446564855</v>
      </c>
      <c r="O93" s="122">
        <f t="shared" si="69"/>
        <v>1233.0770016984727</v>
      </c>
      <c r="P93" s="100">
        <f t="shared" si="58"/>
        <v>6165.3850084923633</v>
      </c>
      <c r="Q93" s="221">
        <f t="shared" si="59"/>
        <v>15</v>
      </c>
      <c r="R93" s="117">
        <f t="shared" si="60"/>
        <v>616.53850084923636</v>
      </c>
      <c r="S93" s="130">
        <f t="shared" si="61"/>
        <v>6781.9235093416</v>
      </c>
      <c r="T93" s="101">
        <f t="shared" si="76"/>
        <v>4.1121142817825751E-2</v>
      </c>
      <c r="U93" s="245">
        <f t="shared" si="77"/>
        <v>0.24182941541834113</v>
      </c>
      <c r="V93" s="100">
        <f t="shared" si="52"/>
        <v>4856.2527479212404</v>
      </c>
      <c r="W93" s="122">
        <f t="shared" si="62"/>
        <v>0</v>
      </c>
      <c r="X93" s="122">
        <f t="shared" si="63"/>
        <v>1456.8758243763721</v>
      </c>
      <c r="Y93" s="100">
        <f t="shared" si="64"/>
        <v>6313.1285722976127</v>
      </c>
      <c r="Z93" s="221">
        <f t="shared" si="65"/>
        <v>15</v>
      </c>
      <c r="AA93" s="117">
        <f t="shared" si="49"/>
        <v>728.43791218818603</v>
      </c>
      <c r="AB93" s="130">
        <f t="shared" si="41"/>
        <v>7041.5664844857984</v>
      </c>
      <c r="AC93" s="101">
        <f t="shared" si="83"/>
        <v>3.8284562600353622E-2</v>
      </c>
      <c r="AD93" s="245">
        <f t="shared" si="84"/>
        <v>0.18149622640729901</v>
      </c>
      <c r="AE93" s="100">
        <f t="shared" si="53"/>
        <v>5099.0653853173026</v>
      </c>
      <c r="AF93" s="122">
        <f t="shared" si="94"/>
        <v>0</v>
      </c>
      <c r="AG93" s="122">
        <f t="shared" si="85"/>
        <v>1529.7196155951908</v>
      </c>
      <c r="AH93" s="100">
        <f t="shared" si="70"/>
        <v>6628.7850009124932</v>
      </c>
      <c r="AI93" s="221">
        <f t="shared" si="66"/>
        <v>15</v>
      </c>
      <c r="AJ93" s="117">
        <f t="shared" si="50"/>
        <v>764.85980779759541</v>
      </c>
      <c r="AK93" s="130">
        <f t="shared" si="95"/>
        <v>7393.6448087100889</v>
      </c>
      <c r="AL93" s="101">
        <f t="shared" si="89"/>
        <v>5.0000000000000044E-2</v>
      </c>
      <c r="AM93" s="298">
        <f t="shared" si="90"/>
        <v>5.0000000000000044E-2</v>
      </c>
      <c r="AN93" s="100">
        <f t="shared" si="91"/>
        <v>879.58680871008892</v>
      </c>
      <c r="AO93" s="101">
        <f t="shared" si="92"/>
        <v>0.13502901090381592</v>
      </c>
      <c r="AQ93" s="292">
        <f t="shared" si="93"/>
        <v>0.54057760656626974</v>
      </c>
      <c r="AR93" s="289"/>
    </row>
    <row r="94" spans="1:44" s="93" customFormat="1" x14ac:dyDescent="0.25">
      <c r="A94" s="95" t="s">
        <v>226</v>
      </c>
      <c r="B94" s="100">
        <v>3244.95</v>
      </c>
      <c r="C94" s="100">
        <f t="shared" si="67"/>
        <v>1622.4749999999999</v>
      </c>
      <c r="D94" s="100">
        <f t="shared" si="54"/>
        <v>973.4849999999999</v>
      </c>
      <c r="E94" s="100">
        <v>59.87</v>
      </c>
      <c r="F94" s="100">
        <f t="shared" si="55"/>
        <v>5900.7799999999988</v>
      </c>
      <c r="G94" s="223">
        <v>14</v>
      </c>
      <c r="H94" s="117">
        <f t="shared" si="56"/>
        <v>454.29300000000001</v>
      </c>
      <c r="I94" s="130">
        <f t="shared" si="57"/>
        <v>6355.0729999999985</v>
      </c>
      <c r="K94" s="141">
        <v>3</v>
      </c>
      <c r="M94" s="100">
        <f t="shared" si="51"/>
        <v>4030.476089389565</v>
      </c>
      <c r="N94" s="122">
        <f t="shared" si="68"/>
        <v>806.095217877913</v>
      </c>
      <c r="O94" s="122">
        <f t="shared" si="69"/>
        <v>1209.1428268168695</v>
      </c>
      <c r="P94" s="100">
        <f t="shared" si="58"/>
        <v>6045.7141340843473</v>
      </c>
      <c r="Q94" s="221">
        <f t="shared" si="59"/>
        <v>14</v>
      </c>
      <c r="R94" s="117">
        <f t="shared" si="60"/>
        <v>564.26665251453915</v>
      </c>
      <c r="S94" s="130">
        <f t="shared" si="61"/>
        <v>6609.980786598886</v>
      </c>
      <c r="T94" s="101">
        <f t="shared" si="76"/>
        <v>4.0110914005061504E-2</v>
      </c>
      <c r="U94" s="245">
        <f t="shared" si="77"/>
        <v>0.24207648481165056</v>
      </c>
      <c r="V94" s="100">
        <f t="shared" si="52"/>
        <v>4761.9922902386197</v>
      </c>
      <c r="W94" s="122">
        <f t="shared" si="62"/>
        <v>0</v>
      </c>
      <c r="X94" s="122">
        <f t="shared" si="63"/>
        <v>1428.5976870715858</v>
      </c>
      <c r="Y94" s="100">
        <f t="shared" si="64"/>
        <v>6190.5899773102055</v>
      </c>
      <c r="Z94" s="221">
        <f t="shared" si="65"/>
        <v>14</v>
      </c>
      <c r="AA94" s="117">
        <f t="shared" si="49"/>
        <v>666.67892063340685</v>
      </c>
      <c r="AB94" s="130">
        <f t="shared" si="41"/>
        <v>6857.2688979436125</v>
      </c>
      <c r="AC94" s="101">
        <f t="shared" si="83"/>
        <v>3.7411320747872567E-2</v>
      </c>
      <c r="AD94" s="245">
        <f t="shared" si="84"/>
        <v>0.18149622640729923</v>
      </c>
      <c r="AE94" s="100">
        <f t="shared" si="53"/>
        <v>5000.0919047505495</v>
      </c>
      <c r="AF94" s="122">
        <f t="shared" si="94"/>
        <v>0</v>
      </c>
      <c r="AG94" s="122">
        <f t="shared" si="85"/>
        <v>1500.0275714251648</v>
      </c>
      <c r="AH94" s="100">
        <f t="shared" si="70"/>
        <v>6500.1194761757142</v>
      </c>
      <c r="AI94" s="221">
        <f t="shared" si="66"/>
        <v>14</v>
      </c>
      <c r="AJ94" s="117">
        <f t="shared" si="50"/>
        <v>700.01286666507701</v>
      </c>
      <c r="AK94" s="130">
        <f t="shared" si="95"/>
        <v>7200.1323428407914</v>
      </c>
      <c r="AL94" s="101">
        <f t="shared" si="89"/>
        <v>4.9999999999999822E-2</v>
      </c>
      <c r="AM94" s="298">
        <f t="shared" si="90"/>
        <v>4.9999999999999822E-2</v>
      </c>
      <c r="AN94" s="100">
        <f t="shared" si="91"/>
        <v>845.05934284079285</v>
      </c>
      <c r="AO94" s="101">
        <f t="shared" si="92"/>
        <v>0.1329739788733808</v>
      </c>
      <c r="AQ94" s="292">
        <f t="shared" si="93"/>
        <v>0.54088411369991829</v>
      </c>
      <c r="AR94" s="289"/>
    </row>
    <row r="95" spans="1:44" s="93" customFormat="1" x14ac:dyDescent="0.25">
      <c r="A95" s="95" t="s">
        <v>227</v>
      </c>
      <c r="B95" s="100">
        <v>3181.33</v>
      </c>
      <c r="C95" s="100">
        <f t="shared" si="67"/>
        <v>1590.665</v>
      </c>
      <c r="D95" s="100">
        <f t="shared" si="54"/>
        <v>954.39899999999989</v>
      </c>
      <c r="E95" s="100">
        <v>59.87</v>
      </c>
      <c r="F95" s="100">
        <f t="shared" si="55"/>
        <v>5786.2640000000001</v>
      </c>
      <c r="G95" s="223"/>
      <c r="H95" s="117">
        <f t="shared" si="56"/>
        <v>0</v>
      </c>
      <c r="I95" s="130">
        <f t="shared" si="57"/>
        <v>5786.2640000000001</v>
      </c>
      <c r="K95" s="141"/>
      <c r="M95" s="100">
        <f t="shared" si="51"/>
        <v>3952.2569387260037</v>
      </c>
      <c r="N95" s="122">
        <f t="shared" si="68"/>
        <v>790.4513877452008</v>
      </c>
      <c r="O95" s="122">
        <f t="shared" si="69"/>
        <v>1185.6770816178012</v>
      </c>
      <c r="P95" s="100">
        <f t="shared" si="58"/>
        <v>5928.385408089006</v>
      </c>
      <c r="Q95" s="221">
        <f t="shared" si="59"/>
        <v>0</v>
      </c>
      <c r="R95" s="117">
        <f t="shared" si="60"/>
        <v>0</v>
      </c>
      <c r="S95" s="130">
        <f t="shared" si="61"/>
        <v>5928.385408089006</v>
      </c>
      <c r="T95" s="101">
        <f t="shared" si="76"/>
        <v>2.4561860310730044E-2</v>
      </c>
      <c r="U95" s="245">
        <f t="shared" si="77"/>
        <v>0.24232850371574277</v>
      </c>
      <c r="V95" s="100">
        <f t="shared" si="52"/>
        <v>4669.5766588968372</v>
      </c>
      <c r="W95" s="122">
        <f t="shared" si="62"/>
        <v>0</v>
      </c>
      <c r="X95" s="122">
        <f t="shared" si="63"/>
        <v>1400.8729976690511</v>
      </c>
      <c r="Y95" s="100">
        <f t="shared" si="64"/>
        <v>6070.4496565658883</v>
      </c>
      <c r="Z95" s="221">
        <f t="shared" si="65"/>
        <v>0</v>
      </c>
      <c r="AA95" s="117">
        <f t="shared" si="49"/>
        <v>0</v>
      </c>
      <c r="AB95" s="130">
        <f t="shared" si="41"/>
        <v>6070.4496565658883</v>
      </c>
      <c r="AC95" s="101">
        <f t="shared" si="83"/>
        <v>2.3963396219659039E-2</v>
      </c>
      <c r="AD95" s="245">
        <f t="shared" si="84"/>
        <v>0.18149622640729901</v>
      </c>
      <c r="AE95" s="100">
        <f t="shared" si="53"/>
        <v>4903.0554918416783</v>
      </c>
      <c r="AF95" s="122">
        <f t="shared" si="94"/>
        <v>0</v>
      </c>
      <c r="AG95" s="122">
        <f t="shared" si="85"/>
        <v>1470.9166475525035</v>
      </c>
      <c r="AH95" s="100">
        <f t="shared" si="70"/>
        <v>6373.9721393941818</v>
      </c>
      <c r="AI95" s="221">
        <f t="shared" si="66"/>
        <v>0</v>
      </c>
      <c r="AJ95" s="117">
        <f t="shared" si="50"/>
        <v>0</v>
      </c>
      <c r="AK95" s="130">
        <f t="shared" si="95"/>
        <v>6373.9721393941818</v>
      </c>
      <c r="AL95" s="101">
        <f t="shared" si="89"/>
        <v>4.9999999999999822E-2</v>
      </c>
      <c r="AM95" s="298">
        <f t="shared" si="90"/>
        <v>4.9999999999999822E-2</v>
      </c>
      <c r="AN95" s="100">
        <f t="shared" si="91"/>
        <v>587.70813939418167</v>
      </c>
      <c r="AO95" s="101">
        <f t="shared" si="92"/>
        <v>0.10156953422695225</v>
      </c>
      <c r="AQ95" s="292">
        <f t="shared" si="93"/>
        <v>0.54119676105329484</v>
      </c>
      <c r="AR95" s="289"/>
    </row>
    <row r="96" spans="1:44" s="93" customFormat="1" x14ac:dyDescent="0.25">
      <c r="A96" s="95" t="s">
        <v>228</v>
      </c>
      <c r="B96" s="100">
        <v>3118.95</v>
      </c>
      <c r="C96" s="100">
        <f t="shared" si="67"/>
        <v>1559.4749999999999</v>
      </c>
      <c r="D96" s="100">
        <f t="shared" si="54"/>
        <v>935.68499999999995</v>
      </c>
      <c r="E96" s="100">
        <v>59.87</v>
      </c>
      <c r="F96" s="100">
        <f t="shared" si="55"/>
        <v>5673.9799999999987</v>
      </c>
      <c r="G96" s="223">
        <v>5</v>
      </c>
      <c r="H96" s="117">
        <f t="shared" si="56"/>
        <v>155.94749999999999</v>
      </c>
      <c r="I96" s="130">
        <f t="shared" si="57"/>
        <v>5829.9274999999989</v>
      </c>
      <c r="K96" s="141">
        <v>1</v>
      </c>
      <c r="M96" s="100">
        <f t="shared" si="51"/>
        <v>3875.5623361105827</v>
      </c>
      <c r="N96" s="122">
        <f t="shared" si="68"/>
        <v>775.11246722211661</v>
      </c>
      <c r="O96" s="122">
        <f t="shared" si="69"/>
        <v>1162.6687008331749</v>
      </c>
      <c r="P96" s="100">
        <f t="shared" si="58"/>
        <v>5813.343504165874</v>
      </c>
      <c r="Q96" s="221">
        <f t="shared" si="59"/>
        <v>5</v>
      </c>
      <c r="R96" s="117">
        <f t="shared" si="60"/>
        <v>193.77811680552915</v>
      </c>
      <c r="S96" s="130">
        <f t="shared" si="61"/>
        <v>6007.121620971403</v>
      </c>
      <c r="T96" s="101">
        <f t="shared" si="76"/>
        <v>3.0393880708019738E-2</v>
      </c>
      <c r="U96" s="245">
        <f t="shared" si="77"/>
        <v>0.24258559326394558</v>
      </c>
      <c r="V96" s="100">
        <f t="shared" si="52"/>
        <v>4578.9622753209105</v>
      </c>
      <c r="W96" s="122">
        <f t="shared" si="62"/>
        <v>0</v>
      </c>
      <c r="X96" s="122">
        <f t="shared" si="63"/>
        <v>1373.6886825962731</v>
      </c>
      <c r="Y96" s="100">
        <f t="shared" si="64"/>
        <v>5952.6509579171834</v>
      </c>
      <c r="Z96" s="221">
        <f t="shared" si="65"/>
        <v>5</v>
      </c>
      <c r="AA96" s="117">
        <f t="shared" si="49"/>
        <v>228.94811376604554</v>
      </c>
      <c r="AB96" s="130">
        <f t="shared" si="41"/>
        <v>6181.5990716832293</v>
      </c>
      <c r="AC96" s="101">
        <f t="shared" si="83"/>
        <v>2.9045100419260672E-2</v>
      </c>
      <c r="AD96" s="245">
        <f t="shared" si="84"/>
        <v>0.18149622640729923</v>
      </c>
      <c r="AE96" s="100">
        <f t="shared" si="53"/>
        <v>4807.9103890869555</v>
      </c>
      <c r="AF96" s="122">
        <f t="shared" si="94"/>
        <v>0</v>
      </c>
      <c r="AG96" s="122">
        <f t="shared" si="85"/>
        <v>1442.3731167260867</v>
      </c>
      <c r="AH96" s="100">
        <f t="shared" si="70"/>
        <v>6250.2835058130422</v>
      </c>
      <c r="AI96" s="221">
        <f t="shared" si="66"/>
        <v>5</v>
      </c>
      <c r="AJ96" s="117">
        <f t="shared" si="50"/>
        <v>240.39551945434778</v>
      </c>
      <c r="AK96" s="130">
        <f t="shared" si="95"/>
        <v>6490.67902526739</v>
      </c>
      <c r="AL96" s="101">
        <f t="shared" si="89"/>
        <v>4.9999999999999822E-2</v>
      </c>
      <c r="AM96" s="298">
        <f t="shared" si="90"/>
        <v>4.9999999999999822E-2</v>
      </c>
      <c r="AN96" s="100">
        <f t="shared" si="91"/>
        <v>660.75152526739112</v>
      </c>
      <c r="AO96" s="101">
        <f t="shared" si="92"/>
        <v>0.1133378631668045</v>
      </c>
      <c r="AQ96" s="292">
        <f t="shared" si="93"/>
        <v>0.54151569890089801</v>
      </c>
      <c r="AR96" s="289"/>
    </row>
    <row r="97" spans="1:44" s="93" customFormat="1" x14ac:dyDescent="0.25">
      <c r="A97" s="95" t="s">
        <v>229</v>
      </c>
      <c r="B97" s="100">
        <v>3057.79</v>
      </c>
      <c r="C97" s="100">
        <f t="shared" si="67"/>
        <v>1528.895</v>
      </c>
      <c r="D97" s="100">
        <f t="shared" si="54"/>
        <v>917.33699999999999</v>
      </c>
      <c r="E97" s="100">
        <v>59.87</v>
      </c>
      <c r="F97" s="100">
        <f t="shared" si="55"/>
        <v>5563.8919999999989</v>
      </c>
      <c r="G97" s="223">
        <v>12</v>
      </c>
      <c r="H97" s="117">
        <f t="shared" si="56"/>
        <v>366.9348</v>
      </c>
      <c r="I97" s="130">
        <f t="shared" si="57"/>
        <v>5930.8267999999989</v>
      </c>
      <c r="K97" s="141">
        <v>1</v>
      </c>
      <c r="M97" s="100">
        <f t="shared" si="51"/>
        <v>3800.3676920586577</v>
      </c>
      <c r="N97" s="122">
        <f t="shared" si="68"/>
        <v>760.07353841173153</v>
      </c>
      <c r="O97" s="122">
        <f t="shared" si="69"/>
        <v>1140.1103076175973</v>
      </c>
      <c r="P97" s="100">
        <f t="shared" si="58"/>
        <v>5700.551538087986</v>
      </c>
      <c r="Q97" s="221">
        <f t="shared" si="59"/>
        <v>12</v>
      </c>
      <c r="R97" s="117">
        <f t="shared" si="60"/>
        <v>456.04412304703891</v>
      </c>
      <c r="S97" s="130">
        <f t="shared" si="61"/>
        <v>6156.5956611350248</v>
      </c>
      <c r="T97" s="101">
        <f t="shared" si="76"/>
        <v>3.8067013040243625E-2</v>
      </c>
      <c r="U97" s="245">
        <f t="shared" si="77"/>
        <v>0.24284783849075886</v>
      </c>
      <c r="V97" s="100">
        <f t="shared" si="52"/>
        <v>4490.1200871275205</v>
      </c>
      <c r="W97" s="122">
        <f t="shared" si="62"/>
        <v>0</v>
      </c>
      <c r="X97" s="122">
        <f t="shared" si="63"/>
        <v>1347.0360261382561</v>
      </c>
      <c r="Y97" s="100">
        <f t="shared" si="64"/>
        <v>5837.1561132657771</v>
      </c>
      <c r="Z97" s="221">
        <f t="shared" si="65"/>
        <v>12</v>
      </c>
      <c r="AA97" s="117">
        <f t="shared" si="49"/>
        <v>538.81441045530244</v>
      </c>
      <c r="AB97" s="130">
        <f t="shared" si="41"/>
        <v>6375.9705237210792</v>
      </c>
      <c r="AC97" s="101">
        <f t="shared" si="83"/>
        <v>3.5632494752077193E-2</v>
      </c>
      <c r="AD97" s="245">
        <f t="shared" si="84"/>
        <v>0.18149622640729901</v>
      </c>
      <c r="AE97" s="100">
        <f t="shared" si="53"/>
        <v>4714.6260914838967</v>
      </c>
      <c r="AF97" s="122">
        <f t="shared" si="94"/>
        <v>0</v>
      </c>
      <c r="AG97" s="122">
        <f t="shared" si="85"/>
        <v>1414.387827445169</v>
      </c>
      <c r="AH97" s="100">
        <f t="shared" si="70"/>
        <v>6129.0139189290658</v>
      </c>
      <c r="AI97" s="221">
        <f t="shared" si="66"/>
        <v>12</v>
      </c>
      <c r="AJ97" s="117">
        <f t="shared" si="50"/>
        <v>565.75513097806754</v>
      </c>
      <c r="AK97" s="130">
        <f t="shared" si="95"/>
        <v>6694.7690499071332</v>
      </c>
      <c r="AL97" s="101">
        <f t="shared" si="89"/>
        <v>5.0000000000000044E-2</v>
      </c>
      <c r="AM97" s="298">
        <f t="shared" si="90"/>
        <v>5.0000000000000044E-2</v>
      </c>
      <c r="AN97" s="100">
        <f t="shared" si="91"/>
        <v>763.94224990713428</v>
      </c>
      <c r="AO97" s="101">
        <f t="shared" si="92"/>
        <v>0.12880872695643952</v>
      </c>
      <c r="AQ97" s="292">
        <f t="shared" si="93"/>
        <v>0.54184103273406503</v>
      </c>
      <c r="AR97" s="289"/>
    </row>
    <row r="98" spans="1:44" s="93" customFormat="1" x14ac:dyDescent="0.25">
      <c r="A98" s="95" t="s">
        <v>230</v>
      </c>
      <c r="B98" s="100">
        <v>2997.82</v>
      </c>
      <c r="C98" s="100">
        <f t="shared" si="67"/>
        <v>1498.91</v>
      </c>
      <c r="D98" s="100">
        <f t="shared" si="54"/>
        <v>899.346</v>
      </c>
      <c r="E98" s="100">
        <v>59.87</v>
      </c>
      <c r="F98" s="100">
        <f t="shared" si="55"/>
        <v>5455.9460000000008</v>
      </c>
      <c r="G98" s="223">
        <v>6</v>
      </c>
      <c r="H98" s="117">
        <f t="shared" si="56"/>
        <v>179.86920000000001</v>
      </c>
      <c r="I98" s="130">
        <f t="shared" si="57"/>
        <v>5635.8152000000009</v>
      </c>
      <c r="K98" s="141">
        <v>1</v>
      </c>
      <c r="M98" s="100">
        <f t="shared" si="51"/>
        <v>3726.6361223432577</v>
      </c>
      <c r="N98" s="122">
        <f t="shared" si="68"/>
        <v>745.32722446865159</v>
      </c>
      <c r="O98" s="122">
        <f t="shared" si="69"/>
        <v>1117.9908367029773</v>
      </c>
      <c r="P98" s="100">
        <f t="shared" si="58"/>
        <v>5589.9541835148866</v>
      </c>
      <c r="Q98" s="221">
        <f t="shared" si="59"/>
        <v>6</v>
      </c>
      <c r="R98" s="117">
        <f t="shared" si="60"/>
        <v>223.59816734059547</v>
      </c>
      <c r="S98" s="130">
        <f t="shared" si="61"/>
        <v>5813.5523508554825</v>
      </c>
      <c r="T98" s="101">
        <f t="shared" si="76"/>
        <v>3.153707929519789E-2</v>
      </c>
      <c r="U98" s="245">
        <f t="shared" si="77"/>
        <v>0.24311537128421912</v>
      </c>
      <c r="V98" s="100">
        <f t="shared" si="52"/>
        <v>4403.0065157416893</v>
      </c>
      <c r="W98" s="122">
        <f t="shared" si="62"/>
        <v>0</v>
      </c>
      <c r="X98" s="122">
        <f t="shared" si="63"/>
        <v>1320.9019547225068</v>
      </c>
      <c r="Y98" s="100">
        <f t="shared" si="64"/>
        <v>5723.9084704641964</v>
      </c>
      <c r="Z98" s="221">
        <f t="shared" si="65"/>
        <v>6</v>
      </c>
      <c r="AA98" s="117">
        <f t="shared" si="49"/>
        <v>264.18039094450137</v>
      </c>
      <c r="AB98" s="130">
        <f t="shared" si="41"/>
        <v>5988.088861408698</v>
      </c>
      <c r="AC98" s="101">
        <f t="shared" si="83"/>
        <v>3.0022351226876243E-2</v>
      </c>
      <c r="AD98" s="245">
        <f t="shared" si="84"/>
        <v>0.18149622640729923</v>
      </c>
      <c r="AE98" s="100">
        <f t="shared" si="53"/>
        <v>4623.1568415287729</v>
      </c>
      <c r="AF98" s="122">
        <f t="shared" si="94"/>
        <v>0</v>
      </c>
      <c r="AG98" s="122">
        <f t="shared" si="85"/>
        <v>1386.9470524586318</v>
      </c>
      <c r="AH98" s="100">
        <f t="shared" si="70"/>
        <v>6010.1038939874052</v>
      </c>
      <c r="AI98" s="221">
        <f t="shared" si="66"/>
        <v>6</v>
      </c>
      <c r="AJ98" s="117">
        <f t="shared" si="50"/>
        <v>277.38941049172638</v>
      </c>
      <c r="AK98" s="130">
        <f t="shared" si="95"/>
        <v>6287.4933044791314</v>
      </c>
      <c r="AL98" s="101">
        <f t="shared" si="89"/>
        <v>4.9999999999999822E-2</v>
      </c>
      <c r="AM98" s="298">
        <f t="shared" si="90"/>
        <v>4.9999999999999822E-2</v>
      </c>
      <c r="AN98" s="100">
        <f t="shared" si="91"/>
        <v>651.67810447913052</v>
      </c>
      <c r="AO98" s="101">
        <f t="shared" si="92"/>
        <v>0.11563156018301135</v>
      </c>
      <c r="AQ98" s="292">
        <f t="shared" si="93"/>
        <v>0.54217292616927382</v>
      </c>
      <c r="AR98" s="289"/>
    </row>
    <row r="99" spans="1:44" s="93" customFormat="1" x14ac:dyDescent="0.25">
      <c r="A99" s="95" t="s">
        <v>231</v>
      </c>
      <c r="B99" s="100">
        <v>2939.05</v>
      </c>
      <c r="C99" s="100">
        <f t="shared" si="67"/>
        <v>1469.5250000000001</v>
      </c>
      <c r="D99" s="100">
        <f t="shared" si="54"/>
        <v>881.71500000000003</v>
      </c>
      <c r="E99" s="100">
        <v>59.87</v>
      </c>
      <c r="F99" s="100">
        <f t="shared" si="55"/>
        <v>5350.1600000000008</v>
      </c>
      <c r="G99" s="223">
        <v>4.5</v>
      </c>
      <c r="H99" s="117">
        <f t="shared" si="56"/>
        <v>132.25725</v>
      </c>
      <c r="I99" s="130">
        <f t="shared" si="57"/>
        <v>5482.4172500000004</v>
      </c>
      <c r="K99" s="141">
        <v>2</v>
      </c>
      <c r="M99" s="100">
        <f t="shared" si="51"/>
        <v>3654.379921706704</v>
      </c>
      <c r="N99" s="122">
        <f t="shared" si="68"/>
        <v>730.87598434134088</v>
      </c>
      <c r="O99" s="122">
        <f t="shared" si="69"/>
        <v>1096.3139765120111</v>
      </c>
      <c r="P99" s="100">
        <f t="shared" si="58"/>
        <v>5481.5698825600566</v>
      </c>
      <c r="Q99" s="221">
        <f t="shared" si="59"/>
        <v>4.5</v>
      </c>
      <c r="R99" s="117">
        <f t="shared" si="60"/>
        <v>164.44709647680168</v>
      </c>
      <c r="S99" s="130">
        <f t="shared" si="61"/>
        <v>5646.0169790368582</v>
      </c>
      <c r="T99" s="101">
        <f t="shared" si="76"/>
        <v>2.9840802255037824E-2</v>
      </c>
      <c r="U99" s="245">
        <f t="shared" si="77"/>
        <v>0.24338814300767386</v>
      </c>
      <c r="V99" s="100">
        <f t="shared" si="52"/>
        <v>4317.636087355072</v>
      </c>
      <c r="W99" s="122">
        <f t="shared" si="62"/>
        <v>0</v>
      </c>
      <c r="X99" s="122">
        <f t="shared" si="63"/>
        <v>1295.2908262065216</v>
      </c>
      <c r="Y99" s="100">
        <f t="shared" si="64"/>
        <v>5612.9269135615941</v>
      </c>
      <c r="Z99" s="221">
        <f t="shared" si="65"/>
        <v>4.5</v>
      </c>
      <c r="AA99" s="117">
        <f t="shared" si="49"/>
        <v>194.29362393097824</v>
      </c>
      <c r="AB99" s="130">
        <f t="shared" si="41"/>
        <v>5807.2205374925725</v>
      </c>
      <c r="AC99" s="101">
        <f t="shared" si="83"/>
        <v>2.8551731079493381E-2</v>
      </c>
      <c r="AD99" s="245">
        <f t="shared" si="84"/>
        <v>0.18149622640729923</v>
      </c>
      <c r="AE99" s="100">
        <f t="shared" si="53"/>
        <v>4533.517891722825</v>
      </c>
      <c r="AF99" s="122">
        <f t="shared" si="94"/>
        <v>0</v>
      </c>
      <c r="AG99" s="122">
        <f t="shared" si="85"/>
        <v>1360.0553675168474</v>
      </c>
      <c r="AH99" s="100">
        <f t="shared" si="70"/>
        <v>5893.5732592396726</v>
      </c>
      <c r="AI99" s="221">
        <f t="shared" si="66"/>
        <v>4.5</v>
      </c>
      <c r="AJ99" s="117">
        <f t="shared" si="50"/>
        <v>204.00830512752711</v>
      </c>
      <c r="AK99" s="130">
        <f t="shared" si="95"/>
        <v>6097.5815643671995</v>
      </c>
      <c r="AL99" s="101">
        <f t="shared" si="89"/>
        <v>4.9999999999999822E-2</v>
      </c>
      <c r="AM99" s="298">
        <f t="shared" si="90"/>
        <v>4.9999999999999822E-2</v>
      </c>
      <c r="AN99" s="100">
        <f t="shared" si="91"/>
        <v>615.16431436719904</v>
      </c>
      <c r="AO99" s="101">
        <f t="shared" si="92"/>
        <v>0.11220676689049869</v>
      </c>
      <c r="AQ99" s="292">
        <f t="shared" si="93"/>
        <v>0.54251131886930293</v>
      </c>
      <c r="AR99" s="289"/>
    </row>
    <row r="100" spans="1:44" s="93" customFormat="1" x14ac:dyDescent="0.25">
      <c r="A100" s="95" t="s">
        <v>232</v>
      </c>
      <c r="B100" s="100">
        <v>2881.42</v>
      </c>
      <c r="C100" s="100">
        <f t="shared" si="67"/>
        <v>1440.71</v>
      </c>
      <c r="D100" s="100">
        <f t="shared" si="54"/>
        <v>864.42600000000004</v>
      </c>
      <c r="E100" s="100">
        <v>59.87</v>
      </c>
      <c r="F100" s="100">
        <f t="shared" si="55"/>
        <v>5246.4260000000004</v>
      </c>
      <c r="G100" s="223"/>
      <c r="H100" s="117">
        <f t="shared" si="56"/>
        <v>0</v>
      </c>
      <c r="I100" s="130">
        <f t="shared" si="57"/>
        <v>5246.4260000000004</v>
      </c>
      <c r="K100" s="141"/>
      <c r="M100" s="100">
        <f t="shared" si="51"/>
        <v>3583.5253216950546</v>
      </c>
      <c r="N100" s="122">
        <f t="shared" si="68"/>
        <v>716.70506433901096</v>
      </c>
      <c r="O100" s="122">
        <f t="shared" si="69"/>
        <v>1075.0575965085163</v>
      </c>
      <c r="P100" s="100">
        <f t="shared" si="58"/>
        <v>5375.2879825425816</v>
      </c>
      <c r="Q100" s="221">
        <f t="shared" si="59"/>
        <v>0</v>
      </c>
      <c r="R100" s="117">
        <f t="shared" si="60"/>
        <v>0</v>
      </c>
      <c r="S100" s="130">
        <f t="shared" si="61"/>
        <v>5375.2879825425816</v>
      </c>
      <c r="T100" s="101">
        <f t="shared" si="76"/>
        <v>2.4561860310729822E-2</v>
      </c>
      <c r="U100" s="245">
        <f t="shared" si="77"/>
        <v>0.24366642894651047</v>
      </c>
      <c r="V100" s="100">
        <f t="shared" si="52"/>
        <v>4233.9216448177094</v>
      </c>
      <c r="W100" s="122">
        <f t="shared" si="62"/>
        <v>0</v>
      </c>
      <c r="X100" s="122">
        <f t="shared" si="63"/>
        <v>1270.1764934453129</v>
      </c>
      <c r="Y100" s="100">
        <f t="shared" si="64"/>
        <v>5504.0981382630225</v>
      </c>
      <c r="Z100" s="221">
        <f t="shared" si="65"/>
        <v>0</v>
      </c>
      <c r="AA100" s="117">
        <f t="shared" si="49"/>
        <v>0</v>
      </c>
      <c r="AB100" s="130">
        <f t="shared" si="41"/>
        <v>5504.0981382630225</v>
      </c>
      <c r="AC100" s="101">
        <f t="shared" si="83"/>
        <v>2.3963396219659261E-2</v>
      </c>
      <c r="AD100" s="245">
        <f t="shared" si="84"/>
        <v>0.18149622640729901</v>
      </c>
      <c r="AE100" s="100">
        <f t="shared" si="53"/>
        <v>4445.6177270585949</v>
      </c>
      <c r="AF100" s="122">
        <f t="shared" si="94"/>
        <v>0</v>
      </c>
      <c r="AG100" s="122">
        <f t="shared" si="85"/>
        <v>1333.6853181175784</v>
      </c>
      <c r="AH100" s="100">
        <f t="shared" si="70"/>
        <v>5779.3030451761733</v>
      </c>
      <c r="AI100" s="221">
        <f t="shared" si="66"/>
        <v>0</v>
      </c>
      <c r="AJ100" s="117">
        <f t="shared" si="50"/>
        <v>0</v>
      </c>
      <c r="AK100" s="130">
        <f t="shared" si="95"/>
        <v>5779.3030451761733</v>
      </c>
      <c r="AL100" s="101">
        <f t="shared" si="89"/>
        <v>5.0000000000000044E-2</v>
      </c>
      <c r="AM100" s="298">
        <f t="shared" si="90"/>
        <v>5.0000000000000044E-2</v>
      </c>
      <c r="AN100" s="100">
        <f t="shared" si="91"/>
        <v>532.87704517617294</v>
      </c>
      <c r="AO100" s="101">
        <f t="shared" si="92"/>
        <v>0.10156953422695247</v>
      </c>
      <c r="AQ100" s="292">
        <f t="shared" si="93"/>
        <v>0.54285655234523067</v>
      </c>
      <c r="AR100" s="289"/>
    </row>
    <row r="101" spans="1:44" s="93" customFormat="1" x14ac:dyDescent="0.25">
      <c r="A101" s="95" t="s">
        <v>233</v>
      </c>
      <c r="B101" s="100">
        <v>2824.92</v>
      </c>
      <c r="C101" s="100">
        <f t="shared" si="67"/>
        <v>1412.46</v>
      </c>
      <c r="D101" s="100">
        <f t="shared" si="54"/>
        <v>847.476</v>
      </c>
      <c r="E101" s="100">
        <v>59.87</v>
      </c>
      <c r="F101" s="100">
        <f t="shared" si="55"/>
        <v>5144.7259999999997</v>
      </c>
      <c r="G101" s="223"/>
      <c r="H101" s="117">
        <f t="shared" si="56"/>
        <v>0</v>
      </c>
      <c r="I101" s="130">
        <f t="shared" si="57"/>
        <v>5144.7259999999997</v>
      </c>
      <c r="K101" s="141"/>
      <c r="M101" s="100">
        <f t="shared" si="51"/>
        <v>3514.0600275659867</v>
      </c>
      <c r="N101" s="122">
        <f t="shared" si="68"/>
        <v>702.81200551319739</v>
      </c>
      <c r="O101" s="122">
        <f t="shared" si="69"/>
        <v>1054.218008269796</v>
      </c>
      <c r="P101" s="100">
        <f t="shared" si="58"/>
        <v>5271.0900413489799</v>
      </c>
      <c r="Q101" s="221">
        <f t="shared" si="59"/>
        <v>0</v>
      </c>
      <c r="R101" s="117">
        <f t="shared" si="60"/>
        <v>0</v>
      </c>
      <c r="S101" s="130">
        <f t="shared" si="61"/>
        <v>5271.0900413489799</v>
      </c>
      <c r="T101" s="101">
        <f t="shared" si="76"/>
        <v>2.4561860310729822E-2</v>
      </c>
      <c r="U101" s="245">
        <f t="shared" si="77"/>
        <v>0.24395028091626902</v>
      </c>
      <c r="V101" s="100">
        <f t="shared" si="52"/>
        <v>4151.8486619379428</v>
      </c>
      <c r="W101" s="122">
        <f t="shared" si="62"/>
        <v>0</v>
      </c>
      <c r="X101" s="122">
        <f t="shared" si="63"/>
        <v>1245.5545985813828</v>
      </c>
      <c r="Y101" s="100">
        <f t="shared" si="64"/>
        <v>5397.4032605193261</v>
      </c>
      <c r="Z101" s="221">
        <f t="shared" si="65"/>
        <v>0</v>
      </c>
      <c r="AA101" s="117">
        <f t="shared" si="49"/>
        <v>0</v>
      </c>
      <c r="AB101" s="130">
        <f t="shared" si="41"/>
        <v>5397.4032605193261</v>
      </c>
      <c r="AC101" s="101">
        <f t="shared" si="83"/>
        <v>2.3963396219659261E-2</v>
      </c>
      <c r="AD101" s="245">
        <f t="shared" si="84"/>
        <v>0.18149622640729901</v>
      </c>
      <c r="AE101" s="100">
        <f t="shared" si="53"/>
        <v>4359.4410950348392</v>
      </c>
      <c r="AF101" s="122">
        <f t="shared" si="94"/>
        <v>0</v>
      </c>
      <c r="AG101" s="122">
        <f t="shared" si="85"/>
        <v>1307.8323285104518</v>
      </c>
      <c r="AH101" s="100">
        <f t="shared" si="70"/>
        <v>5667.2734235452908</v>
      </c>
      <c r="AI101" s="221">
        <f t="shared" si="66"/>
        <v>0</v>
      </c>
      <c r="AJ101" s="117">
        <f t="shared" si="50"/>
        <v>0</v>
      </c>
      <c r="AK101" s="130">
        <f t="shared" si="95"/>
        <v>5667.2734235452908</v>
      </c>
      <c r="AL101" s="101">
        <f t="shared" si="89"/>
        <v>4.9999999999999822E-2</v>
      </c>
      <c r="AM101" s="298">
        <f t="shared" si="90"/>
        <v>4.9999999999999822E-2</v>
      </c>
      <c r="AN101" s="100">
        <f t="shared" si="91"/>
        <v>522.54742354529117</v>
      </c>
      <c r="AO101" s="101">
        <f t="shared" si="92"/>
        <v>0.10156953422695225</v>
      </c>
      <c r="AQ101" s="292">
        <f t="shared" si="93"/>
        <v>0.54320869087791479</v>
      </c>
      <c r="AR101" s="289"/>
    </row>
    <row r="102" spans="1:44" s="93" customFormat="1" x14ac:dyDescent="0.25">
      <c r="A102" s="96" t="s">
        <v>234</v>
      </c>
      <c r="B102" s="97"/>
      <c r="C102" s="97"/>
      <c r="D102" s="97"/>
      <c r="E102" s="97"/>
      <c r="F102" s="97"/>
      <c r="G102" s="223"/>
      <c r="H102" s="116"/>
      <c r="I102" s="130"/>
      <c r="J102" s="99"/>
      <c r="K102" s="142"/>
      <c r="L102" s="99"/>
      <c r="M102" s="97">
        <f t="shared" si="51"/>
        <v>0</v>
      </c>
      <c r="N102" s="118"/>
      <c r="O102" s="118"/>
      <c r="P102" s="97"/>
      <c r="Q102" s="221">
        <f t="shared" si="59"/>
        <v>0</v>
      </c>
      <c r="R102" s="116"/>
      <c r="S102" s="130"/>
      <c r="T102" s="98"/>
      <c r="U102" s="245"/>
      <c r="V102" s="97">
        <f t="shared" si="52"/>
        <v>0</v>
      </c>
      <c r="W102" s="118"/>
      <c r="X102" s="118"/>
      <c r="Y102" s="97"/>
      <c r="Z102" s="221">
        <f t="shared" si="65"/>
        <v>0</v>
      </c>
      <c r="AA102" s="116"/>
      <c r="AB102" s="130"/>
      <c r="AC102" s="98"/>
      <c r="AD102" s="245"/>
      <c r="AE102" s="97">
        <f t="shared" si="53"/>
        <v>0</v>
      </c>
      <c r="AF102" s="118"/>
      <c r="AG102" s="118"/>
      <c r="AH102" s="97"/>
      <c r="AI102" s="221">
        <f t="shared" si="66"/>
        <v>0</v>
      </c>
      <c r="AJ102" s="116"/>
      <c r="AK102" s="130"/>
      <c r="AL102" s="98"/>
      <c r="AM102" s="298"/>
      <c r="AN102" s="97"/>
      <c r="AO102" s="98"/>
      <c r="AQ102" s="292"/>
      <c r="AR102" s="289"/>
    </row>
    <row r="103" spans="1:44" s="93" customFormat="1" x14ac:dyDescent="0.25">
      <c r="A103" s="96" t="s">
        <v>235</v>
      </c>
      <c r="B103" s="97"/>
      <c r="C103" s="97"/>
      <c r="D103" s="97"/>
      <c r="E103" s="97"/>
      <c r="F103" s="97"/>
      <c r="G103" s="223"/>
      <c r="H103" s="116"/>
      <c r="I103" s="130"/>
      <c r="J103" s="99"/>
      <c r="K103" s="142"/>
      <c r="L103" s="99"/>
      <c r="M103" s="97">
        <f t="shared" si="51"/>
        <v>0</v>
      </c>
      <c r="N103" s="118"/>
      <c r="O103" s="118"/>
      <c r="P103" s="97"/>
      <c r="Q103" s="221">
        <f t="shared" si="59"/>
        <v>0</v>
      </c>
      <c r="R103" s="116"/>
      <c r="S103" s="130"/>
      <c r="T103" s="98"/>
      <c r="U103" s="245"/>
      <c r="V103" s="97">
        <f t="shared" si="52"/>
        <v>0</v>
      </c>
      <c r="W103" s="118"/>
      <c r="X103" s="118"/>
      <c r="Y103" s="97"/>
      <c r="Z103" s="221">
        <f t="shared" si="65"/>
        <v>0</v>
      </c>
      <c r="AA103" s="116"/>
      <c r="AB103" s="130"/>
      <c r="AC103" s="98"/>
      <c r="AD103" s="245"/>
      <c r="AE103" s="97">
        <f t="shared" si="53"/>
        <v>0</v>
      </c>
      <c r="AF103" s="118"/>
      <c r="AG103" s="118"/>
      <c r="AH103" s="97"/>
      <c r="AI103" s="221">
        <f t="shared" si="66"/>
        <v>0</v>
      </c>
      <c r="AJ103" s="116"/>
      <c r="AK103" s="130"/>
      <c r="AL103" s="98"/>
      <c r="AM103" s="298"/>
      <c r="AN103" s="97"/>
      <c r="AO103" s="98"/>
      <c r="AQ103" s="292"/>
      <c r="AR103" s="289"/>
    </row>
    <row r="104" spans="1:44" s="93" customFormat="1" x14ac:dyDescent="0.25">
      <c r="A104" s="96" t="s">
        <v>236</v>
      </c>
      <c r="B104" s="97">
        <v>2314.7800000000002</v>
      </c>
      <c r="C104" s="97">
        <v>1157.3900000000001</v>
      </c>
      <c r="D104" s="97">
        <v>694.43400000000008</v>
      </c>
      <c r="E104" s="97">
        <v>59.87</v>
      </c>
      <c r="F104" s="97">
        <v>4226.4740000000002</v>
      </c>
      <c r="G104" s="223"/>
      <c r="H104" s="116">
        <f t="shared" ref="H104:H167" si="96">B104*G104%</f>
        <v>0</v>
      </c>
      <c r="I104" s="130">
        <f t="shared" ref="I104:I167" si="97">F104+H104</f>
        <v>4226.4740000000002</v>
      </c>
      <c r="J104" s="99"/>
      <c r="K104" s="142"/>
      <c r="L104" s="99"/>
      <c r="M104" s="97">
        <f t="shared" si="51"/>
        <v>2886.856042663288</v>
      </c>
      <c r="N104" s="118">
        <f t="shared" ref="N104:N167" si="98">M104*N$4</f>
        <v>577.37120853265765</v>
      </c>
      <c r="O104" s="118">
        <f t="shared" ref="O104:O167" si="99">M104*O$4</f>
        <v>866.05681279898636</v>
      </c>
      <c r="P104" s="97">
        <f t="shared" ref="P104" si="100">SUM(M104:O104)</f>
        <v>4330.2840639949318</v>
      </c>
      <c r="Q104" s="221">
        <f t="shared" si="59"/>
        <v>0</v>
      </c>
      <c r="R104" s="116">
        <f t="shared" ref="R104:R167" si="101">M104*Q104%</f>
        <v>0</v>
      </c>
      <c r="S104" s="130">
        <f t="shared" ref="S104:S167" si="102">P104+R104</f>
        <v>4330.2840639949318</v>
      </c>
      <c r="T104" s="98">
        <f t="shared" ref="T104:T151" si="103">S104/I104-1</f>
        <v>2.4561860310729822E-2</v>
      </c>
      <c r="U104" s="245">
        <f t="shared" ref="U104:U151" si="104">M104/B104-1</f>
        <v>0.24714056742467427</v>
      </c>
      <c r="V104" s="97">
        <f t="shared" si="52"/>
        <v>3410.8095205877839</v>
      </c>
      <c r="W104" s="118">
        <f t="shared" ref="W104:W167" si="105">V104*W$4</f>
        <v>0</v>
      </c>
      <c r="X104" s="118">
        <f t="shared" ref="X104:X167" si="106">V104*X$4</f>
        <v>1023.2428561763352</v>
      </c>
      <c r="Y104" s="97">
        <f t="shared" ref="Y104:Y161" si="107">SUM(V104:X104)</f>
        <v>4434.0523767641189</v>
      </c>
      <c r="Z104" s="221">
        <f t="shared" si="65"/>
        <v>0</v>
      </c>
      <c r="AA104" s="116">
        <f t="shared" ref="AA104:AA167" si="108">V104*Z104%</f>
        <v>0</v>
      </c>
      <c r="AB104" s="130">
        <f t="shared" ref="AB104:AB167" si="109">Y104+AA104</f>
        <v>4434.0523767641189</v>
      </c>
      <c r="AC104" s="98">
        <f t="shared" ref="AC104:AC151" si="110">AB104/S104-1</f>
        <v>2.3963396219659261E-2</v>
      </c>
      <c r="AD104" s="245">
        <f t="shared" ref="AD104:AD151" si="111">V104/M104-1</f>
        <v>0.18149622640729923</v>
      </c>
      <c r="AE104" s="97">
        <f t="shared" si="53"/>
        <v>3581.3499966171726</v>
      </c>
      <c r="AF104" s="118">
        <f t="shared" ref="AF104:AF151" si="112">AE104*AF$4</f>
        <v>0</v>
      </c>
      <c r="AG104" s="118">
        <f t="shared" ref="AG104:AG151" si="113">AE104*AG$4</f>
        <v>1074.4049989851517</v>
      </c>
      <c r="AH104" s="97">
        <f t="shared" ref="AH104:AH162" si="114">SUM(AE104:AG104)</f>
        <v>4655.754995602324</v>
      </c>
      <c r="AI104" s="221">
        <f t="shared" si="66"/>
        <v>0</v>
      </c>
      <c r="AJ104" s="116">
        <f t="shared" ref="AJ104:AJ167" si="115">AE104*AI104%</f>
        <v>0</v>
      </c>
      <c r="AK104" s="130">
        <f t="shared" ref="AK104:AK167" si="116">AH104+AJ104</f>
        <v>4655.754995602324</v>
      </c>
      <c r="AL104" s="98">
        <f t="shared" ref="AL104:AL151" si="117">AK104/AB104-1</f>
        <v>4.9999999999999822E-2</v>
      </c>
      <c r="AM104" s="298">
        <f t="shared" ref="AM104:AM151" si="118">AE104/V104-1</f>
        <v>4.9999999999999822E-2</v>
      </c>
      <c r="AN104" s="97"/>
      <c r="AO104" s="98"/>
      <c r="AQ104" s="292">
        <f t="shared" ref="AQ104:AQ151" si="119">AE104/B104-1</f>
        <v>0.54716646792229606</v>
      </c>
      <c r="AR104" s="289"/>
    </row>
    <row r="105" spans="1:44" s="93" customFormat="1" x14ac:dyDescent="0.25">
      <c r="A105" s="95" t="s">
        <v>337</v>
      </c>
      <c r="B105" s="100">
        <v>3342.46</v>
      </c>
      <c r="C105" s="100">
        <f t="shared" ref="C105:C168" si="120">B105*C$4</f>
        <v>1671.23</v>
      </c>
      <c r="D105" s="100">
        <f t="shared" ref="D105:D168" si="121">B105*D$4</f>
        <v>1002.7379999999999</v>
      </c>
      <c r="E105" s="100">
        <v>59.87</v>
      </c>
      <c r="F105" s="100">
        <f t="shared" ref="F105:F168" si="122">SUM(B105:E105)</f>
        <v>6076.2980000000007</v>
      </c>
      <c r="G105" s="223">
        <v>31.2</v>
      </c>
      <c r="H105" s="117">
        <f t="shared" si="96"/>
        <v>1042.84752</v>
      </c>
      <c r="I105" s="130">
        <f t="shared" si="97"/>
        <v>7119.1455200000009</v>
      </c>
      <c r="K105" s="141">
        <v>363</v>
      </c>
      <c r="M105" s="100">
        <f t="shared" si="51"/>
        <v>4150.3621217882455</v>
      </c>
      <c r="N105" s="122">
        <f t="shared" si="98"/>
        <v>830.0724243576492</v>
      </c>
      <c r="O105" s="122">
        <f t="shared" si="99"/>
        <v>1245.1086365364736</v>
      </c>
      <c r="P105" s="100">
        <f t="shared" ref="P105:P168" si="123">SUM(M105:O105)</f>
        <v>6225.5431826823678</v>
      </c>
      <c r="Q105" s="221">
        <f t="shared" si="59"/>
        <v>31.2</v>
      </c>
      <c r="R105" s="117">
        <f t="shared" si="101"/>
        <v>1294.9129819979325</v>
      </c>
      <c r="S105" s="130">
        <f t="shared" si="102"/>
        <v>7520.4561646803004</v>
      </c>
      <c r="T105" s="101">
        <f t="shared" si="103"/>
        <v>5.6370619697671209E-2</v>
      </c>
      <c r="U105" s="245">
        <f t="shared" si="104"/>
        <v>0.24170883773874485</v>
      </c>
      <c r="V105" s="100">
        <f t="shared" si="52"/>
        <v>4903.6371851166032</v>
      </c>
      <c r="W105" s="122">
        <f t="shared" si="105"/>
        <v>0</v>
      </c>
      <c r="X105" s="122">
        <f t="shared" si="106"/>
        <v>1471.091155534981</v>
      </c>
      <c r="Y105" s="100">
        <f t="shared" si="107"/>
        <v>6374.7283406515844</v>
      </c>
      <c r="Z105" s="221">
        <f t="shared" si="65"/>
        <v>31.2</v>
      </c>
      <c r="AA105" s="117">
        <f t="shared" si="108"/>
        <v>1529.9348017563802</v>
      </c>
      <c r="AB105" s="130">
        <f t="shared" si="109"/>
        <v>7904.6631424079642</v>
      </c>
      <c r="AC105" s="101">
        <f t="shared" si="110"/>
        <v>5.1088254397663402E-2</v>
      </c>
      <c r="AD105" s="245">
        <f t="shared" si="111"/>
        <v>0.18149622640729901</v>
      </c>
      <c r="AE105" s="100">
        <f t="shared" si="53"/>
        <v>5148.8190443724334</v>
      </c>
      <c r="AF105" s="122">
        <f t="shared" si="112"/>
        <v>0</v>
      </c>
      <c r="AG105" s="122">
        <f t="shared" si="113"/>
        <v>1544.6457133117299</v>
      </c>
      <c r="AH105" s="100">
        <f t="shared" si="114"/>
        <v>6693.4647576841635</v>
      </c>
      <c r="AI105" s="221">
        <f t="shared" si="66"/>
        <v>31.2</v>
      </c>
      <c r="AJ105" s="117">
        <f t="shared" si="115"/>
        <v>1606.4315418441993</v>
      </c>
      <c r="AK105" s="130">
        <f t="shared" si="116"/>
        <v>8299.8962995283619</v>
      </c>
      <c r="AL105" s="101">
        <f t="shared" si="117"/>
        <v>4.9999999999999822E-2</v>
      </c>
      <c r="AM105" s="298">
        <f t="shared" si="118"/>
        <v>5.0000000000000044E-2</v>
      </c>
      <c r="AN105" s="100">
        <f t="shared" ref="AN105:AN151" si="124">AK105-I105</f>
        <v>1180.7507795283609</v>
      </c>
      <c r="AO105" s="101">
        <f t="shared" ref="AO105:AO151" si="125">AK105/I105-1</f>
        <v>0.16585568818775331</v>
      </c>
      <c r="AQ105" s="292">
        <f t="shared" si="119"/>
        <v>0.54042802138916657</v>
      </c>
      <c r="AR105" s="289"/>
    </row>
    <row r="106" spans="1:44" s="93" customFormat="1" x14ac:dyDescent="0.25">
      <c r="A106" s="95" t="s">
        <v>338</v>
      </c>
      <c r="B106" s="100">
        <v>3276.91</v>
      </c>
      <c r="C106" s="100">
        <f t="shared" si="120"/>
        <v>1638.4549999999999</v>
      </c>
      <c r="D106" s="100">
        <f t="shared" si="121"/>
        <v>983.07299999999987</v>
      </c>
      <c r="E106" s="100">
        <v>59.87</v>
      </c>
      <c r="F106" s="100">
        <f t="shared" si="122"/>
        <v>5958.308</v>
      </c>
      <c r="G106" s="223">
        <v>25.6</v>
      </c>
      <c r="H106" s="117">
        <f t="shared" si="96"/>
        <v>838.88896</v>
      </c>
      <c r="I106" s="130">
        <f t="shared" si="97"/>
        <v>6797.1969600000002</v>
      </c>
      <c r="K106" s="141">
        <v>44</v>
      </c>
      <c r="M106" s="100">
        <f t="shared" si="51"/>
        <v>4069.770085856203</v>
      </c>
      <c r="N106" s="122">
        <f t="shared" si="98"/>
        <v>813.95401717124059</v>
      </c>
      <c r="O106" s="122">
        <f t="shared" si="99"/>
        <v>1220.9310257568609</v>
      </c>
      <c r="P106" s="100">
        <f t="shared" si="123"/>
        <v>6104.6551287843049</v>
      </c>
      <c r="Q106" s="221">
        <f t="shared" si="59"/>
        <v>25.6</v>
      </c>
      <c r="R106" s="117">
        <f t="shared" si="101"/>
        <v>1041.861141979188</v>
      </c>
      <c r="S106" s="130">
        <f t="shared" si="102"/>
        <v>7146.5162707634927</v>
      </c>
      <c r="T106" s="101">
        <f t="shared" si="103"/>
        <v>5.1391671128431238E-2</v>
      </c>
      <c r="U106" s="245">
        <f t="shared" si="104"/>
        <v>0.24195357390230532</v>
      </c>
      <c r="V106" s="100">
        <f t="shared" si="52"/>
        <v>4808.4179987844136</v>
      </c>
      <c r="W106" s="122">
        <f t="shared" si="105"/>
        <v>0</v>
      </c>
      <c r="X106" s="122">
        <f t="shared" si="106"/>
        <v>1442.525399635324</v>
      </c>
      <c r="Y106" s="100">
        <f t="shared" si="107"/>
        <v>6250.9433984197376</v>
      </c>
      <c r="Z106" s="221">
        <f t="shared" si="65"/>
        <v>25.6</v>
      </c>
      <c r="AA106" s="117">
        <f t="shared" si="108"/>
        <v>1230.9550076888099</v>
      </c>
      <c r="AB106" s="130">
        <f t="shared" si="109"/>
        <v>7481.8984061085475</v>
      </c>
      <c r="AC106" s="101">
        <f t="shared" si="110"/>
        <v>4.6929458023779791E-2</v>
      </c>
      <c r="AD106" s="245">
        <f t="shared" si="111"/>
        <v>0.18149622640729923</v>
      </c>
      <c r="AE106" s="100">
        <f t="shared" si="53"/>
        <v>5048.838898723634</v>
      </c>
      <c r="AF106" s="122">
        <f t="shared" si="112"/>
        <v>0</v>
      </c>
      <c r="AG106" s="122">
        <f t="shared" si="113"/>
        <v>1514.6516696170902</v>
      </c>
      <c r="AH106" s="100">
        <f t="shared" si="114"/>
        <v>6563.4905683407242</v>
      </c>
      <c r="AI106" s="221">
        <f t="shared" si="66"/>
        <v>25.6</v>
      </c>
      <c r="AJ106" s="117">
        <f t="shared" si="115"/>
        <v>1292.5027580732503</v>
      </c>
      <c r="AK106" s="130">
        <f t="shared" si="116"/>
        <v>7855.9933264139745</v>
      </c>
      <c r="AL106" s="101">
        <f t="shared" si="117"/>
        <v>5.0000000000000044E-2</v>
      </c>
      <c r="AM106" s="298">
        <f t="shared" si="118"/>
        <v>5.0000000000000044E-2</v>
      </c>
      <c r="AN106" s="100">
        <f t="shared" si="124"/>
        <v>1058.7963664139743</v>
      </c>
      <c r="AO106" s="101">
        <f t="shared" si="125"/>
        <v>0.15576955804646486</v>
      </c>
      <c r="AQ106" s="292">
        <f t="shared" si="119"/>
        <v>0.5407316339855639</v>
      </c>
      <c r="AR106" s="289"/>
    </row>
    <row r="107" spans="1:44" s="93" customFormat="1" x14ac:dyDescent="0.25">
      <c r="A107" s="95" t="s">
        <v>339</v>
      </c>
      <c r="B107" s="100">
        <v>3212.67</v>
      </c>
      <c r="C107" s="100">
        <f t="shared" si="120"/>
        <v>1606.335</v>
      </c>
      <c r="D107" s="100">
        <f t="shared" si="121"/>
        <v>963.80099999999993</v>
      </c>
      <c r="E107" s="100">
        <v>59.87</v>
      </c>
      <c r="F107" s="100">
        <f t="shared" si="122"/>
        <v>5842.6760000000004</v>
      </c>
      <c r="G107" s="223">
        <v>27.6</v>
      </c>
      <c r="H107" s="117">
        <f t="shared" si="96"/>
        <v>886.69692000000009</v>
      </c>
      <c r="I107" s="130">
        <f t="shared" si="97"/>
        <v>6729.3729200000007</v>
      </c>
      <c r="K107" s="141">
        <v>27</v>
      </c>
      <c r="M107" s="100">
        <f t="shared" si="51"/>
        <v>3990.7886611685699</v>
      </c>
      <c r="N107" s="122">
        <f t="shared" si="98"/>
        <v>798.157732233714</v>
      </c>
      <c r="O107" s="122">
        <f t="shared" si="99"/>
        <v>1197.2365983505708</v>
      </c>
      <c r="P107" s="100">
        <f t="shared" si="123"/>
        <v>5986.1829917528548</v>
      </c>
      <c r="Q107" s="221">
        <f t="shared" si="59"/>
        <v>27.6</v>
      </c>
      <c r="R107" s="117">
        <f t="shared" si="101"/>
        <v>1101.4576704825254</v>
      </c>
      <c r="S107" s="130">
        <f t="shared" si="102"/>
        <v>7087.6406622353807</v>
      </c>
      <c r="T107" s="101">
        <f t="shared" si="103"/>
        <v>5.3239394887834468E-2</v>
      </c>
      <c r="U107" s="245">
        <f t="shared" si="104"/>
        <v>0.24220310868174133</v>
      </c>
      <c r="V107" s="100">
        <f t="shared" si="52"/>
        <v>4715.1017435597023</v>
      </c>
      <c r="W107" s="122">
        <f t="shared" si="105"/>
        <v>0</v>
      </c>
      <c r="X107" s="122">
        <f t="shared" si="106"/>
        <v>1414.5305230679107</v>
      </c>
      <c r="Y107" s="100">
        <f t="shared" si="107"/>
        <v>6129.6322666276128</v>
      </c>
      <c r="Z107" s="221">
        <f t="shared" si="65"/>
        <v>27.6</v>
      </c>
      <c r="AA107" s="117">
        <f t="shared" si="108"/>
        <v>1301.3680812224779</v>
      </c>
      <c r="AB107" s="130">
        <f t="shared" si="109"/>
        <v>7431.0003478500912</v>
      </c>
      <c r="AC107" s="101">
        <f t="shared" si="110"/>
        <v>4.8444849559630132E-2</v>
      </c>
      <c r="AD107" s="245">
        <f t="shared" si="111"/>
        <v>0.18149622640729901</v>
      </c>
      <c r="AE107" s="100">
        <f t="shared" si="53"/>
        <v>4950.8568307376872</v>
      </c>
      <c r="AF107" s="122">
        <f t="shared" si="112"/>
        <v>0</v>
      </c>
      <c r="AG107" s="122">
        <f t="shared" si="113"/>
        <v>1485.257049221306</v>
      </c>
      <c r="AH107" s="100">
        <f t="shared" si="114"/>
        <v>6436.1138799589935</v>
      </c>
      <c r="AI107" s="221">
        <f t="shared" si="66"/>
        <v>27.6</v>
      </c>
      <c r="AJ107" s="117">
        <f t="shared" si="115"/>
        <v>1366.4364852836018</v>
      </c>
      <c r="AK107" s="130">
        <f t="shared" si="116"/>
        <v>7802.550365242595</v>
      </c>
      <c r="AL107" s="101">
        <f t="shared" si="117"/>
        <v>4.9999999999999822E-2</v>
      </c>
      <c r="AM107" s="298">
        <f t="shared" si="118"/>
        <v>5.0000000000000044E-2</v>
      </c>
      <c r="AN107" s="100">
        <f t="shared" si="124"/>
        <v>1073.1774452425943</v>
      </c>
      <c r="AO107" s="101">
        <f t="shared" si="125"/>
        <v>0.15947658986962399</v>
      </c>
      <c r="AQ107" s="292">
        <f t="shared" si="119"/>
        <v>0.54104119960583796</v>
      </c>
      <c r="AR107" s="289"/>
    </row>
    <row r="108" spans="1:44" s="93" customFormat="1" x14ac:dyDescent="0.25">
      <c r="A108" s="95" t="s">
        <v>340</v>
      </c>
      <c r="B108" s="100">
        <v>3149.68</v>
      </c>
      <c r="C108" s="100">
        <f t="shared" si="120"/>
        <v>1574.84</v>
      </c>
      <c r="D108" s="100">
        <f t="shared" si="121"/>
        <v>944.90399999999988</v>
      </c>
      <c r="E108" s="100">
        <v>59.87</v>
      </c>
      <c r="F108" s="100">
        <f t="shared" si="122"/>
        <v>5729.293999999999</v>
      </c>
      <c r="G108" s="223">
        <v>23.4</v>
      </c>
      <c r="H108" s="117">
        <f t="shared" si="96"/>
        <v>737.0251199999999</v>
      </c>
      <c r="I108" s="130">
        <f t="shared" si="97"/>
        <v>6466.3191199999992</v>
      </c>
      <c r="K108" s="141">
        <v>35</v>
      </c>
      <c r="M108" s="100">
        <f t="shared" si="51"/>
        <v>3913.3440792714014</v>
      </c>
      <c r="N108" s="122">
        <f t="shared" si="98"/>
        <v>782.6688158542803</v>
      </c>
      <c r="O108" s="122">
        <f t="shared" si="99"/>
        <v>1174.0032237814203</v>
      </c>
      <c r="P108" s="100">
        <f t="shared" si="123"/>
        <v>5870.0161189071023</v>
      </c>
      <c r="Q108" s="221">
        <f t="shared" si="59"/>
        <v>23.4</v>
      </c>
      <c r="R108" s="117">
        <f t="shared" si="101"/>
        <v>915.72251454950788</v>
      </c>
      <c r="S108" s="130">
        <f t="shared" si="102"/>
        <v>6785.7386334566099</v>
      </c>
      <c r="T108" s="101">
        <f t="shared" si="103"/>
        <v>4.9397424953659064E-2</v>
      </c>
      <c r="U108" s="245">
        <f t="shared" si="104"/>
        <v>0.24245767165915311</v>
      </c>
      <c r="V108" s="100">
        <f t="shared" si="52"/>
        <v>4623.6012622925073</v>
      </c>
      <c r="W108" s="122">
        <f t="shared" si="105"/>
        <v>0</v>
      </c>
      <c r="X108" s="122">
        <f t="shared" si="106"/>
        <v>1387.080378687752</v>
      </c>
      <c r="Y108" s="100">
        <f t="shared" si="107"/>
        <v>6010.6816409802595</v>
      </c>
      <c r="Z108" s="221">
        <f t="shared" si="65"/>
        <v>23.4</v>
      </c>
      <c r="AA108" s="117">
        <f t="shared" si="108"/>
        <v>1081.9226953764467</v>
      </c>
      <c r="AB108" s="130">
        <f t="shared" si="109"/>
        <v>7092.604336356706</v>
      </c>
      <c r="AC108" s="101">
        <f t="shared" si="110"/>
        <v>4.5222151850517145E-2</v>
      </c>
      <c r="AD108" s="245">
        <f t="shared" si="111"/>
        <v>0.18149622640729923</v>
      </c>
      <c r="AE108" s="100">
        <f t="shared" si="53"/>
        <v>4854.7813254071316</v>
      </c>
      <c r="AF108" s="122">
        <f t="shared" si="112"/>
        <v>0</v>
      </c>
      <c r="AG108" s="122">
        <f t="shared" si="113"/>
        <v>1456.4343976221394</v>
      </c>
      <c r="AH108" s="100">
        <f t="shared" si="114"/>
        <v>6311.2157230292705</v>
      </c>
      <c r="AI108" s="221">
        <f t="shared" si="66"/>
        <v>23.4</v>
      </c>
      <c r="AJ108" s="117">
        <f t="shared" si="115"/>
        <v>1136.0188301452688</v>
      </c>
      <c r="AK108" s="130">
        <f t="shared" si="116"/>
        <v>7447.2345531745395</v>
      </c>
      <c r="AL108" s="101">
        <f t="shared" si="117"/>
        <v>4.9999999999999822E-2</v>
      </c>
      <c r="AM108" s="298">
        <f t="shared" si="118"/>
        <v>4.9999999999999822E-2</v>
      </c>
      <c r="AN108" s="100">
        <f t="shared" si="124"/>
        <v>980.91543317454034</v>
      </c>
      <c r="AO108" s="101">
        <f t="shared" si="125"/>
        <v>0.15169610638927766</v>
      </c>
      <c r="AQ108" s="292">
        <f t="shared" si="119"/>
        <v>0.54135700306289269</v>
      </c>
      <c r="AR108" s="289"/>
    </row>
    <row r="109" spans="1:44" s="93" customFormat="1" x14ac:dyDescent="0.25">
      <c r="A109" s="95" t="s">
        <v>341</v>
      </c>
      <c r="B109" s="100">
        <v>3087.92</v>
      </c>
      <c r="C109" s="100">
        <f t="shared" si="120"/>
        <v>1543.96</v>
      </c>
      <c r="D109" s="100">
        <f t="shared" si="121"/>
        <v>926.37599999999998</v>
      </c>
      <c r="E109" s="100">
        <v>59.87</v>
      </c>
      <c r="F109" s="100">
        <f t="shared" si="122"/>
        <v>5618.1260000000002</v>
      </c>
      <c r="G109" s="223">
        <v>23.2</v>
      </c>
      <c r="H109" s="117">
        <f t="shared" si="96"/>
        <v>716.39743999999996</v>
      </c>
      <c r="I109" s="130">
        <f t="shared" si="97"/>
        <v>6334.5234399999999</v>
      </c>
      <c r="K109" s="141">
        <v>17</v>
      </c>
      <c r="M109" s="100">
        <f t="shared" si="51"/>
        <v>3837.4117506800535</v>
      </c>
      <c r="N109" s="122">
        <f t="shared" si="98"/>
        <v>767.48235013601072</v>
      </c>
      <c r="O109" s="122">
        <f t="shared" si="99"/>
        <v>1151.2235252040159</v>
      </c>
      <c r="P109" s="100">
        <f t="shared" si="123"/>
        <v>5756.1176260200809</v>
      </c>
      <c r="Q109" s="221">
        <f t="shared" si="59"/>
        <v>23.2</v>
      </c>
      <c r="R109" s="117">
        <f t="shared" si="101"/>
        <v>890.27952615777235</v>
      </c>
      <c r="S109" s="130">
        <f t="shared" si="102"/>
        <v>6646.3971521778531</v>
      </c>
      <c r="T109" s="101">
        <f t="shared" si="103"/>
        <v>4.9233966079988756E-2</v>
      </c>
      <c r="U109" s="245">
        <f t="shared" si="104"/>
        <v>0.24271734717222393</v>
      </c>
      <c r="V109" s="100">
        <f t="shared" si="52"/>
        <v>4533.8875025995103</v>
      </c>
      <c r="W109" s="122">
        <f t="shared" si="105"/>
        <v>0</v>
      </c>
      <c r="X109" s="122">
        <f t="shared" si="106"/>
        <v>1360.166250779853</v>
      </c>
      <c r="Y109" s="100">
        <f t="shared" si="107"/>
        <v>5894.0537533793631</v>
      </c>
      <c r="Z109" s="221">
        <f t="shared" si="65"/>
        <v>23.2</v>
      </c>
      <c r="AA109" s="117">
        <f t="shared" si="108"/>
        <v>1051.8619006030863</v>
      </c>
      <c r="AB109" s="130">
        <f t="shared" si="109"/>
        <v>6945.9156539824489</v>
      </c>
      <c r="AC109" s="101">
        <f t="shared" si="110"/>
        <v>4.5064791487287481E-2</v>
      </c>
      <c r="AD109" s="245">
        <f t="shared" si="111"/>
        <v>0.18149622640729901</v>
      </c>
      <c r="AE109" s="100">
        <f t="shared" si="53"/>
        <v>4760.5818777294853</v>
      </c>
      <c r="AF109" s="122">
        <f t="shared" si="112"/>
        <v>0</v>
      </c>
      <c r="AG109" s="122">
        <f t="shared" si="113"/>
        <v>1428.1745633188455</v>
      </c>
      <c r="AH109" s="100">
        <f t="shared" si="114"/>
        <v>6188.756441048331</v>
      </c>
      <c r="AI109" s="221">
        <f t="shared" si="66"/>
        <v>23.2</v>
      </c>
      <c r="AJ109" s="117">
        <f t="shared" si="115"/>
        <v>1104.4549956332405</v>
      </c>
      <c r="AK109" s="130">
        <f t="shared" si="116"/>
        <v>7293.2114366815713</v>
      </c>
      <c r="AL109" s="101">
        <f t="shared" si="117"/>
        <v>5.0000000000000044E-2</v>
      </c>
      <c r="AM109" s="298">
        <f t="shared" si="118"/>
        <v>4.9999999999999822E-2</v>
      </c>
      <c r="AN109" s="100">
        <f t="shared" si="124"/>
        <v>958.68799668157135</v>
      </c>
      <c r="AO109" s="101">
        <f t="shared" si="125"/>
        <v>0.151343349781901</v>
      </c>
      <c r="AQ109" s="292">
        <f t="shared" si="119"/>
        <v>0.54167914898361524</v>
      </c>
      <c r="AR109" s="289"/>
    </row>
    <row r="110" spans="1:44" s="93" customFormat="1" x14ac:dyDescent="0.25">
      <c r="A110" s="95" t="s">
        <v>342</v>
      </c>
      <c r="B110" s="100">
        <v>3027.37</v>
      </c>
      <c r="C110" s="100">
        <f t="shared" si="120"/>
        <v>1513.6849999999999</v>
      </c>
      <c r="D110" s="100">
        <f t="shared" si="121"/>
        <v>908.2109999999999</v>
      </c>
      <c r="E110" s="100">
        <v>59.87</v>
      </c>
      <c r="F110" s="100">
        <f t="shared" si="122"/>
        <v>5509.1360000000004</v>
      </c>
      <c r="G110" s="223">
        <v>21.9</v>
      </c>
      <c r="H110" s="117">
        <f t="shared" si="96"/>
        <v>662.99402999999984</v>
      </c>
      <c r="I110" s="130">
        <f t="shared" si="97"/>
        <v>6172.1300300000003</v>
      </c>
      <c r="K110" s="141">
        <v>24</v>
      </c>
      <c r="M110" s="100">
        <f t="shared" si="51"/>
        <v>3762.967085909876</v>
      </c>
      <c r="N110" s="122">
        <f t="shared" si="98"/>
        <v>752.59341718197527</v>
      </c>
      <c r="O110" s="122">
        <f t="shared" si="99"/>
        <v>1128.8901257729628</v>
      </c>
      <c r="P110" s="100">
        <f t="shared" si="123"/>
        <v>5644.4506288648145</v>
      </c>
      <c r="Q110" s="221">
        <f t="shared" si="59"/>
        <v>21.9</v>
      </c>
      <c r="R110" s="117">
        <f t="shared" si="101"/>
        <v>824.08979181426275</v>
      </c>
      <c r="S110" s="130">
        <f t="shared" si="102"/>
        <v>6468.5404206790772</v>
      </c>
      <c r="T110" s="101">
        <f t="shared" si="103"/>
        <v>4.8024002935511234E-2</v>
      </c>
      <c r="U110" s="245">
        <f t="shared" si="104"/>
        <v>0.24298222084181198</v>
      </c>
      <c r="V110" s="100">
        <f t="shared" si="52"/>
        <v>4445.9314120973895</v>
      </c>
      <c r="W110" s="122">
        <f t="shared" si="105"/>
        <v>0</v>
      </c>
      <c r="X110" s="122">
        <f t="shared" si="106"/>
        <v>1333.7794236292168</v>
      </c>
      <c r="Y110" s="100">
        <f t="shared" si="107"/>
        <v>5779.7108357266061</v>
      </c>
      <c r="Z110" s="221">
        <f t="shared" si="65"/>
        <v>21.9</v>
      </c>
      <c r="AA110" s="117">
        <f t="shared" si="108"/>
        <v>973.65897924932813</v>
      </c>
      <c r="AB110" s="130">
        <f t="shared" si="109"/>
        <v>6753.3698149759339</v>
      </c>
      <c r="AC110" s="101">
        <f t="shared" si="110"/>
        <v>4.4033023800283289E-2</v>
      </c>
      <c r="AD110" s="245">
        <f t="shared" si="111"/>
        <v>0.18149622640729923</v>
      </c>
      <c r="AE110" s="100">
        <f t="shared" si="53"/>
        <v>4668.2279827022585</v>
      </c>
      <c r="AF110" s="122">
        <f t="shared" si="112"/>
        <v>0</v>
      </c>
      <c r="AG110" s="122">
        <f t="shared" si="113"/>
        <v>1400.4683948106774</v>
      </c>
      <c r="AH110" s="100">
        <f t="shared" si="114"/>
        <v>6068.6963775129361</v>
      </c>
      <c r="AI110" s="221">
        <f t="shared" si="66"/>
        <v>21.9</v>
      </c>
      <c r="AJ110" s="117">
        <f t="shared" si="115"/>
        <v>1022.3419282117944</v>
      </c>
      <c r="AK110" s="130">
        <f t="shared" si="116"/>
        <v>7091.0383057247309</v>
      </c>
      <c r="AL110" s="101">
        <f t="shared" si="117"/>
        <v>5.0000000000000044E-2</v>
      </c>
      <c r="AM110" s="298">
        <f t="shared" si="118"/>
        <v>4.9999999999999822E-2</v>
      </c>
      <c r="AN110" s="100">
        <f t="shared" si="124"/>
        <v>918.90827572473063</v>
      </c>
      <c r="AO110" s="101">
        <f t="shared" si="125"/>
        <v>0.14888025224004076</v>
      </c>
      <c r="AQ110" s="292">
        <f t="shared" si="119"/>
        <v>0.54200774358676296</v>
      </c>
      <c r="AR110" s="289"/>
    </row>
    <row r="111" spans="1:44" s="93" customFormat="1" x14ac:dyDescent="0.25">
      <c r="A111" s="95" t="s">
        <v>343</v>
      </c>
      <c r="B111" s="100">
        <v>2968.01</v>
      </c>
      <c r="C111" s="100">
        <f t="shared" si="120"/>
        <v>1484.0050000000001</v>
      </c>
      <c r="D111" s="100">
        <f t="shared" si="121"/>
        <v>890.40300000000002</v>
      </c>
      <c r="E111" s="100">
        <v>59.87</v>
      </c>
      <c r="F111" s="100">
        <f t="shared" si="122"/>
        <v>5402.2880000000005</v>
      </c>
      <c r="G111" s="223">
        <v>18.5</v>
      </c>
      <c r="H111" s="117">
        <f t="shared" si="96"/>
        <v>549.08185000000003</v>
      </c>
      <c r="I111" s="130">
        <f t="shared" si="97"/>
        <v>5951.369850000001</v>
      </c>
      <c r="K111" s="141">
        <v>21</v>
      </c>
      <c r="M111" s="100">
        <f t="shared" si="51"/>
        <v>3689.9854954762222</v>
      </c>
      <c r="N111" s="122">
        <f t="shared" si="98"/>
        <v>737.99709909524449</v>
      </c>
      <c r="O111" s="122">
        <f t="shared" si="99"/>
        <v>1106.9956486428666</v>
      </c>
      <c r="P111" s="100">
        <f t="shared" si="123"/>
        <v>5534.9782432143329</v>
      </c>
      <c r="Q111" s="221">
        <f t="shared" si="59"/>
        <v>18.5</v>
      </c>
      <c r="R111" s="117">
        <f t="shared" si="101"/>
        <v>682.64731666310115</v>
      </c>
      <c r="S111" s="130">
        <f t="shared" si="102"/>
        <v>6217.6255598774342</v>
      </c>
      <c r="T111" s="101">
        <f t="shared" si="103"/>
        <v>4.4738558783644189E-2</v>
      </c>
      <c r="U111" s="245">
        <f t="shared" si="104"/>
        <v>0.24325237970095182</v>
      </c>
      <c r="V111" s="100">
        <f t="shared" si="52"/>
        <v>4359.703938402824</v>
      </c>
      <c r="W111" s="122">
        <f t="shared" si="105"/>
        <v>0</v>
      </c>
      <c r="X111" s="122">
        <f t="shared" si="106"/>
        <v>1307.9111815208471</v>
      </c>
      <c r="Y111" s="100">
        <f t="shared" si="107"/>
        <v>5667.615119923671</v>
      </c>
      <c r="Z111" s="221">
        <f t="shared" si="65"/>
        <v>18.5</v>
      </c>
      <c r="AA111" s="117">
        <f t="shared" si="108"/>
        <v>806.54522860452244</v>
      </c>
      <c r="AB111" s="130">
        <f t="shared" si="109"/>
        <v>6474.1603485281939</v>
      </c>
      <c r="AC111" s="101">
        <f t="shared" si="110"/>
        <v>4.125928558744163E-2</v>
      </c>
      <c r="AD111" s="245">
        <f t="shared" si="111"/>
        <v>0.18149622640729901</v>
      </c>
      <c r="AE111" s="100">
        <f t="shared" si="53"/>
        <v>4577.6891353229648</v>
      </c>
      <c r="AF111" s="122">
        <f t="shared" si="112"/>
        <v>0</v>
      </c>
      <c r="AG111" s="122">
        <f t="shared" si="113"/>
        <v>1373.3067405968893</v>
      </c>
      <c r="AH111" s="100">
        <f t="shared" si="114"/>
        <v>5950.9958759198544</v>
      </c>
      <c r="AI111" s="221">
        <f t="shared" si="66"/>
        <v>18.5</v>
      </c>
      <c r="AJ111" s="117">
        <f t="shared" si="115"/>
        <v>846.87249003474847</v>
      </c>
      <c r="AK111" s="130">
        <f t="shared" si="116"/>
        <v>6797.8683659546032</v>
      </c>
      <c r="AL111" s="101">
        <f t="shared" si="117"/>
        <v>4.9999999999999822E-2</v>
      </c>
      <c r="AM111" s="298">
        <f t="shared" si="118"/>
        <v>4.9999999999999822E-2</v>
      </c>
      <c r="AN111" s="100">
        <f t="shared" si="124"/>
        <v>846.49851595460223</v>
      </c>
      <c r="AO111" s="101">
        <f t="shared" si="125"/>
        <v>0.14223591161194626</v>
      </c>
      <c r="AQ111" s="292">
        <f t="shared" si="119"/>
        <v>0.54234289484299736</v>
      </c>
      <c r="AR111" s="289"/>
    </row>
    <row r="112" spans="1:44" s="93" customFormat="1" x14ac:dyDescent="0.25">
      <c r="A112" s="95" t="s">
        <v>344</v>
      </c>
      <c r="B112" s="100">
        <v>2909.82</v>
      </c>
      <c r="C112" s="100">
        <f t="shared" si="120"/>
        <v>1454.91</v>
      </c>
      <c r="D112" s="100">
        <f t="shared" si="121"/>
        <v>872.94600000000003</v>
      </c>
      <c r="E112" s="100">
        <v>59.87</v>
      </c>
      <c r="F112" s="100">
        <f t="shared" si="122"/>
        <v>5297.5460000000003</v>
      </c>
      <c r="G112" s="223">
        <v>22.4</v>
      </c>
      <c r="H112" s="117">
        <f t="shared" si="96"/>
        <v>651.79967999999997</v>
      </c>
      <c r="I112" s="130">
        <f t="shared" si="97"/>
        <v>5949.3456800000004</v>
      </c>
      <c r="K112" s="141">
        <v>29</v>
      </c>
      <c r="M112" s="100">
        <f t="shared" si="51"/>
        <v>3618.4423898944442</v>
      </c>
      <c r="N112" s="122">
        <f t="shared" si="98"/>
        <v>723.68847797888884</v>
      </c>
      <c r="O112" s="122">
        <f t="shared" si="99"/>
        <v>1085.5327169683333</v>
      </c>
      <c r="P112" s="100">
        <f t="shared" si="123"/>
        <v>5427.6635848416663</v>
      </c>
      <c r="Q112" s="221">
        <f t="shared" si="59"/>
        <v>22.4</v>
      </c>
      <c r="R112" s="117">
        <f t="shared" si="101"/>
        <v>810.53109533635541</v>
      </c>
      <c r="S112" s="130">
        <f t="shared" si="102"/>
        <v>6238.1946801780214</v>
      </c>
      <c r="T112" s="101">
        <f t="shared" si="103"/>
        <v>4.8551389634165831E-2</v>
      </c>
      <c r="U112" s="245">
        <f t="shared" si="104"/>
        <v>0.24352791234318416</v>
      </c>
      <c r="V112" s="100">
        <f t="shared" si="52"/>
        <v>4275.1760291324945</v>
      </c>
      <c r="W112" s="122">
        <f t="shared" si="105"/>
        <v>0</v>
      </c>
      <c r="X112" s="122">
        <f t="shared" si="106"/>
        <v>1282.5528087397483</v>
      </c>
      <c r="Y112" s="100">
        <f t="shared" si="107"/>
        <v>5557.7288378722424</v>
      </c>
      <c r="Z112" s="221">
        <f t="shared" si="65"/>
        <v>22.4</v>
      </c>
      <c r="AA112" s="117">
        <f t="shared" si="108"/>
        <v>957.63943052567868</v>
      </c>
      <c r="AB112" s="130">
        <f t="shared" si="109"/>
        <v>6515.3682683979214</v>
      </c>
      <c r="AC112" s="101">
        <f t="shared" si="110"/>
        <v>4.4431698981858281E-2</v>
      </c>
      <c r="AD112" s="245">
        <f t="shared" si="111"/>
        <v>0.18149622640729901</v>
      </c>
      <c r="AE112" s="100">
        <f t="shared" si="53"/>
        <v>4488.934830589119</v>
      </c>
      <c r="AF112" s="122">
        <f t="shared" si="112"/>
        <v>0</v>
      </c>
      <c r="AG112" s="122">
        <f t="shared" si="113"/>
        <v>1346.6804491767357</v>
      </c>
      <c r="AH112" s="100">
        <f t="shared" si="114"/>
        <v>5835.6152797658542</v>
      </c>
      <c r="AI112" s="221">
        <f t="shared" si="66"/>
        <v>22.4</v>
      </c>
      <c r="AJ112" s="117">
        <f t="shared" si="115"/>
        <v>1005.5214020519626</v>
      </c>
      <c r="AK112" s="130">
        <f t="shared" si="116"/>
        <v>6841.1366818178167</v>
      </c>
      <c r="AL112" s="101">
        <f t="shared" si="117"/>
        <v>4.9999999999999822E-2</v>
      </c>
      <c r="AM112" s="298">
        <f t="shared" si="118"/>
        <v>5.0000000000000044E-2</v>
      </c>
      <c r="AN112" s="100">
        <f t="shared" si="124"/>
        <v>891.79100181781632</v>
      </c>
      <c r="AO112" s="101">
        <f t="shared" si="125"/>
        <v>0.14989732481267026</v>
      </c>
      <c r="AQ112" s="292">
        <f t="shared" si="119"/>
        <v>0.54268471265889939</v>
      </c>
      <c r="AR112" s="289"/>
    </row>
    <row r="113" spans="1:44" s="93" customFormat="1" x14ac:dyDescent="0.25">
      <c r="A113" s="95" t="s">
        <v>345</v>
      </c>
      <c r="B113" s="100">
        <v>2852.76</v>
      </c>
      <c r="C113" s="100">
        <f t="shared" si="120"/>
        <v>1426.38</v>
      </c>
      <c r="D113" s="100">
        <f t="shared" si="121"/>
        <v>855.82800000000009</v>
      </c>
      <c r="E113" s="100">
        <v>59.87</v>
      </c>
      <c r="F113" s="100">
        <f t="shared" si="122"/>
        <v>5194.8380000000006</v>
      </c>
      <c r="G113" s="223">
        <v>19.3</v>
      </c>
      <c r="H113" s="117">
        <f t="shared" si="96"/>
        <v>550.5826800000001</v>
      </c>
      <c r="I113" s="130">
        <f t="shared" si="97"/>
        <v>5745.4206800000011</v>
      </c>
      <c r="K113" s="141">
        <v>21</v>
      </c>
      <c r="M113" s="100">
        <f t="shared" si="51"/>
        <v>3548.2885901952482</v>
      </c>
      <c r="N113" s="122">
        <f t="shared" si="98"/>
        <v>709.65771803904966</v>
      </c>
      <c r="O113" s="122">
        <f t="shared" si="99"/>
        <v>1064.4865770585743</v>
      </c>
      <c r="P113" s="100">
        <f t="shared" si="123"/>
        <v>5322.432885292872</v>
      </c>
      <c r="Q113" s="221">
        <f t="shared" si="59"/>
        <v>19.3</v>
      </c>
      <c r="R113" s="117">
        <f t="shared" si="101"/>
        <v>684.81969790768289</v>
      </c>
      <c r="S113" s="130">
        <f t="shared" si="102"/>
        <v>6007.2525832005549</v>
      </c>
      <c r="T113" s="101">
        <f t="shared" si="103"/>
        <v>4.5572277085296653E-2</v>
      </c>
      <c r="U113" s="245">
        <f t="shared" si="104"/>
        <v>0.24380900958904639</v>
      </c>
      <c r="V113" s="100">
        <f t="shared" si="52"/>
        <v>4192.289579519761</v>
      </c>
      <c r="W113" s="122">
        <f t="shared" si="105"/>
        <v>0</v>
      </c>
      <c r="X113" s="122">
        <f t="shared" si="106"/>
        <v>1257.6868738559283</v>
      </c>
      <c r="Y113" s="100">
        <f t="shared" si="107"/>
        <v>5449.9764533756897</v>
      </c>
      <c r="Z113" s="221">
        <f t="shared" si="65"/>
        <v>19.3</v>
      </c>
      <c r="AA113" s="117">
        <f t="shared" si="108"/>
        <v>809.11188884731394</v>
      </c>
      <c r="AB113" s="130">
        <f t="shared" si="109"/>
        <v>6259.0883422230036</v>
      </c>
      <c r="AC113" s="101">
        <f t="shared" si="110"/>
        <v>4.192195276201871E-2</v>
      </c>
      <c r="AD113" s="245">
        <f t="shared" si="111"/>
        <v>0.18149622640729901</v>
      </c>
      <c r="AE113" s="100">
        <f t="shared" si="53"/>
        <v>4401.9040584957484</v>
      </c>
      <c r="AF113" s="122">
        <f t="shared" si="112"/>
        <v>0</v>
      </c>
      <c r="AG113" s="122">
        <f t="shared" si="113"/>
        <v>1320.5712175487245</v>
      </c>
      <c r="AH113" s="100">
        <f t="shared" si="114"/>
        <v>5722.4752760444726</v>
      </c>
      <c r="AI113" s="221">
        <f t="shared" si="66"/>
        <v>19.3</v>
      </c>
      <c r="AJ113" s="117">
        <f t="shared" si="115"/>
        <v>849.56748328967944</v>
      </c>
      <c r="AK113" s="130">
        <f t="shared" si="116"/>
        <v>6572.0427593341519</v>
      </c>
      <c r="AL113" s="101">
        <f t="shared" si="117"/>
        <v>4.99999999999996E-2</v>
      </c>
      <c r="AM113" s="298">
        <f t="shared" si="118"/>
        <v>4.9999999999999822E-2</v>
      </c>
      <c r="AN113" s="100">
        <f t="shared" si="124"/>
        <v>826.62207933415084</v>
      </c>
      <c r="AO113" s="101">
        <f t="shared" si="125"/>
        <v>0.14387494412926971</v>
      </c>
      <c r="AQ113" s="292">
        <f t="shared" si="119"/>
        <v>0.54303343376090107</v>
      </c>
      <c r="AR113" s="289"/>
    </row>
    <row r="114" spans="1:44" s="93" customFormat="1" x14ac:dyDescent="0.25">
      <c r="A114" s="95" t="s">
        <v>346</v>
      </c>
      <c r="B114" s="100">
        <v>2796.82</v>
      </c>
      <c r="C114" s="100">
        <f t="shared" si="120"/>
        <v>1398.41</v>
      </c>
      <c r="D114" s="100">
        <f t="shared" si="121"/>
        <v>839.04600000000005</v>
      </c>
      <c r="E114" s="100">
        <v>59.87</v>
      </c>
      <c r="F114" s="100">
        <f t="shared" si="122"/>
        <v>5094.1460000000006</v>
      </c>
      <c r="G114" s="223">
        <v>15.4</v>
      </c>
      <c r="H114" s="117">
        <f t="shared" si="96"/>
        <v>430.71028000000001</v>
      </c>
      <c r="I114" s="130">
        <f t="shared" si="97"/>
        <v>5524.8562800000009</v>
      </c>
      <c r="K114" s="141">
        <v>36</v>
      </c>
      <c r="M114" s="100">
        <f t="shared" si="51"/>
        <v>3479.5118016363094</v>
      </c>
      <c r="N114" s="122">
        <f t="shared" si="98"/>
        <v>695.90236032726193</v>
      </c>
      <c r="O114" s="122">
        <f t="shared" si="99"/>
        <v>1043.8535404908928</v>
      </c>
      <c r="P114" s="100">
        <f t="shared" si="123"/>
        <v>5219.2677024544637</v>
      </c>
      <c r="Q114" s="221">
        <f t="shared" si="59"/>
        <v>15.4</v>
      </c>
      <c r="R114" s="117">
        <f t="shared" si="101"/>
        <v>535.84481745199162</v>
      </c>
      <c r="S114" s="130">
        <f t="shared" si="102"/>
        <v>5755.1125199064554</v>
      </c>
      <c r="T114" s="101">
        <f t="shared" si="103"/>
        <v>4.1676421654619933E-2</v>
      </c>
      <c r="U114" s="245">
        <f t="shared" si="104"/>
        <v>0.24409572358475318</v>
      </c>
      <c r="V114" s="100">
        <f t="shared" si="52"/>
        <v>4111.0300633729621</v>
      </c>
      <c r="W114" s="122">
        <f t="shared" si="105"/>
        <v>0</v>
      </c>
      <c r="X114" s="122">
        <f t="shared" si="106"/>
        <v>1233.3090190118885</v>
      </c>
      <c r="Y114" s="100">
        <f t="shared" si="107"/>
        <v>5344.3390823848504</v>
      </c>
      <c r="Z114" s="221">
        <f t="shared" si="65"/>
        <v>15.4</v>
      </c>
      <c r="AA114" s="117">
        <f t="shared" si="108"/>
        <v>633.09862975943611</v>
      </c>
      <c r="AB114" s="130">
        <f t="shared" si="109"/>
        <v>5977.4377121442867</v>
      </c>
      <c r="AC114" s="101">
        <f t="shared" si="110"/>
        <v>3.8630902778846954E-2</v>
      </c>
      <c r="AD114" s="245">
        <f t="shared" si="111"/>
        <v>0.18149622640729901</v>
      </c>
      <c r="AE114" s="100">
        <f t="shared" si="53"/>
        <v>4316.5815665416103</v>
      </c>
      <c r="AF114" s="122">
        <f t="shared" si="112"/>
        <v>0</v>
      </c>
      <c r="AG114" s="122">
        <f t="shared" si="113"/>
        <v>1294.974469962483</v>
      </c>
      <c r="AH114" s="100">
        <f t="shared" si="114"/>
        <v>5611.5560365040928</v>
      </c>
      <c r="AI114" s="221">
        <f t="shared" si="66"/>
        <v>15.4</v>
      </c>
      <c r="AJ114" s="117">
        <f t="shared" si="115"/>
        <v>664.75356124740802</v>
      </c>
      <c r="AK114" s="130">
        <f t="shared" si="116"/>
        <v>6276.3095977515004</v>
      </c>
      <c r="AL114" s="101">
        <f t="shared" si="117"/>
        <v>4.9999999999999822E-2</v>
      </c>
      <c r="AM114" s="298">
        <f t="shared" si="118"/>
        <v>5.0000000000000044E-2</v>
      </c>
      <c r="AN114" s="100">
        <f t="shared" si="124"/>
        <v>751.45331775149953</v>
      </c>
      <c r="AO114" s="101">
        <f t="shared" si="125"/>
        <v>0.13601318833790543</v>
      </c>
      <c r="AQ114" s="292">
        <f t="shared" si="119"/>
        <v>0.54338912284008622</v>
      </c>
      <c r="AR114" s="289"/>
    </row>
    <row r="115" spans="1:44" s="93" customFormat="1" x14ac:dyDescent="0.25">
      <c r="A115" s="95" t="s">
        <v>347</v>
      </c>
      <c r="B115" s="100">
        <v>2741.98</v>
      </c>
      <c r="C115" s="100">
        <f t="shared" si="120"/>
        <v>1370.99</v>
      </c>
      <c r="D115" s="100">
        <f t="shared" si="121"/>
        <v>822.59399999999994</v>
      </c>
      <c r="E115" s="100">
        <v>59.87</v>
      </c>
      <c r="F115" s="100">
        <f t="shared" si="122"/>
        <v>4995.4340000000002</v>
      </c>
      <c r="G115" s="223">
        <v>16.399999999999999</v>
      </c>
      <c r="H115" s="117">
        <f t="shared" si="96"/>
        <v>449.68471999999997</v>
      </c>
      <c r="I115" s="130">
        <f t="shared" si="97"/>
        <v>5445.1187200000004</v>
      </c>
      <c r="K115" s="141">
        <v>34</v>
      </c>
      <c r="M115" s="100">
        <f t="shared" si="51"/>
        <v>3412.0874347329809</v>
      </c>
      <c r="N115" s="122">
        <f t="shared" si="98"/>
        <v>682.41748694659623</v>
      </c>
      <c r="O115" s="122">
        <f t="shared" si="99"/>
        <v>1023.6262304198942</v>
      </c>
      <c r="P115" s="100">
        <f t="shared" si="123"/>
        <v>5118.1311520994714</v>
      </c>
      <c r="Q115" s="221">
        <f t="shared" si="59"/>
        <v>16.399999999999999</v>
      </c>
      <c r="R115" s="117">
        <f t="shared" si="101"/>
        <v>559.58233929620883</v>
      </c>
      <c r="S115" s="130">
        <f t="shared" si="102"/>
        <v>5677.7134913956797</v>
      </c>
      <c r="T115" s="101">
        <f t="shared" si="103"/>
        <v>4.2716198370727154E-2</v>
      </c>
      <c r="U115" s="245">
        <f t="shared" si="104"/>
        <v>0.24438815554197357</v>
      </c>
      <c r="V115" s="100">
        <f t="shared" si="52"/>
        <v>4031.3684283087782</v>
      </c>
      <c r="W115" s="122">
        <f t="shared" si="105"/>
        <v>0</v>
      </c>
      <c r="X115" s="122">
        <f t="shared" si="106"/>
        <v>1209.4105284926334</v>
      </c>
      <c r="Y115" s="100">
        <f t="shared" si="107"/>
        <v>5240.7789568014114</v>
      </c>
      <c r="Z115" s="221">
        <f t="shared" si="65"/>
        <v>16.399999999999999</v>
      </c>
      <c r="AA115" s="117">
        <f t="shared" si="108"/>
        <v>661.14442224263951</v>
      </c>
      <c r="AB115" s="130">
        <f t="shared" si="109"/>
        <v>5901.9233790440512</v>
      </c>
      <c r="AC115" s="101">
        <f t="shared" si="110"/>
        <v>3.9489468425652596E-2</v>
      </c>
      <c r="AD115" s="245">
        <f t="shared" si="111"/>
        <v>0.18149622640729901</v>
      </c>
      <c r="AE115" s="100">
        <f t="shared" si="53"/>
        <v>4232.9368497242167</v>
      </c>
      <c r="AF115" s="122">
        <f t="shared" si="112"/>
        <v>0</v>
      </c>
      <c r="AG115" s="122">
        <f t="shared" si="113"/>
        <v>1269.8810549172649</v>
      </c>
      <c r="AH115" s="100">
        <f t="shared" si="114"/>
        <v>5502.8179046414816</v>
      </c>
      <c r="AI115" s="221">
        <f t="shared" si="66"/>
        <v>16.399999999999999</v>
      </c>
      <c r="AJ115" s="117">
        <f t="shared" si="115"/>
        <v>694.20164335477148</v>
      </c>
      <c r="AK115" s="130">
        <f t="shared" si="116"/>
        <v>6197.0195479962531</v>
      </c>
      <c r="AL115" s="101">
        <f t="shared" si="117"/>
        <v>4.9999999999999822E-2</v>
      </c>
      <c r="AM115" s="298">
        <f t="shared" si="118"/>
        <v>4.9999999999999822E-2</v>
      </c>
      <c r="AN115" s="100">
        <f t="shared" si="124"/>
        <v>751.9008279962527</v>
      </c>
      <c r="AO115" s="101">
        <f t="shared" si="125"/>
        <v>0.13808713210136458</v>
      </c>
      <c r="AQ115" s="292">
        <f t="shared" si="119"/>
        <v>0.54375190545671992</v>
      </c>
      <c r="AR115" s="289"/>
    </row>
    <row r="116" spans="1:44" s="93" customFormat="1" x14ac:dyDescent="0.25">
      <c r="A116" s="95" t="s">
        <v>348</v>
      </c>
      <c r="B116" s="100">
        <v>2688.21</v>
      </c>
      <c r="C116" s="100">
        <f t="shared" si="120"/>
        <v>1344.105</v>
      </c>
      <c r="D116" s="100">
        <f t="shared" si="121"/>
        <v>806.46299999999997</v>
      </c>
      <c r="E116" s="100">
        <v>59.87</v>
      </c>
      <c r="F116" s="100">
        <f t="shared" si="122"/>
        <v>4898.6480000000001</v>
      </c>
      <c r="G116" s="223">
        <v>15</v>
      </c>
      <c r="H116" s="117">
        <f t="shared" si="96"/>
        <v>403.23149999999998</v>
      </c>
      <c r="I116" s="130">
        <f t="shared" si="97"/>
        <v>5301.8795</v>
      </c>
      <c r="K116" s="141">
        <v>30</v>
      </c>
      <c r="M116" s="100">
        <f t="shared" si="51"/>
        <v>3345.9786052582913</v>
      </c>
      <c r="N116" s="122">
        <f t="shared" si="98"/>
        <v>669.19572105165832</v>
      </c>
      <c r="O116" s="122">
        <f t="shared" si="99"/>
        <v>1003.7935815774873</v>
      </c>
      <c r="P116" s="100">
        <f t="shared" si="123"/>
        <v>5018.9679078874369</v>
      </c>
      <c r="Q116" s="221">
        <f t="shared" si="59"/>
        <v>15</v>
      </c>
      <c r="R116" s="117">
        <f t="shared" si="101"/>
        <v>501.89679078874366</v>
      </c>
      <c r="S116" s="130">
        <f t="shared" si="102"/>
        <v>5520.8646986761805</v>
      </c>
      <c r="T116" s="101">
        <f t="shared" si="103"/>
        <v>4.1303314923732293E-2</v>
      </c>
      <c r="U116" s="245">
        <f t="shared" si="104"/>
        <v>0.24468646618318179</v>
      </c>
      <c r="V116" s="100">
        <f t="shared" si="52"/>
        <v>3953.2610957522288</v>
      </c>
      <c r="W116" s="122">
        <f t="shared" si="105"/>
        <v>0</v>
      </c>
      <c r="X116" s="122">
        <f t="shared" si="106"/>
        <v>1185.9783287256687</v>
      </c>
      <c r="Y116" s="100">
        <f t="shared" si="107"/>
        <v>5139.239424477897</v>
      </c>
      <c r="Z116" s="221">
        <f t="shared" si="65"/>
        <v>15</v>
      </c>
      <c r="AA116" s="117">
        <f t="shared" si="108"/>
        <v>592.98916436283434</v>
      </c>
      <c r="AB116" s="130">
        <f t="shared" si="109"/>
        <v>5732.2285888407314</v>
      </c>
      <c r="AC116" s="101">
        <f t="shared" si="110"/>
        <v>3.8284562600353622E-2</v>
      </c>
      <c r="AD116" s="245">
        <f t="shared" si="111"/>
        <v>0.18149622640729901</v>
      </c>
      <c r="AE116" s="100">
        <f t="shared" si="53"/>
        <v>4150.9241505398395</v>
      </c>
      <c r="AF116" s="122">
        <f t="shared" si="112"/>
        <v>0</v>
      </c>
      <c r="AG116" s="122">
        <f t="shared" si="113"/>
        <v>1245.2772451619519</v>
      </c>
      <c r="AH116" s="100">
        <f t="shared" si="114"/>
        <v>5396.2013957017916</v>
      </c>
      <c r="AI116" s="221">
        <f t="shared" si="66"/>
        <v>15</v>
      </c>
      <c r="AJ116" s="117">
        <f t="shared" si="115"/>
        <v>622.63862258097595</v>
      </c>
      <c r="AK116" s="130">
        <f t="shared" si="116"/>
        <v>6018.8400182827672</v>
      </c>
      <c r="AL116" s="101">
        <f t="shared" si="117"/>
        <v>4.9999999999999822E-2</v>
      </c>
      <c r="AM116" s="298">
        <f t="shared" si="118"/>
        <v>4.9999999999999822E-2</v>
      </c>
      <c r="AN116" s="100">
        <f t="shared" si="124"/>
        <v>716.96051828276723</v>
      </c>
      <c r="AO116" s="101">
        <f t="shared" si="125"/>
        <v>0.13522761471337996</v>
      </c>
      <c r="AQ116" s="292">
        <f t="shared" si="119"/>
        <v>0.54412198099844855</v>
      </c>
      <c r="AR116" s="289"/>
    </row>
    <row r="117" spans="1:44" s="93" customFormat="1" x14ac:dyDescent="0.25">
      <c r="A117" s="95" t="s">
        <v>349</v>
      </c>
      <c r="B117" s="100">
        <v>2635.51</v>
      </c>
      <c r="C117" s="100">
        <f t="shared" si="120"/>
        <v>1317.7550000000001</v>
      </c>
      <c r="D117" s="100">
        <f t="shared" si="121"/>
        <v>790.65300000000002</v>
      </c>
      <c r="E117" s="100">
        <v>59.87</v>
      </c>
      <c r="F117" s="100">
        <f t="shared" si="122"/>
        <v>4803.7880000000005</v>
      </c>
      <c r="G117" s="223">
        <v>11.8</v>
      </c>
      <c r="H117" s="117">
        <f t="shared" si="96"/>
        <v>310.99018000000007</v>
      </c>
      <c r="I117" s="130">
        <f t="shared" si="97"/>
        <v>5114.7781800000002</v>
      </c>
      <c r="K117" s="141">
        <v>23</v>
      </c>
      <c r="M117" s="100">
        <f t="shared" si="51"/>
        <v>3281.185313212241</v>
      </c>
      <c r="N117" s="122">
        <f t="shared" si="98"/>
        <v>656.23706264244822</v>
      </c>
      <c r="O117" s="122">
        <f t="shared" si="99"/>
        <v>984.35559396367228</v>
      </c>
      <c r="P117" s="100">
        <f t="shared" si="123"/>
        <v>4921.7779698183613</v>
      </c>
      <c r="Q117" s="221">
        <f t="shared" si="59"/>
        <v>11.8</v>
      </c>
      <c r="R117" s="117">
        <f t="shared" si="101"/>
        <v>387.17986695904449</v>
      </c>
      <c r="S117" s="130">
        <f t="shared" si="102"/>
        <v>5308.9578367774056</v>
      </c>
      <c r="T117" s="101">
        <f t="shared" si="103"/>
        <v>3.7964433635987227E-2</v>
      </c>
      <c r="U117" s="245">
        <f t="shared" si="104"/>
        <v>0.2449906519847167</v>
      </c>
      <c r="V117" s="100">
        <f t="shared" si="52"/>
        <v>3876.7080657033143</v>
      </c>
      <c r="W117" s="122">
        <f t="shared" si="105"/>
        <v>0</v>
      </c>
      <c r="X117" s="122">
        <f t="shared" si="106"/>
        <v>1163.0124197109942</v>
      </c>
      <c r="Y117" s="100">
        <f t="shared" si="107"/>
        <v>5039.7204854143083</v>
      </c>
      <c r="Z117" s="221">
        <f t="shared" si="65"/>
        <v>11.8</v>
      </c>
      <c r="AA117" s="117">
        <f t="shared" si="108"/>
        <v>457.45155175299112</v>
      </c>
      <c r="AB117" s="130">
        <f t="shared" si="109"/>
        <v>5497.1720371672991</v>
      </c>
      <c r="AC117" s="101">
        <f t="shared" si="110"/>
        <v>3.5452193476854132E-2</v>
      </c>
      <c r="AD117" s="245">
        <f t="shared" si="111"/>
        <v>0.18149622640729901</v>
      </c>
      <c r="AE117" s="100">
        <f t="shared" si="53"/>
        <v>4070.5434689884796</v>
      </c>
      <c r="AF117" s="122">
        <f t="shared" si="112"/>
        <v>0</v>
      </c>
      <c r="AG117" s="122">
        <f t="shared" si="113"/>
        <v>1221.1630406965439</v>
      </c>
      <c r="AH117" s="100">
        <f t="shared" si="114"/>
        <v>5291.7065096850238</v>
      </c>
      <c r="AI117" s="221">
        <f t="shared" si="66"/>
        <v>11.8</v>
      </c>
      <c r="AJ117" s="117">
        <f t="shared" si="115"/>
        <v>480.32412934064064</v>
      </c>
      <c r="AK117" s="130">
        <f t="shared" si="116"/>
        <v>5772.0306390256646</v>
      </c>
      <c r="AL117" s="101">
        <f t="shared" si="117"/>
        <v>5.0000000000000044E-2</v>
      </c>
      <c r="AM117" s="298">
        <f t="shared" si="118"/>
        <v>4.9999999999999822E-2</v>
      </c>
      <c r="AN117" s="100">
        <f t="shared" si="124"/>
        <v>657.25245902566439</v>
      </c>
      <c r="AO117" s="101">
        <f t="shared" si="125"/>
        <v>0.12850067703731072</v>
      </c>
      <c r="AQ117" s="292">
        <f t="shared" si="119"/>
        <v>0.54449934509392084</v>
      </c>
      <c r="AR117" s="289"/>
    </row>
    <row r="118" spans="1:44" s="93" customFormat="1" x14ac:dyDescent="0.25">
      <c r="A118" s="95" t="s">
        <v>350</v>
      </c>
      <c r="B118" s="100">
        <v>2583.8200000000002</v>
      </c>
      <c r="C118" s="100">
        <f t="shared" si="120"/>
        <v>1291.9100000000001</v>
      </c>
      <c r="D118" s="100">
        <f t="shared" si="121"/>
        <v>775.14600000000007</v>
      </c>
      <c r="E118" s="100">
        <v>59.87</v>
      </c>
      <c r="F118" s="100">
        <f t="shared" si="122"/>
        <v>4710.7460000000001</v>
      </c>
      <c r="G118" s="223">
        <v>16.100000000000001</v>
      </c>
      <c r="H118" s="117">
        <f t="shared" si="96"/>
        <v>415.99502000000001</v>
      </c>
      <c r="I118" s="130">
        <f t="shared" si="97"/>
        <v>5126.7410200000004</v>
      </c>
      <c r="K118" s="141">
        <v>17</v>
      </c>
      <c r="M118" s="100">
        <f t="shared" si="51"/>
        <v>3217.6337901408865</v>
      </c>
      <c r="N118" s="122">
        <f t="shared" si="98"/>
        <v>643.52675802817737</v>
      </c>
      <c r="O118" s="122">
        <f t="shared" si="99"/>
        <v>965.29013704226588</v>
      </c>
      <c r="P118" s="100">
        <f t="shared" si="123"/>
        <v>4826.45068521133</v>
      </c>
      <c r="Q118" s="221">
        <f t="shared" si="59"/>
        <v>16.100000000000001</v>
      </c>
      <c r="R118" s="117">
        <f t="shared" si="101"/>
        <v>518.03904021268272</v>
      </c>
      <c r="S118" s="130">
        <f t="shared" si="102"/>
        <v>5344.4897254240132</v>
      </c>
      <c r="T118" s="101">
        <f t="shared" si="103"/>
        <v>4.247312368121392E-2</v>
      </c>
      <c r="U118" s="245">
        <f t="shared" si="104"/>
        <v>0.24530106204800894</v>
      </c>
      <c r="V118" s="100">
        <f t="shared" si="52"/>
        <v>3801.6221810120728</v>
      </c>
      <c r="W118" s="122">
        <f t="shared" si="105"/>
        <v>0</v>
      </c>
      <c r="X118" s="122">
        <f t="shared" si="106"/>
        <v>1140.4866543036219</v>
      </c>
      <c r="Y118" s="100">
        <f t="shared" si="107"/>
        <v>4942.1088353156947</v>
      </c>
      <c r="Z118" s="221">
        <f t="shared" si="65"/>
        <v>16.100000000000001</v>
      </c>
      <c r="AA118" s="117">
        <f t="shared" si="108"/>
        <v>612.06117114294375</v>
      </c>
      <c r="AB118" s="130">
        <f t="shared" si="109"/>
        <v>5554.1700064586385</v>
      </c>
      <c r="AC118" s="101">
        <f t="shared" si="110"/>
        <v>3.9232984214969235E-2</v>
      </c>
      <c r="AD118" s="245">
        <f t="shared" si="111"/>
        <v>0.18149622640729901</v>
      </c>
      <c r="AE118" s="100">
        <f t="shared" si="53"/>
        <v>3991.7032900626759</v>
      </c>
      <c r="AF118" s="122">
        <f t="shared" si="112"/>
        <v>0</v>
      </c>
      <c r="AG118" s="122">
        <f t="shared" si="113"/>
        <v>1197.5109870188028</v>
      </c>
      <c r="AH118" s="100">
        <f t="shared" si="114"/>
        <v>5189.2142770814789</v>
      </c>
      <c r="AI118" s="221">
        <f t="shared" si="66"/>
        <v>16.100000000000001</v>
      </c>
      <c r="AJ118" s="117">
        <f t="shared" si="115"/>
        <v>642.6642297000908</v>
      </c>
      <c r="AK118" s="130">
        <f t="shared" si="116"/>
        <v>5831.8785067815697</v>
      </c>
      <c r="AL118" s="101">
        <f t="shared" si="117"/>
        <v>4.9999999999999822E-2</v>
      </c>
      <c r="AM118" s="298">
        <f t="shared" si="118"/>
        <v>4.9999999999999822E-2</v>
      </c>
      <c r="AN118" s="100">
        <f t="shared" si="124"/>
        <v>705.13748678156935</v>
      </c>
      <c r="AO118" s="101">
        <f t="shared" si="125"/>
        <v>0.13754107805148497</v>
      </c>
      <c r="AQ118" s="292">
        <f t="shared" si="119"/>
        <v>0.54488443082826032</v>
      </c>
      <c r="AR118" s="289"/>
    </row>
    <row r="119" spans="1:44" s="93" customFormat="1" x14ac:dyDescent="0.25">
      <c r="A119" s="95" t="s">
        <v>351</v>
      </c>
      <c r="B119" s="100">
        <v>2533.17</v>
      </c>
      <c r="C119" s="100">
        <f t="shared" si="120"/>
        <v>1266.585</v>
      </c>
      <c r="D119" s="100">
        <f t="shared" si="121"/>
        <v>759.95100000000002</v>
      </c>
      <c r="E119" s="100">
        <v>59.87</v>
      </c>
      <c r="F119" s="100">
        <f t="shared" si="122"/>
        <v>4619.576</v>
      </c>
      <c r="G119" s="223">
        <v>14.4</v>
      </c>
      <c r="H119" s="117">
        <f t="shared" si="96"/>
        <v>364.77648000000005</v>
      </c>
      <c r="I119" s="130">
        <f t="shared" si="97"/>
        <v>4984.3524800000005</v>
      </c>
      <c r="K119" s="141">
        <v>12</v>
      </c>
      <c r="M119" s="100">
        <f t="shared" si="51"/>
        <v>3155.3609202712005</v>
      </c>
      <c r="N119" s="122">
        <f t="shared" si="98"/>
        <v>631.0721840542401</v>
      </c>
      <c r="O119" s="122">
        <f t="shared" si="99"/>
        <v>946.60827608136015</v>
      </c>
      <c r="P119" s="100">
        <f t="shared" si="123"/>
        <v>4733.0413804068012</v>
      </c>
      <c r="Q119" s="221">
        <f t="shared" si="59"/>
        <v>14.4</v>
      </c>
      <c r="R119" s="117">
        <f t="shared" si="101"/>
        <v>454.37197251905292</v>
      </c>
      <c r="S119" s="130">
        <f t="shared" si="102"/>
        <v>5187.4133529258543</v>
      </c>
      <c r="T119" s="101">
        <f t="shared" si="103"/>
        <v>4.0739669543967238E-2</v>
      </c>
      <c r="U119" s="245">
        <f t="shared" si="104"/>
        <v>0.24561751492051487</v>
      </c>
      <c r="V119" s="100">
        <f t="shared" si="52"/>
        <v>3728.0470202534857</v>
      </c>
      <c r="W119" s="122">
        <f t="shared" si="105"/>
        <v>0</v>
      </c>
      <c r="X119" s="122">
        <f t="shared" si="106"/>
        <v>1118.4141060760458</v>
      </c>
      <c r="Y119" s="100">
        <f t="shared" si="107"/>
        <v>4846.4611263295319</v>
      </c>
      <c r="Z119" s="221">
        <f t="shared" si="65"/>
        <v>14.4</v>
      </c>
      <c r="AA119" s="117">
        <f t="shared" si="108"/>
        <v>536.83877091650197</v>
      </c>
      <c r="AB119" s="130">
        <f t="shared" si="109"/>
        <v>5383.2998972460337</v>
      </c>
      <c r="AC119" s="101">
        <f t="shared" si="110"/>
        <v>3.7761892294488897E-2</v>
      </c>
      <c r="AD119" s="245">
        <f t="shared" si="111"/>
        <v>0.18149622640729901</v>
      </c>
      <c r="AE119" s="100">
        <f t="shared" si="53"/>
        <v>3914.4493712661597</v>
      </c>
      <c r="AF119" s="122">
        <f t="shared" si="112"/>
        <v>0</v>
      </c>
      <c r="AG119" s="122">
        <f t="shared" si="113"/>
        <v>1174.3348113798479</v>
      </c>
      <c r="AH119" s="100">
        <f t="shared" si="114"/>
        <v>5088.784182646008</v>
      </c>
      <c r="AI119" s="221">
        <f t="shared" si="66"/>
        <v>14.4</v>
      </c>
      <c r="AJ119" s="117">
        <f t="shared" si="115"/>
        <v>563.68070946232706</v>
      </c>
      <c r="AK119" s="130">
        <f t="shared" si="116"/>
        <v>5652.4648921083353</v>
      </c>
      <c r="AL119" s="101">
        <f t="shared" si="117"/>
        <v>5.0000000000000044E-2</v>
      </c>
      <c r="AM119" s="298">
        <f t="shared" si="118"/>
        <v>4.9999999999999822E-2</v>
      </c>
      <c r="AN119" s="100">
        <f t="shared" si="124"/>
        <v>668.11241210833487</v>
      </c>
      <c r="AO119" s="101">
        <f t="shared" si="125"/>
        <v>0.13404196729448281</v>
      </c>
      <c r="AQ119" s="292">
        <f t="shared" si="119"/>
        <v>0.54527701309669685</v>
      </c>
      <c r="AR119" s="289"/>
    </row>
    <row r="120" spans="1:44" s="93" customFormat="1" x14ac:dyDescent="0.25">
      <c r="A120" s="95" t="s">
        <v>352</v>
      </c>
      <c r="B120" s="100">
        <v>2483.5</v>
      </c>
      <c r="C120" s="100">
        <f t="shared" si="120"/>
        <v>1241.75</v>
      </c>
      <c r="D120" s="100">
        <f t="shared" si="121"/>
        <v>745.05</v>
      </c>
      <c r="E120" s="100">
        <v>59.87</v>
      </c>
      <c r="F120" s="100">
        <f t="shared" si="122"/>
        <v>4530.17</v>
      </c>
      <c r="G120" s="223">
        <v>15</v>
      </c>
      <c r="H120" s="117">
        <f t="shared" si="96"/>
        <v>372.52499999999998</v>
      </c>
      <c r="I120" s="130">
        <f t="shared" si="97"/>
        <v>4902.6949999999997</v>
      </c>
      <c r="K120" s="141">
        <v>8</v>
      </c>
      <c r="M120" s="100">
        <f t="shared" si="51"/>
        <v>3094.2929351492398</v>
      </c>
      <c r="N120" s="122">
        <f t="shared" si="98"/>
        <v>618.85858702984797</v>
      </c>
      <c r="O120" s="122">
        <f t="shared" si="99"/>
        <v>928.28788054477195</v>
      </c>
      <c r="P120" s="100">
        <f t="shared" si="123"/>
        <v>4641.4394027238595</v>
      </c>
      <c r="Q120" s="221">
        <f t="shared" si="59"/>
        <v>15</v>
      </c>
      <c r="R120" s="117">
        <f t="shared" si="101"/>
        <v>464.14394027238598</v>
      </c>
      <c r="S120" s="130">
        <f t="shared" si="102"/>
        <v>5105.5833429962458</v>
      </c>
      <c r="T120" s="101">
        <f t="shared" si="103"/>
        <v>4.1383023621956117E-2</v>
      </c>
      <c r="U120" s="245">
        <f t="shared" si="104"/>
        <v>0.24594038057146772</v>
      </c>
      <c r="V120" s="100">
        <f t="shared" si="52"/>
        <v>3655.8954262775924</v>
      </c>
      <c r="W120" s="122">
        <f t="shared" si="105"/>
        <v>0</v>
      </c>
      <c r="X120" s="122">
        <f t="shared" si="106"/>
        <v>1096.7686278832778</v>
      </c>
      <c r="Y120" s="100">
        <f t="shared" si="107"/>
        <v>4752.6640541608704</v>
      </c>
      <c r="Z120" s="221">
        <f t="shared" si="65"/>
        <v>15</v>
      </c>
      <c r="AA120" s="117">
        <f t="shared" si="108"/>
        <v>548.38431394163888</v>
      </c>
      <c r="AB120" s="130">
        <f t="shared" si="109"/>
        <v>5301.0483681025089</v>
      </c>
      <c r="AC120" s="101">
        <f t="shared" si="110"/>
        <v>3.8284562600353622E-2</v>
      </c>
      <c r="AD120" s="245">
        <f t="shared" si="111"/>
        <v>0.18149622640729901</v>
      </c>
      <c r="AE120" s="100">
        <f t="shared" si="53"/>
        <v>3838.6901975914716</v>
      </c>
      <c r="AF120" s="122">
        <f t="shared" si="112"/>
        <v>0</v>
      </c>
      <c r="AG120" s="122">
        <f t="shared" si="113"/>
        <v>1151.6070592774415</v>
      </c>
      <c r="AH120" s="100">
        <f t="shared" si="114"/>
        <v>4990.2972568689129</v>
      </c>
      <c r="AI120" s="221">
        <f t="shared" si="66"/>
        <v>15</v>
      </c>
      <c r="AJ120" s="117">
        <f t="shared" si="115"/>
        <v>575.80352963872076</v>
      </c>
      <c r="AK120" s="130">
        <f t="shared" si="116"/>
        <v>5566.1007865076335</v>
      </c>
      <c r="AL120" s="101">
        <f t="shared" si="117"/>
        <v>4.9999999999999822E-2</v>
      </c>
      <c r="AM120" s="298">
        <f t="shared" si="118"/>
        <v>4.9999999999999822E-2</v>
      </c>
      <c r="AN120" s="100">
        <f t="shared" si="124"/>
        <v>663.40578650763382</v>
      </c>
      <c r="AO120" s="101">
        <f t="shared" si="125"/>
        <v>0.13531451303979414</v>
      </c>
      <c r="AQ120" s="292">
        <f t="shared" si="119"/>
        <v>0.54567755087234615</v>
      </c>
      <c r="AR120" s="289"/>
    </row>
    <row r="121" spans="1:44" s="93" customFormat="1" x14ac:dyDescent="0.25">
      <c r="A121" s="95" t="s">
        <v>353</v>
      </c>
      <c r="B121" s="100">
        <v>2434.8000000000002</v>
      </c>
      <c r="C121" s="100">
        <f t="shared" si="120"/>
        <v>1217.4000000000001</v>
      </c>
      <c r="D121" s="100">
        <f t="shared" si="121"/>
        <v>730.44</v>
      </c>
      <c r="E121" s="100">
        <v>59.87</v>
      </c>
      <c r="F121" s="100">
        <f t="shared" si="122"/>
        <v>4442.51</v>
      </c>
      <c r="G121" s="223">
        <v>10.3</v>
      </c>
      <c r="H121" s="117">
        <f t="shared" si="96"/>
        <v>250.78440000000003</v>
      </c>
      <c r="I121" s="130">
        <f t="shared" si="97"/>
        <v>4693.2944000000007</v>
      </c>
      <c r="K121" s="141">
        <v>4</v>
      </c>
      <c r="M121" s="100">
        <f t="shared" si="51"/>
        <v>3034.4175400326808</v>
      </c>
      <c r="N121" s="122">
        <f t="shared" si="98"/>
        <v>606.8835080065362</v>
      </c>
      <c r="O121" s="122">
        <f t="shared" si="99"/>
        <v>910.32526200980419</v>
      </c>
      <c r="P121" s="100">
        <f t="shared" si="123"/>
        <v>4551.6263100490214</v>
      </c>
      <c r="Q121" s="221">
        <f t="shared" si="59"/>
        <v>10.3</v>
      </c>
      <c r="R121" s="117">
        <f t="shared" si="101"/>
        <v>312.54500662336613</v>
      </c>
      <c r="S121" s="130">
        <f t="shared" si="102"/>
        <v>4864.1713166723875</v>
      </c>
      <c r="T121" s="101">
        <f t="shared" si="103"/>
        <v>3.6408735977096818E-2</v>
      </c>
      <c r="U121" s="245">
        <f t="shared" si="104"/>
        <v>0.24626973058677537</v>
      </c>
      <c r="V121" s="100">
        <f t="shared" si="52"/>
        <v>3585.1528728927319</v>
      </c>
      <c r="W121" s="122">
        <f t="shared" si="105"/>
        <v>0</v>
      </c>
      <c r="X121" s="122">
        <f t="shared" si="106"/>
        <v>1075.5458618678194</v>
      </c>
      <c r="Y121" s="100">
        <f t="shared" si="107"/>
        <v>4660.6987347605518</v>
      </c>
      <c r="Z121" s="221">
        <f t="shared" si="65"/>
        <v>10.3</v>
      </c>
      <c r="AA121" s="117">
        <f t="shared" si="108"/>
        <v>369.27074590795144</v>
      </c>
      <c r="AB121" s="130">
        <f t="shared" si="109"/>
        <v>5029.9694806685029</v>
      </c>
      <c r="AC121" s="101">
        <f t="shared" si="110"/>
        <v>3.4085593043942986E-2</v>
      </c>
      <c r="AD121" s="245">
        <f t="shared" si="111"/>
        <v>0.18149622640729923</v>
      </c>
      <c r="AE121" s="100">
        <f t="shared" si="53"/>
        <v>3764.410516537368</v>
      </c>
      <c r="AF121" s="122">
        <f t="shared" si="112"/>
        <v>0</v>
      </c>
      <c r="AG121" s="122">
        <f t="shared" si="113"/>
        <v>1129.3231549612103</v>
      </c>
      <c r="AH121" s="100">
        <f t="shared" si="114"/>
        <v>4893.7336714985786</v>
      </c>
      <c r="AI121" s="221">
        <f t="shared" si="66"/>
        <v>10.3</v>
      </c>
      <c r="AJ121" s="117">
        <f t="shared" si="115"/>
        <v>387.73428320334892</v>
      </c>
      <c r="AK121" s="130">
        <f t="shared" si="116"/>
        <v>5281.4679547019277</v>
      </c>
      <c r="AL121" s="101">
        <f t="shared" si="117"/>
        <v>5.0000000000000044E-2</v>
      </c>
      <c r="AM121" s="298">
        <f t="shared" si="118"/>
        <v>4.9999999999999822E-2</v>
      </c>
      <c r="AN121" s="100">
        <f t="shared" si="124"/>
        <v>588.17355470192706</v>
      </c>
      <c r="AO121" s="101">
        <f t="shared" si="125"/>
        <v>0.12532210949773948</v>
      </c>
      <c r="AQ121" s="292">
        <f t="shared" si="119"/>
        <v>0.5460861329626121</v>
      </c>
      <c r="AR121" s="289"/>
    </row>
    <row r="122" spans="1:44" s="93" customFormat="1" x14ac:dyDescent="0.25">
      <c r="A122" s="95" t="s">
        <v>354</v>
      </c>
      <c r="B122" s="100">
        <v>2387.0500000000002</v>
      </c>
      <c r="C122" s="100">
        <f t="shared" si="120"/>
        <v>1193.5250000000001</v>
      </c>
      <c r="D122" s="100">
        <f t="shared" si="121"/>
        <v>716.11500000000001</v>
      </c>
      <c r="E122" s="100">
        <v>59.87</v>
      </c>
      <c r="F122" s="100">
        <f t="shared" si="122"/>
        <v>4356.5600000000004</v>
      </c>
      <c r="G122" s="223">
        <v>14</v>
      </c>
      <c r="H122" s="117">
        <f t="shared" si="96"/>
        <v>334.18700000000007</v>
      </c>
      <c r="I122" s="130">
        <f t="shared" si="97"/>
        <v>4690.7470000000003</v>
      </c>
      <c r="K122" s="141">
        <v>6</v>
      </c>
      <c r="M122" s="100">
        <f t="shared" si="51"/>
        <v>2975.7101454368758</v>
      </c>
      <c r="N122" s="122">
        <f t="shared" si="98"/>
        <v>595.14202908737514</v>
      </c>
      <c r="O122" s="122">
        <f t="shared" si="99"/>
        <v>892.71304363106276</v>
      </c>
      <c r="P122" s="100">
        <f t="shared" si="123"/>
        <v>4463.5652181553141</v>
      </c>
      <c r="Q122" s="221">
        <f t="shared" si="59"/>
        <v>14</v>
      </c>
      <c r="R122" s="117">
        <f t="shared" si="101"/>
        <v>416.59942036116263</v>
      </c>
      <c r="S122" s="130">
        <f t="shared" si="102"/>
        <v>4880.1646385164768</v>
      </c>
      <c r="T122" s="101">
        <f t="shared" si="103"/>
        <v>4.0381124481127628E-2</v>
      </c>
      <c r="U122" s="245">
        <f t="shared" si="104"/>
        <v>0.24660570387586156</v>
      </c>
      <c r="V122" s="100">
        <f t="shared" si="52"/>
        <v>3515.7903077155843</v>
      </c>
      <c r="W122" s="122">
        <f t="shared" si="105"/>
        <v>0</v>
      </c>
      <c r="X122" s="122">
        <f t="shared" si="106"/>
        <v>1054.7370923146752</v>
      </c>
      <c r="Y122" s="100">
        <f t="shared" si="107"/>
        <v>4570.5274000302597</v>
      </c>
      <c r="Z122" s="221">
        <f t="shared" si="65"/>
        <v>14</v>
      </c>
      <c r="AA122" s="117">
        <f t="shared" si="108"/>
        <v>492.21064308018185</v>
      </c>
      <c r="AB122" s="130">
        <f t="shared" si="109"/>
        <v>5062.7380431104411</v>
      </c>
      <c r="AC122" s="101">
        <f t="shared" si="110"/>
        <v>3.7411320747872345E-2</v>
      </c>
      <c r="AD122" s="245">
        <f t="shared" si="111"/>
        <v>0.18149622640729923</v>
      </c>
      <c r="AE122" s="100">
        <f t="shared" si="53"/>
        <v>3691.5798231013632</v>
      </c>
      <c r="AF122" s="122">
        <f t="shared" si="112"/>
        <v>0</v>
      </c>
      <c r="AG122" s="122">
        <f t="shared" si="113"/>
        <v>1107.4739469304088</v>
      </c>
      <c r="AH122" s="100">
        <f t="shared" si="114"/>
        <v>4799.0537700317718</v>
      </c>
      <c r="AI122" s="221">
        <f t="shared" si="66"/>
        <v>14</v>
      </c>
      <c r="AJ122" s="117">
        <f t="shared" si="115"/>
        <v>516.82117523419095</v>
      </c>
      <c r="AK122" s="130">
        <f t="shared" si="116"/>
        <v>5315.8749452659631</v>
      </c>
      <c r="AL122" s="101">
        <f t="shared" si="117"/>
        <v>5.0000000000000044E-2</v>
      </c>
      <c r="AM122" s="298">
        <f t="shared" si="118"/>
        <v>4.9999999999999822E-2</v>
      </c>
      <c r="AN122" s="100">
        <f t="shared" si="124"/>
        <v>625.12794526596281</v>
      </c>
      <c r="AO122" s="101">
        <f t="shared" si="125"/>
        <v>0.1332683142505795</v>
      </c>
      <c r="AQ122" s="292">
        <f t="shared" si="119"/>
        <v>0.5465029316945027</v>
      </c>
      <c r="AR122" s="289"/>
    </row>
    <row r="123" spans="1:44" s="93" customFormat="1" x14ac:dyDescent="0.25">
      <c r="A123" s="95" t="s">
        <v>355</v>
      </c>
      <c r="B123" s="100">
        <v>2340.2600000000002</v>
      </c>
      <c r="C123" s="100">
        <f t="shared" si="120"/>
        <v>1170.1300000000001</v>
      </c>
      <c r="D123" s="100">
        <f t="shared" si="121"/>
        <v>702.07800000000009</v>
      </c>
      <c r="E123" s="100">
        <v>59.87</v>
      </c>
      <c r="F123" s="100">
        <f t="shared" si="122"/>
        <v>4272.3380000000006</v>
      </c>
      <c r="G123" s="223">
        <v>15.9</v>
      </c>
      <c r="H123" s="117">
        <f t="shared" si="96"/>
        <v>372.10134000000005</v>
      </c>
      <c r="I123" s="130">
        <f t="shared" si="97"/>
        <v>4644.4393400000008</v>
      </c>
      <c r="K123" s="141">
        <v>8</v>
      </c>
      <c r="M123" s="100">
        <f t="shared" si="51"/>
        <v>2918.1830461041495</v>
      </c>
      <c r="N123" s="122">
        <f t="shared" si="98"/>
        <v>583.63660922082988</v>
      </c>
      <c r="O123" s="122">
        <f t="shared" si="99"/>
        <v>875.45491383124488</v>
      </c>
      <c r="P123" s="100">
        <f t="shared" si="123"/>
        <v>4377.2745691562241</v>
      </c>
      <c r="Q123" s="221">
        <f t="shared" si="59"/>
        <v>15.9</v>
      </c>
      <c r="R123" s="117">
        <f t="shared" si="101"/>
        <v>463.99110433055978</v>
      </c>
      <c r="S123" s="130">
        <f t="shared" si="102"/>
        <v>4841.2656734867842</v>
      </c>
      <c r="T123" s="101">
        <f t="shared" si="103"/>
        <v>4.2378922207386038E-2</v>
      </c>
      <c r="U123" s="245">
        <f t="shared" si="104"/>
        <v>0.24694822203693145</v>
      </c>
      <c r="V123" s="100">
        <f t="shared" si="52"/>
        <v>3447.8222569378099</v>
      </c>
      <c r="W123" s="122">
        <f t="shared" si="105"/>
        <v>0</v>
      </c>
      <c r="X123" s="122">
        <f t="shared" si="106"/>
        <v>1034.3466770813429</v>
      </c>
      <c r="Y123" s="100">
        <f t="shared" si="107"/>
        <v>4482.1689340191533</v>
      </c>
      <c r="Z123" s="221">
        <f t="shared" si="65"/>
        <v>15.9</v>
      </c>
      <c r="AA123" s="117">
        <f t="shared" si="108"/>
        <v>548.20373885311176</v>
      </c>
      <c r="AB123" s="130">
        <f t="shared" si="109"/>
        <v>5030.372672872265</v>
      </c>
      <c r="AC123" s="101">
        <f t="shared" si="110"/>
        <v>3.9061479402199728E-2</v>
      </c>
      <c r="AD123" s="245">
        <f t="shared" si="111"/>
        <v>0.18149622640729901</v>
      </c>
      <c r="AE123" s="100">
        <f t="shared" si="53"/>
        <v>3620.2133697846998</v>
      </c>
      <c r="AF123" s="122">
        <f t="shared" si="112"/>
        <v>0</v>
      </c>
      <c r="AG123" s="122">
        <f t="shared" si="113"/>
        <v>1086.0640109354099</v>
      </c>
      <c r="AH123" s="100">
        <f t="shared" si="114"/>
        <v>4706.2773807201102</v>
      </c>
      <c r="AI123" s="221">
        <f t="shared" si="66"/>
        <v>15.9</v>
      </c>
      <c r="AJ123" s="117">
        <f t="shared" si="115"/>
        <v>575.61392579576727</v>
      </c>
      <c r="AK123" s="130">
        <f t="shared" si="116"/>
        <v>5281.8913065158777</v>
      </c>
      <c r="AL123" s="101">
        <f t="shared" si="117"/>
        <v>4.9999999999999822E-2</v>
      </c>
      <c r="AM123" s="298">
        <f t="shared" si="118"/>
        <v>4.9999999999999822E-2</v>
      </c>
      <c r="AN123" s="100">
        <f t="shared" si="124"/>
        <v>637.45196651587685</v>
      </c>
      <c r="AO123" s="101">
        <f t="shared" si="125"/>
        <v>0.13725057425680087</v>
      </c>
      <c r="AQ123" s="292">
        <f t="shared" si="119"/>
        <v>0.5469278498050214</v>
      </c>
      <c r="AR123" s="289"/>
    </row>
    <row r="124" spans="1:44" s="93" customFormat="1" x14ac:dyDescent="0.25">
      <c r="A124" s="95" t="s">
        <v>356</v>
      </c>
      <c r="B124" s="100">
        <v>2294.37</v>
      </c>
      <c r="C124" s="100">
        <f t="shared" si="120"/>
        <v>1147.1849999999999</v>
      </c>
      <c r="D124" s="100">
        <f t="shared" si="121"/>
        <v>688.31099999999992</v>
      </c>
      <c r="E124" s="100">
        <v>59.87</v>
      </c>
      <c r="F124" s="100">
        <f t="shared" si="122"/>
        <v>4189.7359999999999</v>
      </c>
      <c r="G124" s="223">
        <v>14.4</v>
      </c>
      <c r="H124" s="117">
        <f t="shared" si="96"/>
        <v>330.38928000000004</v>
      </c>
      <c r="I124" s="130">
        <f t="shared" si="97"/>
        <v>4520.1252800000002</v>
      </c>
      <c r="K124" s="141">
        <v>7</v>
      </c>
      <c r="M124" s="100">
        <f t="shared" si="51"/>
        <v>2861.7624735805575</v>
      </c>
      <c r="N124" s="122">
        <f t="shared" si="98"/>
        <v>572.35249471611155</v>
      </c>
      <c r="O124" s="122">
        <f t="shared" si="99"/>
        <v>858.52874207416721</v>
      </c>
      <c r="P124" s="100">
        <f t="shared" si="123"/>
        <v>4292.6437103708358</v>
      </c>
      <c r="Q124" s="221">
        <f t="shared" si="59"/>
        <v>14.4</v>
      </c>
      <c r="R124" s="117">
        <f t="shared" si="101"/>
        <v>412.09379619560031</v>
      </c>
      <c r="S124" s="130">
        <f t="shared" si="102"/>
        <v>4704.7375065664364</v>
      </c>
      <c r="T124" s="101">
        <f t="shared" si="103"/>
        <v>4.0842280939265452E-2</v>
      </c>
      <c r="U124" s="245">
        <f t="shared" si="104"/>
        <v>0.24729772163188923</v>
      </c>
      <c r="V124" s="100">
        <f t="shared" si="52"/>
        <v>3381.1615634094469</v>
      </c>
      <c r="W124" s="122">
        <f t="shared" si="105"/>
        <v>0</v>
      </c>
      <c r="X124" s="122">
        <f t="shared" si="106"/>
        <v>1014.348469022834</v>
      </c>
      <c r="Y124" s="100">
        <f t="shared" si="107"/>
        <v>4395.5100324322812</v>
      </c>
      <c r="Z124" s="221">
        <f t="shared" si="65"/>
        <v>14.4</v>
      </c>
      <c r="AA124" s="117">
        <f t="shared" si="108"/>
        <v>486.88726513096043</v>
      </c>
      <c r="AB124" s="130">
        <f t="shared" si="109"/>
        <v>4882.3972975632414</v>
      </c>
      <c r="AC124" s="101">
        <f t="shared" si="110"/>
        <v>3.7761892294489119E-2</v>
      </c>
      <c r="AD124" s="245">
        <f t="shared" si="111"/>
        <v>0.18149622640729923</v>
      </c>
      <c r="AE124" s="100">
        <f t="shared" si="53"/>
        <v>3550.2196415799185</v>
      </c>
      <c r="AF124" s="122">
        <f t="shared" si="112"/>
        <v>0</v>
      </c>
      <c r="AG124" s="122">
        <f t="shared" si="113"/>
        <v>1065.0658924739755</v>
      </c>
      <c r="AH124" s="100">
        <f t="shared" si="114"/>
        <v>4615.2855340538936</v>
      </c>
      <c r="AI124" s="221">
        <f t="shared" si="66"/>
        <v>14.4</v>
      </c>
      <c r="AJ124" s="117">
        <f t="shared" si="115"/>
        <v>511.23162838750835</v>
      </c>
      <c r="AK124" s="130">
        <f t="shared" si="116"/>
        <v>5126.5171624414015</v>
      </c>
      <c r="AL124" s="101">
        <f t="shared" si="117"/>
        <v>4.99999999999996E-2</v>
      </c>
      <c r="AM124" s="298">
        <f t="shared" si="118"/>
        <v>4.9999999999999822E-2</v>
      </c>
      <c r="AN124" s="100">
        <f t="shared" si="124"/>
        <v>606.39188244140132</v>
      </c>
      <c r="AO124" s="101">
        <f t="shared" si="125"/>
        <v>0.13415377780002613</v>
      </c>
      <c r="AQ124" s="292">
        <f t="shared" si="119"/>
        <v>0.54736142888022354</v>
      </c>
      <c r="AR124" s="289"/>
    </row>
    <row r="125" spans="1:44" s="93" customFormat="1" x14ac:dyDescent="0.25">
      <c r="A125" s="95" t="s">
        <v>357</v>
      </c>
      <c r="B125" s="100">
        <v>2249.38</v>
      </c>
      <c r="C125" s="100">
        <f t="shared" si="120"/>
        <v>1124.69</v>
      </c>
      <c r="D125" s="100">
        <f t="shared" si="121"/>
        <v>674.81399999999996</v>
      </c>
      <c r="E125" s="100">
        <v>59.87</v>
      </c>
      <c r="F125" s="100">
        <f t="shared" si="122"/>
        <v>4108.7539999999999</v>
      </c>
      <c r="G125" s="223">
        <v>13.7</v>
      </c>
      <c r="H125" s="117">
        <f t="shared" si="96"/>
        <v>308.16505999999998</v>
      </c>
      <c r="I125" s="130">
        <f t="shared" si="97"/>
        <v>4416.9190600000002</v>
      </c>
      <c r="K125" s="141">
        <v>3</v>
      </c>
      <c r="M125" s="100">
        <f t="shared" si="51"/>
        <v>2806.4484278661021</v>
      </c>
      <c r="N125" s="122">
        <f t="shared" si="98"/>
        <v>561.28968557322048</v>
      </c>
      <c r="O125" s="122">
        <f t="shared" si="99"/>
        <v>841.93452835983055</v>
      </c>
      <c r="P125" s="100">
        <f t="shared" si="123"/>
        <v>4209.6726417991531</v>
      </c>
      <c r="Q125" s="221">
        <f t="shared" si="59"/>
        <v>13.7</v>
      </c>
      <c r="R125" s="117">
        <f t="shared" si="101"/>
        <v>384.48343461765592</v>
      </c>
      <c r="S125" s="130">
        <f t="shared" si="102"/>
        <v>4594.1560764168089</v>
      </c>
      <c r="T125" s="101">
        <f t="shared" si="103"/>
        <v>4.0126842717558953E-2</v>
      </c>
      <c r="U125" s="245">
        <f t="shared" si="104"/>
        <v>0.24765421043403157</v>
      </c>
      <c r="V125" s="100">
        <f t="shared" si="52"/>
        <v>3315.8082271304966</v>
      </c>
      <c r="W125" s="122">
        <f t="shared" si="105"/>
        <v>0</v>
      </c>
      <c r="X125" s="122">
        <f t="shared" si="106"/>
        <v>994.74246813914897</v>
      </c>
      <c r="Y125" s="100">
        <f t="shared" si="107"/>
        <v>4310.5506952696451</v>
      </c>
      <c r="Z125" s="221">
        <f t="shared" si="65"/>
        <v>13.7</v>
      </c>
      <c r="AA125" s="117">
        <f t="shared" si="108"/>
        <v>454.265727116878</v>
      </c>
      <c r="AB125" s="130">
        <f t="shared" si="109"/>
        <v>4764.8164223865233</v>
      </c>
      <c r="AC125" s="101">
        <f t="shared" si="110"/>
        <v>3.7147267774763959E-2</v>
      </c>
      <c r="AD125" s="245">
        <f t="shared" si="111"/>
        <v>0.18149622640729901</v>
      </c>
      <c r="AE125" s="100">
        <f t="shared" si="53"/>
        <v>3481.5986384870212</v>
      </c>
      <c r="AF125" s="122">
        <f t="shared" si="112"/>
        <v>0</v>
      </c>
      <c r="AG125" s="122">
        <f t="shared" si="113"/>
        <v>1044.4795915461063</v>
      </c>
      <c r="AH125" s="100">
        <f t="shared" si="114"/>
        <v>4526.0782300331275</v>
      </c>
      <c r="AI125" s="221">
        <f t="shared" si="66"/>
        <v>13.7</v>
      </c>
      <c r="AJ125" s="117">
        <f t="shared" si="115"/>
        <v>476.97901347272182</v>
      </c>
      <c r="AK125" s="130">
        <f t="shared" si="116"/>
        <v>5003.0572435058493</v>
      </c>
      <c r="AL125" s="101">
        <f t="shared" si="117"/>
        <v>5.0000000000000044E-2</v>
      </c>
      <c r="AM125" s="298">
        <f t="shared" si="118"/>
        <v>4.9999999999999822E-2</v>
      </c>
      <c r="AN125" s="100">
        <f t="shared" si="124"/>
        <v>586.13818350584916</v>
      </c>
      <c r="AO125" s="101">
        <f t="shared" si="125"/>
        <v>0.13270294871689337</v>
      </c>
      <c r="AQ125" s="292">
        <f t="shared" si="119"/>
        <v>0.5478036785634357</v>
      </c>
      <c r="AR125" s="289"/>
    </row>
    <row r="126" spans="1:44" s="93" customFormat="1" x14ac:dyDescent="0.25">
      <c r="A126" s="95" t="s">
        <v>358</v>
      </c>
      <c r="B126" s="100">
        <v>2205.2600000000002</v>
      </c>
      <c r="C126" s="100">
        <f t="shared" si="120"/>
        <v>1102.6300000000001</v>
      </c>
      <c r="D126" s="100">
        <f t="shared" si="121"/>
        <v>661.57800000000009</v>
      </c>
      <c r="E126" s="100">
        <v>59.87</v>
      </c>
      <c r="F126" s="100">
        <f t="shared" si="122"/>
        <v>4029.3380000000002</v>
      </c>
      <c r="G126" s="223">
        <v>16</v>
      </c>
      <c r="H126" s="117">
        <f t="shared" si="96"/>
        <v>352.84160000000003</v>
      </c>
      <c r="I126" s="130">
        <f t="shared" si="97"/>
        <v>4382.1796000000004</v>
      </c>
      <c r="K126" s="141">
        <v>3</v>
      </c>
      <c r="M126" s="100">
        <f t="shared" si="51"/>
        <v>2752.2040247338109</v>
      </c>
      <c r="N126" s="122">
        <f t="shared" si="98"/>
        <v>550.44080494676223</v>
      </c>
      <c r="O126" s="122">
        <f t="shared" si="99"/>
        <v>825.66120742014323</v>
      </c>
      <c r="P126" s="100">
        <f t="shared" si="123"/>
        <v>4128.3060371007159</v>
      </c>
      <c r="Q126" s="221">
        <f t="shared" si="59"/>
        <v>16</v>
      </c>
      <c r="R126" s="117">
        <f t="shared" si="101"/>
        <v>440.35264395740978</v>
      </c>
      <c r="S126" s="130">
        <f t="shared" si="102"/>
        <v>4568.6586810581257</v>
      </c>
      <c r="T126" s="101">
        <f t="shared" si="103"/>
        <v>4.255395672466844E-2</v>
      </c>
      <c r="U126" s="245">
        <f t="shared" si="104"/>
        <v>0.2480179320052105</v>
      </c>
      <c r="V126" s="100">
        <f t="shared" si="52"/>
        <v>3251.7186695259784</v>
      </c>
      <c r="W126" s="122">
        <f t="shared" si="105"/>
        <v>0</v>
      </c>
      <c r="X126" s="122">
        <f t="shared" si="106"/>
        <v>975.51560085779352</v>
      </c>
      <c r="Y126" s="100">
        <f t="shared" si="107"/>
        <v>4227.2342703837721</v>
      </c>
      <c r="Z126" s="221">
        <f t="shared" si="65"/>
        <v>16</v>
      </c>
      <c r="AA126" s="117">
        <f t="shared" si="108"/>
        <v>520.2749871241565</v>
      </c>
      <c r="AB126" s="130">
        <f t="shared" si="109"/>
        <v>4747.5092575079289</v>
      </c>
      <c r="AC126" s="101">
        <f t="shared" si="110"/>
        <v>3.9147283466660854E-2</v>
      </c>
      <c r="AD126" s="245">
        <f t="shared" si="111"/>
        <v>0.18149622640729901</v>
      </c>
      <c r="AE126" s="100">
        <f t="shared" si="53"/>
        <v>3414.304603002277</v>
      </c>
      <c r="AF126" s="122">
        <f t="shared" si="112"/>
        <v>0</v>
      </c>
      <c r="AG126" s="122">
        <f t="shared" si="113"/>
        <v>1024.291380900683</v>
      </c>
      <c r="AH126" s="100">
        <f t="shared" si="114"/>
        <v>4438.5959839029601</v>
      </c>
      <c r="AI126" s="221">
        <f t="shared" si="66"/>
        <v>16</v>
      </c>
      <c r="AJ126" s="117">
        <f t="shared" si="115"/>
        <v>546.28873648036438</v>
      </c>
      <c r="AK126" s="130">
        <f t="shared" si="116"/>
        <v>4984.8847203833247</v>
      </c>
      <c r="AL126" s="101">
        <f t="shared" si="117"/>
        <v>4.9999999999999822E-2</v>
      </c>
      <c r="AM126" s="298">
        <f t="shared" si="118"/>
        <v>4.9999999999999822E-2</v>
      </c>
      <c r="AN126" s="100">
        <f t="shared" si="124"/>
        <v>602.70512038332436</v>
      </c>
      <c r="AO126" s="101">
        <f t="shared" si="125"/>
        <v>0.1375354675977507</v>
      </c>
      <c r="AQ126" s="292">
        <f t="shared" si="119"/>
        <v>0.54825490101043717</v>
      </c>
      <c r="AR126" s="289"/>
    </row>
    <row r="127" spans="1:44" s="93" customFormat="1" x14ac:dyDescent="0.25">
      <c r="A127" s="95" t="s">
        <v>359</v>
      </c>
      <c r="B127" s="100">
        <v>2162.04</v>
      </c>
      <c r="C127" s="100">
        <f t="shared" si="120"/>
        <v>1081.02</v>
      </c>
      <c r="D127" s="100">
        <f t="shared" si="121"/>
        <v>648.61199999999997</v>
      </c>
      <c r="E127" s="100">
        <v>59.87</v>
      </c>
      <c r="F127" s="100">
        <f t="shared" si="122"/>
        <v>3951.5419999999999</v>
      </c>
      <c r="G127" s="223">
        <v>17</v>
      </c>
      <c r="H127" s="117">
        <f t="shared" si="96"/>
        <v>367.54680000000002</v>
      </c>
      <c r="I127" s="130">
        <f t="shared" si="97"/>
        <v>4319.0887999999995</v>
      </c>
      <c r="K127" s="141">
        <v>1</v>
      </c>
      <c r="M127" s="100">
        <f t="shared" si="51"/>
        <v>2699.0661484106549</v>
      </c>
      <c r="N127" s="122">
        <f t="shared" si="98"/>
        <v>539.81322968213101</v>
      </c>
      <c r="O127" s="122">
        <f t="shared" si="99"/>
        <v>809.71984452319646</v>
      </c>
      <c r="P127" s="100">
        <f t="shared" si="123"/>
        <v>4048.5992226159824</v>
      </c>
      <c r="Q127" s="221">
        <f t="shared" si="59"/>
        <v>17</v>
      </c>
      <c r="R127" s="117">
        <f t="shared" si="101"/>
        <v>458.84124522981136</v>
      </c>
      <c r="S127" s="130">
        <f t="shared" si="102"/>
        <v>4507.440467845794</v>
      </c>
      <c r="T127" s="101">
        <f t="shared" si="103"/>
        <v>4.3609121406763984E-2</v>
      </c>
      <c r="U127" s="245">
        <f t="shared" si="104"/>
        <v>0.24838862759738722</v>
      </c>
      <c r="V127" s="100">
        <f t="shared" si="52"/>
        <v>3188.936469170872</v>
      </c>
      <c r="W127" s="122">
        <f t="shared" si="105"/>
        <v>0</v>
      </c>
      <c r="X127" s="122">
        <f t="shared" si="106"/>
        <v>956.68094075126157</v>
      </c>
      <c r="Y127" s="100">
        <f t="shared" si="107"/>
        <v>4145.6174099221334</v>
      </c>
      <c r="Z127" s="221">
        <f t="shared" si="65"/>
        <v>17</v>
      </c>
      <c r="AA127" s="117">
        <f t="shared" si="108"/>
        <v>542.11919975904823</v>
      </c>
      <c r="AB127" s="130">
        <f t="shared" si="109"/>
        <v>4687.736609681182</v>
      </c>
      <c r="AC127" s="101">
        <f t="shared" si="110"/>
        <v>3.9999672346544779E-2</v>
      </c>
      <c r="AD127" s="245">
        <f t="shared" si="111"/>
        <v>0.18149622640729923</v>
      </c>
      <c r="AE127" s="100">
        <f t="shared" si="53"/>
        <v>3348.3832926294153</v>
      </c>
      <c r="AF127" s="122">
        <f t="shared" si="112"/>
        <v>0</v>
      </c>
      <c r="AG127" s="122">
        <f t="shared" si="113"/>
        <v>1004.5149877888246</v>
      </c>
      <c r="AH127" s="100">
        <f t="shared" si="114"/>
        <v>4352.8982804182397</v>
      </c>
      <c r="AI127" s="221">
        <f t="shared" si="66"/>
        <v>17</v>
      </c>
      <c r="AJ127" s="117">
        <f t="shared" si="115"/>
        <v>569.2251597470007</v>
      </c>
      <c r="AK127" s="130">
        <f t="shared" si="116"/>
        <v>4922.12344016524</v>
      </c>
      <c r="AL127" s="101">
        <f t="shared" si="117"/>
        <v>4.9999999999999822E-2</v>
      </c>
      <c r="AM127" s="298">
        <f t="shared" si="118"/>
        <v>4.9999999999999822E-2</v>
      </c>
      <c r="AN127" s="100">
        <f t="shared" si="124"/>
        <v>603.03464016524049</v>
      </c>
      <c r="AO127" s="101">
        <f t="shared" si="125"/>
        <v>0.13962080153694467</v>
      </c>
      <c r="AQ127" s="292">
        <f t="shared" si="119"/>
        <v>0.54871477522590495</v>
      </c>
      <c r="AR127" s="289"/>
    </row>
    <row r="128" spans="1:44" s="93" customFormat="1" x14ac:dyDescent="0.25">
      <c r="A128" s="95" t="s">
        <v>360</v>
      </c>
      <c r="B128" s="100">
        <v>2119.64</v>
      </c>
      <c r="C128" s="100">
        <f t="shared" si="120"/>
        <v>1059.82</v>
      </c>
      <c r="D128" s="100">
        <f t="shared" si="121"/>
        <v>635.89199999999994</v>
      </c>
      <c r="E128" s="100">
        <v>59.87</v>
      </c>
      <c r="F128" s="100">
        <f t="shared" si="122"/>
        <v>3875.2219999999998</v>
      </c>
      <c r="G128" s="223"/>
      <c r="H128" s="117">
        <f t="shared" si="96"/>
        <v>0</v>
      </c>
      <c r="I128" s="130">
        <f t="shared" si="97"/>
        <v>3875.2219999999998</v>
      </c>
      <c r="K128" s="141"/>
      <c r="M128" s="100">
        <f t="shared" si="51"/>
        <v>2646.9364409580448</v>
      </c>
      <c r="N128" s="122">
        <f t="shared" si="98"/>
        <v>529.38728819160895</v>
      </c>
      <c r="O128" s="122">
        <f t="shared" si="99"/>
        <v>794.08093228741348</v>
      </c>
      <c r="P128" s="100">
        <f t="shared" si="123"/>
        <v>3970.4046614370673</v>
      </c>
      <c r="Q128" s="221">
        <f t="shared" si="59"/>
        <v>0</v>
      </c>
      <c r="R128" s="117">
        <f t="shared" si="101"/>
        <v>0</v>
      </c>
      <c r="S128" s="130">
        <f t="shared" si="102"/>
        <v>3970.4046614370673</v>
      </c>
      <c r="T128" s="101">
        <f t="shared" si="103"/>
        <v>2.4561860310730044E-2</v>
      </c>
      <c r="U128" s="245">
        <f t="shared" si="104"/>
        <v>0.24876697975035622</v>
      </c>
      <c r="V128" s="100">
        <f t="shared" si="52"/>
        <v>3127.3454165318967</v>
      </c>
      <c r="W128" s="122">
        <f t="shared" si="105"/>
        <v>0</v>
      </c>
      <c r="X128" s="122">
        <f t="shared" si="106"/>
        <v>938.20362495956897</v>
      </c>
      <c r="Y128" s="100">
        <f t="shared" si="107"/>
        <v>4065.5490414914657</v>
      </c>
      <c r="Z128" s="221">
        <f t="shared" si="65"/>
        <v>0</v>
      </c>
      <c r="AA128" s="117">
        <f t="shared" si="108"/>
        <v>0</v>
      </c>
      <c r="AB128" s="130">
        <f t="shared" si="109"/>
        <v>4065.5490414914657</v>
      </c>
      <c r="AC128" s="101">
        <f t="shared" si="110"/>
        <v>2.3963396219659261E-2</v>
      </c>
      <c r="AD128" s="245">
        <f t="shared" si="111"/>
        <v>0.18149622640729923</v>
      </c>
      <c r="AE128" s="100">
        <f t="shared" si="53"/>
        <v>3283.7126873584912</v>
      </c>
      <c r="AF128" s="122">
        <f t="shared" si="112"/>
        <v>0</v>
      </c>
      <c r="AG128" s="122">
        <f t="shared" si="113"/>
        <v>985.11380620754733</v>
      </c>
      <c r="AH128" s="100">
        <f t="shared" si="114"/>
        <v>4268.8264935660382</v>
      </c>
      <c r="AI128" s="221">
        <f t="shared" si="66"/>
        <v>0</v>
      </c>
      <c r="AJ128" s="117">
        <f t="shared" si="115"/>
        <v>0</v>
      </c>
      <c r="AK128" s="130">
        <f t="shared" si="116"/>
        <v>4268.8264935660382</v>
      </c>
      <c r="AL128" s="101">
        <f t="shared" si="117"/>
        <v>4.9999999999999822E-2</v>
      </c>
      <c r="AM128" s="298">
        <f t="shared" si="118"/>
        <v>4.9999999999999822E-2</v>
      </c>
      <c r="AN128" s="100">
        <f t="shared" si="124"/>
        <v>393.6044935660384</v>
      </c>
      <c r="AO128" s="101">
        <f t="shared" si="125"/>
        <v>0.10156953422695225</v>
      </c>
      <c r="AQ128" s="292">
        <f t="shared" si="119"/>
        <v>0.5491841479489401</v>
      </c>
      <c r="AR128" s="289"/>
    </row>
    <row r="129" spans="1:44" s="93" customFormat="1" x14ac:dyDescent="0.25">
      <c r="A129" s="95" t="s">
        <v>361</v>
      </c>
      <c r="B129" s="100">
        <v>2078.08</v>
      </c>
      <c r="C129" s="100">
        <f t="shared" si="120"/>
        <v>1039.04</v>
      </c>
      <c r="D129" s="100">
        <f t="shared" si="121"/>
        <v>623.42399999999998</v>
      </c>
      <c r="E129" s="100">
        <v>59.87</v>
      </c>
      <c r="F129" s="100">
        <f t="shared" si="122"/>
        <v>3800.4139999999998</v>
      </c>
      <c r="G129" s="223">
        <v>13.8</v>
      </c>
      <c r="H129" s="117">
        <f t="shared" si="96"/>
        <v>286.77503999999999</v>
      </c>
      <c r="I129" s="130">
        <f t="shared" si="97"/>
        <v>4087.1890399999997</v>
      </c>
      <c r="K129" s="141">
        <v>15</v>
      </c>
      <c r="M129" s="100">
        <f t="shared" si="51"/>
        <v>2595.8394918606282</v>
      </c>
      <c r="N129" s="122">
        <f t="shared" si="98"/>
        <v>519.16789837212571</v>
      </c>
      <c r="O129" s="122">
        <f t="shared" si="99"/>
        <v>778.75184755818839</v>
      </c>
      <c r="P129" s="100">
        <f t="shared" si="123"/>
        <v>3893.7592377909423</v>
      </c>
      <c r="Q129" s="221">
        <f t="shared" si="59"/>
        <v>13.8</v>
      </c>
      <c r="R129" s="117">
        <f t="shared" si="101"/>
        <v>358.22584987676674</v>
      </c>
      <c r="S129" s="130">
        <f t="shared" si="102"/>
        <v>4251.9850876677092</v>
      </c>
      <c r="T129" s="101">
        <f t="shared" si="103"/>
        <v>4.0320143270816233E-2</v>
      </c>
      <c r="U129" s="245">
        <f t="shared" si="104"/>
        <v>0.24915281984361926</v>
      </c>
      <c r="V129" s="100">
        <f t="shared" si="52"/>
        <v>3066.9745639923731</v>
      </c>
      <c r="W129" s="122">
        <f t="shared" si="105"/>
        <v>0</v>
      </c>
      <c r="X129" s="122">
        <f t="shared" si="106"/>
        <v>920.09236919771195</v>
      </c>
      <c r="Y129" s="100">
        <f t="shared" si="107"/>
        <v>3987.0669331900849</v>
      </c>
      <c r="Z129" s="221">
        <f t="shared" si="65"/>
        <v>13.8</v>
      </c>
      <c r="AA129" s="117">
        <f t="shared" si="108"/>
        <v>423.24248983094753</v>
      </c>
      <c r="AB129" s="130">
        <f t="shared" si="109"/>
        <v>4410.3094230210327</v>
      </c>
      <c r="AC129" s="101">
        <f t="shared" si="110"/>
        <v>3.723539290213429E-2</v>
      </c>
      <c r="AD129" s="245">
        <f t="shared" si="111"/>
        <v>0.18149622640729923</v>
      </c>
      <c r="AE129" s="100">
        <f t="shared" si="53"/>
        <v>3220.3232921919912</v>
      </c>
      <c r="AF129" s="122">
        <f t="shared" si="112"/>
        <v>0</v>
      </c>
      <c r="AG129" s="122">
        <f t="shared" si="113"/>
        <v>966.09698765759731</v>
      </c>
      <c r="AH129" s="100">
        <f t="shared" si="114"/>
        <v>4186.420279849588</v>
      </c>
      <c r="AI129" s="221">
        <f t="shared" si="66"/>
        <v>13.8</v>
      </c>
      <c r="AJ129" s="117">
        <f t="shared" si="115"/>
        <v>444.40461432249481</v>
      </c>
      <c r="AK129" s="130">
        <f t="shared" si="116"/>
        <v>4630.8248941720831</v>
      </c>
      <c r="AL129" s="101">
        <f t="shared" si="117"/>
        <v>4.9999999999999822E-2</v>
      </c>
      <c r="AM129" s="298">
        <f t="shared" si="118"/>
        <v>4.9999999999999822E-2</v>
      </c>
      <c r="AN129" s="100">
        <f t="shared" si="124"/>
        <v>543.63585417208333</v>
      </c>
      <c r="AO129" s="101">
        <f t="shared" si="125"/>
        <v>0.13300971617698498</v>
      </c>
      <c r="AQ129" s="292">
        <f t="shared" si="119"/>
        <v>0.54966280999383632</v>
      </c>
      <c r="AR129" s="289"/>
    </row>
    <row r="130" spans="1:44" s="93" customFormat="1" x14ac:dyDescent="0.25">
      <c r="A130" s="95" t="s">
        <v>362</v>
      </c>
      <c r="B130" s="100">
        <v>3543.01</v>
      </c>
      <c r="C130" s="100">
        <f t="shared" si="120"/>
        <v>1771.5050000000001</v>
      </c>
      <c r="D130" s="100">
        <f t="shared" si="121"/>
        <v>1062.903</v>
      </c>
      <c r="E130" s="100">
        <v>59.87</v>
      </c>
      <c r="F130" s="100">
        <f t="shared" si="122"/>
        <v>6437.2880000000005</v>
      </c>
      <c r="G130" s="223">
        <v>24.2</v>
      </c>
      <c r="H130" s="117">
        <f t="shared" si="96"/>
        <v>857.40841999999998</v>
      </c>
      <c r="I130" s="130">
        <f t="shared" si="97"/>
        <v>7294.6964200000002</v>
      </c>
      <c r="K130" s="141">
        <v>39</v>
      </c>
      <c r="M130" s="100">
        <f t="shared" si="51"/>
        <v>4396.9331790906253</v>
      </c>
      <c r="N130" s="122">
        <f t="shared" si="98"/>
        <v>879.38663581812511</v>
      </c>
      <c r="O130" s="122">
        <f t="shared" si="99"/>
        <v>1319.0799537271876</v>
      </c>
      <c r="P130" s="100">
        <f t="shared" si="123"/>
        <v>6595.399768635938</v>
      </c>
      <c r="Q130" s="221">
        <f t="shared" si="59"/>
        <v>24.2</v>
      </c>
      <c r="R130" s="117">
        <f t="shared" si="101"/>
        <v>1064.0578293399312</v>
      </c>
      <c r="S130" s="130">
        <f t="shared" si="102"/>
        <v>7659.4575979758692</v>
      </c>
      <c r="T130" s="101">
        <f t="shared" si="103"/>
        <v>5.0003613169671723E-2</v>
      </c>
      <c r="U130" s="245">
        <f t="shared" si="104"/>
        <v>0.24101630508822303</v>
      </c>
      <c r="V130" s="100">
        <f t="shared" si="52"/>
        <v>5194.9599588606234</v>
      </c>
      <c r="W130" s="122">
        <f t="shared" si="105"/>
        <v>0</v>
      </c>
      <c r="X130" s="122">
        <f t="shared" si="106"/>
        <v>1558.487987658187</v>
      </c>
      <c r="Y130" s="100">
        <f t="shared" si="107"/>
        <v>6753.4479465188106</v>
      </c>
      <c r="Z130" s="221">
        <f t="shared" si="65"/>
        <v>24.2</v>
      </c>
      <c r="AA130" s="117">
        <f t="shared" si="108"/>
        <v>1257.1803100442708</v>
      </c>
      <c r="AB130" s="130">
        <f t="shared" si="109"/>
        <v>8010.6282565630809</v>
      </c>
      <c r="AC130" s="101">
        <f t="shared" si="110"/>
        <v>4.5847979977069686E-2</v>
      </c>
      <c r="AD130" s="245">
        <f t="shared" si="111"/>
        <v>0.18149622640729923</v>
      </c>
      <c r="AE130" s="100">
        <f t="shared" si="53"/>
        <v>5454.7079568036543</v>
      </c>
      <c r="AF130" s="122">
        <f t="shared" si="112"/>
        <v>0</v>
      </c>
      <c r="AG130" s="122">
        <f t="shared" si="113"/>
        <v>1636.4123870410963</v>
      </c>
      <c r="AH130" s="100">
        <f t="shared" si="114"/>
        <v>7091.1203438447501</v>
      </c>
      <c r="AI130" s="221">
        <f t="shared" si="66"/>
        <v>24.2</v>
      </c>
      <c r="AJ130" s="117">
        <f t="shared" si="115"/>
        <v>1320.0393255464844</v>
      </c>
      <c r="AK130" s="130">
        <f t="shared" si="116"/>
        <v>8411.1596693912343</v>
      </c>
      <c r="AL130" s="101">
        <f t="shared" si="117"/>
        <v>4.9999999999999822E-2</v>
      </c>
      <c r="AM130" s="298">
        <f t="shared" si="118"/>
        <v>5.0000000000000044E-2</v>
      </c>
      <c r="AN130" s="100">
        <f t="shared" si="124"/>
        <v>1116.4632493912341</v>
      </c>
      <c r="AO130" s="101">
        <f t="shared" si="125"/>
        <v>0.15305136569223188</v>
      </c>
      <c r="AQ130" s="292">
        <f t="shared" si="119"/>
        <v>0.53956888544024828</v>
      </c>
      <c r="AR130" s="289"/>
    </row>
    <row r="131" spans="1:44" s="93" customFormat="1" x14ac:dyDescent="0.25">
      <c r="A131" s="95" t="s">
        <v>363</v>
      </c>
      <c r="B131" s="100">
        <v>3473.54</v>
      </c>
      <c r="C131" s="100">
        <f t="shared" si="120"/>
        <v>1736.77</v>
      </c>
      <c r="D131" s="100">
        <f t="shared" si="121"/>
        <v>1042.0619999999999</v>
      </c>
      <c r="E131" s="100">
        <v>59.87</v>
      </c>
      <c r="F131" s="100">
        <f t="shared" si="122"/>
        <v>6312.2419999999993</v>
      </c>
      <c r="G131" s="223">
        <v>23.3</v>
      </c>
      <c r="H131" s="117">
        <f t="shared" si="96"/>
        <v>809.33482000000004</v>
      </c>
      <c r="I131" s="130">
        <f t="shared" si="97"/>
        <v>7121.5768199999993</v>
      </c>
      <c r="K131" s="141">
        <v>8</v>
      </c>
      <c r="M131" s="100">
        <f t="shared" si="51"/>
        <v>4311.5216041676813</v>
      </c>
      <c r="N131" s="122">
        <f t="shared" si="98"/>
        <v>862.30432083353628</v>
      </c>
      <c r="O131" s="122">
        <f t="shared" si="99"/>
        <v>1293.4564812503043</v>
      </c>
      <c r="P131" s="100">
        <f t="shared" si="123"/>
        <v>6467.2824062515219</v>
      </c>
      <c r="Q131" s="221">
        <f t="shared" si="59"/>
        <v>23.3</v>
      </c>
      <c r="R131" s="117">
        <f t="shared" si="101"/>
        <v>1004.5845337710698</v>
      </c>
      <c r="S131" s="130">
        <f t="shared" si="102"/>
        <v>7471.8669400225917</v>
      </c>
      <c r="T131" s="101">
        <f t="shared" si="103"/>
        <v>4.9187157405765625E-2</v>
      </c>
      <c r="U131" s="245">
        <f t="shared" si="104"/>
        <v>0.24124714388424517</v>
      </c>
      <c r="V131" s="100">
        <f t="shared" si="52"/>
        <v>5094.0465053976604</v>
      </c>
      <c r="W131" s="122">
        <f t="shared" si="105"/>
        <v>0</v>
      </c>
      <c r="X131" s="122">
        <f t="shared" si="106"/>
        <v>1528.2139516192981</v>
      </c>
      <c r="Y131" s="100">
        <f t="shared" si="107"/>
        <v>6622.2604570169588</v>
      </c>
      <c r="Z131" s="221">
        <f t="shared" si="65"/>
        <v>23.3</v>
      </c>
      <c r="AA131" s="117">
        <f t="shared" si="108"/>
        <v>1186.9128357576549</v>
      </c>
      <c r="AB131" s="130">
        <f t="shared" si="109"/>
        <v>7809.1732927746134</v>
      </c>
      <c r="AC131" s="101">
        <f t="shared" si="110"/>
        <v>4.5143517070045824E-2</v>
      </c>
      <c r="AD131" s="245">
        <f t="shared" si="111"/>
        <v>0.18149622640729923</v>
      </c>
      <c r="AE131" s="100">
        <f t="shared" si="53"/>
        <v>5348.7488306675423</v>
      </c>
      <c r="AF131" s="122">
        <f t="shared" si="112"/>
        <v>0</v>
      </c>
      <c r="AG131" s="122">
        <f t="shared" si="113"/>
        <v>1604.6246492002626</v>
      </c>
      <c r="AH131" s="100">
        <f t="shared" si="114"/>
        <v>6953.3734798678051</v>
      </c>
      <c r="AI131" s="221">
        <f t="shared" si="66"/>
        <v>23.3</v>
      </c>
      <c r="AJ131" s="117">
        <f t="shared" si="115"/>
        <v>1246.2584775455375</v>
      </c>
      <c r="AK131" s="130">
        <f t="shared" si="116"/>
        <v>8199.6319574133431</v>
      </c>
      <c r="AL131" s="101">
        <f t="shared" si="117"/>
        <v>4.9999999999999822E-2</v>
      </c>
      <c r="AM131" s="298">
        <f t="shared" si="118"/>
        <v>4.9999999999999822E-2</v>
      </c>
      <c r="AN131" s="100">
        <f t="shared" si="124"/>
        <v>1078.0551374133438</v>
      </c>
      <c r="AO131" s="101">
        <f t="shared" si="125"/>
        <v>0.15137871354357513</v>
      </c>
      <c r="AQ131" s="292">
        <f t="shared" si="119"/>
        <v>0.53985525736497708</v>
      </c>
      <c r="AR131" s="289"/>
    </row>
    <row r="132" spans="1:44" s="93" customFormat="1" x14ac:dyDescent="0.25">
      <c r="A132" s="95" t="s">
        <v>364</v>
      </c>
      <c r="B132" s="100">
        <v>3405.43</v>
      </c>
      <c r="C132" s="100">
        <f t="shared" si="120"/>
        <v>1702.7149999999999</v>
      </c>
      <c r="D132" s="100">
        <f t="shared" si="121"/>
        <v>1021.6289999999999</v>
      </c>
      <c r="E132" s="100">
        <v>59.87</v>
      </c>
      <c r="F132" s="100">
        <f t="shared" si="122"/>
        <v>6189.6439999999993</v>
      </c>
      <c r="G132" s="223">
        <v>21.6</v>
      </c>
      <c r="H132" s="117">
        <f t="shared" si="96"/>
        <v>735.57288000000005</v>
      </c>
      <c r="I132" s="130">
        <f t="shared" si="97"/>
        <v>6925.216879999999</v>
      </c>
      <c r="K132" s="141">
        <v>9</v>
      </c>
      <c r="M132" s="100">
        <f t="shared" si="51"/>
        <v>4227.7821142007642</v>
      </c>
      <c r="N132" s="122">
        <f t="shared" si="98"/>
        <v>845.55642284015289</v>
      </c>
      <c r="O132" s="122">
        <f t="shared" si="99"/>
        <v>1268.3346342602292</v>
      </c>
      <c r="P132" s="100">
        <f t="shared" si="123"/>
        <v>6341.6731713011459</v>
      </c>
      <c r="Q132" s="221">
        <f t="shared" si="59"/>
        <v>21.6</v>
      </c>
      <c r="R132" s="117">
        <f t="shared" si="101"/>
        <v>913.20093666736523</v>
      </c>
      <c r="S132" s="130">
        <f t="shared" si="102"/>
        <v>7254.8741079685115</v>
      </c>
      <c r="T132" s="101">
        <f t="shared" si="103"/>
        <v>4.7602441003770091E-2</v>
      </c>
      <c r="U132" s="245">
        <f t="shared" si="104"/>
        <v>0.24148260695441226</v>
      </c>
      <c r="V132" s="100">
        <f t="shared" si="52"/>
        <v>4995.1086140004763</v>
      </c>
      <c r="W132" s="122">
        <f t="shared" si="105"/>
        <v>0</v>
      </c>
      <c r="X132" s="122">
        <f t="shared" si="106"/>
        <v>1498.5325842001428</v>
      </c>
      <c r="Y132" s="100">
        <f t="shared" si="107"/>
        <v>6493.6411982006193</v>
      </c>
      <c r="Z132" s="221">
        <f t="shared" si="65"/>
        <v>21.6</v>
      </c>
      <c r="AA132" s="117">
        <f t="shared" si="108"/>
        <v>1078.943460624103</v>
      </c>
      <c r="AB132" s="130">
        <f t="shared" si="109"/>
        <v>7572.5846588247223</v>
      </c>
      <c r="AC132" s="101">
        <f t="shared" si="110"/>
        <v>4.3792703516005727E-2</v>
      </c>
      <c r="AD132" s="245">
        <f t="shared" si="111"/>
        <v>0.18149622640729923</v>
      </c>
      <c r="AE132" s="100">
        <f t="shared" si="53"/>
        <v>5244.8640447005</v>
      </c>
      <c r="AF132" s="122">
        <f t="shared" si="112"/>
        <v>0</v>
      </c>
      <c r="AG132" s="122">
        <f t="shared" si="113"/>
        <v>1573.4592134101499</v>
      </c>
      <c r="AH132" s="100">
        <f t="shared" si="114"/>
        <v>6818.3232581106495</v>
      </c>
      <c r="AI132" s="221">
        <f t="shared" si="66"/>
        <v>21.6</v>
      </c>
      <c r="AJ132" s="117">
        <f t="shared" si="115"/>
        <v>1132.8906336553082</v>
      </c>
      <c r="AK132" s="130">
        <f t="shared" si="116"/>
        <v>7951.2138917659577</v>
      </c>
      <c r="AL132" s="101">
        <f t="shared" si="117"/>
        <v>4.9999999999999822E-2</v>
      </c>
      <c r="AM132" s="298">
        <f t="shared" si="118"/>
        <v>5.0000000000000044E-2</v>
      </c>
      <c r="AN132" s="100">
        <f t="shared" si="124"/>
        <v>1025.9970117659586</v>
      </c>
      <c r="AO132" s="101">
        <f t="shared" si="125"/>
        <v>0.14815377331055646</v>
      </c>
      <c r="AQ132" s="292">
        <f t="shared" si="119"/>
        <v>0.54014736603028113</v>
      </c>
      <c r="AR132" s="289"/>
    </row>
    <row r="133" spans="1:44" s="93" customFormat="1" x14ac:dyDescent="0.25">
      <c r="A133" s="95" t="s">
        <v>365</v>
      </c>
      <c r="B133" s="100">
        <v>3338.65</v>
      </c>
      <c r="C133" s="100">
        <f t="shared" si="120"/>
        <v>1669.325</v>
      </c>
      <c r="D133" s="100">
        <f t="shared" si="121"/>
        <v>1001.595</v>
      </c>
      <c r="E133" s="100">
        <v>59.87</v>
      </c>
      <c r="F133" s="100">
        <f t="shared" si="122"/>
        <v>6069.4400000000005</v>
      </c>
      <c r="G133" s="223">
        <v>20.5</v>
      </c>
      <c r="H133" s="117">
        <f t="shared" si="96"/>
        <v>684.42324999999994</v>
      </c>
      <c r="I133" s="130">
        <f t="shared" si="97"/>
        <v>6753.8632500000003</v>
      </c>
      <c r="K133" s="141">
        <v>6</v>
      </c>
      <c r="M133" s="100">
        <f t="shared" ref="M133:M196" si="126">F133*M$1</f>
        <v>4145.6778249629051</v>
      </c>
      <c r="N133" s="122">
        <f t="shared" si="98"/>
        <v>829.13556499258107</v>
      </c>
      <c r="O133" s="122">
        <f t="shared" si="99"/>
        <v>1243.7033474888715</v>
      </c>
      <c r="P133" s="100">
        <f t="shared" si="123"/>
        <v>6218.5167374443572</v>
      </c>
      <c r="Q133" s="221">
        <f t="shared" si="59"/>
        <v>20.5</v>
      </c>
      <c r="R133" s="117">
        <f t="shared" si="101"/>
        <v>849.86395411739545</v>
      </c>
      <c r="S133" s="130">
        <f t="shared" si="102"/>
        <v>7068.3806915617524</v>
      </c>
      <c r="T133" s="101">
        <f t="shared" si="103"/>
        <v>4.6568523809206841E-2</v>
      </c>
      <c r="U133" s="245">
        <f t="shared" si="104"/>
        <v>0.2417227996234721</v>
      </c>
      <c r="V133" s="100">
        <f t="shared" ref="V133:V196" si="127">F133*V$1</f>
        <v>4898.1027060940914</v>
      </c>
      <c r="W133" s="122">
        <f t="shared" si="105"/>
        <v>0</v>
      </c>
      <c r="X133" s="122">
        <f t="shared" si="106"/>
        <v>1469.4308118282274</v>
      </c>
      <c r="Y133" s="100">
        <f t="shared" si="107"/>
        <v>6367.5335179223184</v>
      </c>
      <c r="Z133" s="221">
        <f t="shared" si="65"/>
        <v>20.5</v>
      </c>
      <c r="AA133" s="117">
        <f t="shared" si="108"/>
        <v>1004.1110547492887</v>
      </c>
      <c r="AB133" s="130">
        <f t="shared" si="109"/>
        <v>7371.6445726716074</v>
      </c>
      <c r="AC133" s="101">
        <f t="shared" si="110"/>
        <v>4.2904293690900319E-2</v>
      </c>
      <c r="AD133" s="245">
        <f t="shared" si="111"/>
        <v>0.18149622640729901</v>
      </c>
      <c r="AE133" s="100">
        <f t="shared" ref="AE133:AE196" si="128">F133*AE$1</f>
        <v>5143.0078413987958</v>
      </c>
      <c r="AF133" s="122">
        <f t="shared" si="112"/>
        <v>0</v>
      </c>
      <c r="AG133" s="122">
        <f t="shared" si="113"/>
        <v>1542.9023524196386</v>
      </c>
      <c r="AH133" s="100">
        <f t="shared" si="114"/>
        <v>6685.910193818434</v>
      </c>
      <c r="AI133" s="221">
        <f t="shared" si="66"/>
        <v>20.5</v>
      </c>
      <c r="AJ133" s="117">
        <f t="shared" si="115"/>
        <v>1054.3166074867531</v>
      </c>
      <c r="AK133" s="130">
        <f t="shared" si="116"/>
        <v>7740.2268013051871</v>
      </c>
      <c r="AL133" s="101">
        <f t="shared" si="117"/>
        <v>4.9999999999999822E-2</v>
      </c>
      <c r="AM133" s="298">
        <f t="shared" si="118"/>
        <v>5.0000000000000044E-2</v>
      </c>
      <c r="AN133" s="100">
        <f t="shared" si="124"/>
        <v>986.36355130518677</v>
      </c>
      <c r="AO133" s="101">
        <f t="shared" si="125"/>
        <v>0.14604434747848738</v>
      </c>
      <c r="AQ133" s="292">
        <f t="shared" si="119"/>
        <v>0.54044534209899076</v>
      </c>
      <c r="AR133" s="289"/>
    </row>
    <row r="134" spans="1:44" s="93" customFormat="1" x14ac:dyDescent="0.25">
      <c r="A134" s="95" t="s">
        <v>366</v>
      </c>
      <c r="B134" s="100">
        <v>3273.19</v>
      </c>
      <c r="C134" s="100">
        <f t="shared" si="120"/>
        <v>1636.595</v>
      </c>
      <c r="D134" s="100">
        <f t="shared" si="121"/>
        <v>981.95699999999999</v>
      </c>
      <c r="E134" s="100">
        <v>59.87</v>
      </c>
      <c r="F134" s="100">
        <f t="shared" si="122"/>
        <v>5951.6120000000001</v>
      </c>
      <c r="G134" s="223">
        <v>18.399999999999999</v>
      </c>
      <c r="H134" s="117">
        <f t="shared" si="96"/>
        <v>602.26696000000004</v>
      </c>
      <c r="I134" s="130">
        <f t="shared" si="97"/>
        <v>6553.87896</v>
      </c>
      <c r="K134" s="141">
        <v>5</v>
      </c>
      <c r="M134" s="100">
        <f t="shared" si="126"/>
        <v>4065.1964417117761</v>
      </c>
      <c r="N134" s="122">
        <f t="shared" si="98"/>
        <v>813.03928834235523</v>
      </c>
      <c r="O134" s="122">
        <f t="shared" si="99"/>
        <v>1219.5589325135327</v>
      </c>
      <c r="P134" s="100">
        <f t="shared" si="123"/>
        <v>6097.7946625676641</v>
      </c>
      <c r="Q134" s="221">
        <f t="shared" ref="Q134:Q197" si="129">G134</f>
        <v>18.399999999999999</v>
      </c>
      <c r="R134" s="117">
        <f t="shared" si="101"/>
        <v>747.99614527496681</v>
      </c>
      <c r="S134" s="130">
        <f t="shared" si="102"/>
        <v>6845.7908078426308</v>
      </c>
      <c r="T134" s="101">
        <f t="shared" si="103"/>
        <v>4.4540317211264169E-2</v>
      </c>
      <c r="U134" s="245">
        <f t="shared" si="104"/>
        <v>0.24196775674854676</v>
      </c>
      <c r="V134" s="100">
        <f t="shared" si="127"/>
        <v>4803.0142554868435</v>
      </c>
      <c r="W134" s="122">
        <f t="shared" si="105"/>
        <v>0</v>
      </c>
      <c r="X134" s="122">
        <f t="shared" si="106"/>
        <v>1440.9042766460529</v>
      </c>
      <c r="Y134" s="100">
        <f t="shared" si="107"/>
        <v>6243.9185321328969</v>
      </c>
      <c r="Z134" s="221">
        <f t="shared" ref="Z134:Z197" si="130">G134</f>
        <v>18.399999999999999</v>
      </c>
      <c r="AA134" s="117">
        <f t="shared" si="108"/>
        <v>883.75462300957918</v>
      </c>
      <c r="AB134" s="130">
        <f t="shared" si="109"/>
        <v>7127.6731551424764</v>
      </c>
      <c r="AC134" s="101">
        <f t="shared" si="110"/>
        <v>4.1176009494318322E-2</v>
      </c>
      <c r="AD134" s="245">
        <f t="shared" si="111"/>
        <v>0.18149622640729923</v>
      </c>
      <c r="AE134" s="100">
        <f t="shared" si="128"/>
        <v>5043.1649682611851</v>
      </c>
      <c r="AF134" s="122">
        <f t="shared" si="112"/>
        <v>0</v>
      </c>
      <c r="AG134" s="122">
        <f t="shared" si="113"/>
        <v>1512.9494904783555</v>
      </c>
      <c r="AH134" s="100">
        <f t="shared" si="114"/>
        <v>6556.1144587395411</v>
      </c>
      <c r="AI134" s="221">
        <f t="shared" ref="AI134:AI197" si="131">G134</f>
        <v>18.399999999999999</v>
      </c>
      <c r="AJ134" s="117">
        <f t="shared" si="115"/>
        <v>927.94235416005802</v>
      </c>
      <c r="AK134" s="130">
        <f t="shared" si="116"/>
        <v>7484.0568128995992</v>
      </c>
      <c r="AL134" s="101">
        <f t="shared" si="117"/>
        <v>4.9999999999999822E-2</v>
      </c>
      <c r="AM134" s="298">
        <f t="shared" si="118"/>
        <v>4.9999999999999822E-2</v>
      </c>
      <c r="AN134" s="100">
        <f t="shared" si="124"/>
        <v>930.1778528995992</v>
      </c>
      <c r="AO134" s="101">
        <f t="shared" si="125"/>
        <v>0.14192783519145125</v>
      </c>
      <c r="AQ134" s="292">
        <f t="shared" si="119"/>
        <v>0.54074922881384357</v>
      </c>
      <c r="AR134" s="289"/>
    </row>
    <row r="135" spans="1:44" s="93" customFormat="1" x14ac:dyDescent="0.25">
      <c r="A135" s="95" t="s">
        <v>367</v>
      </c>
      <c r="B135" s="100">
        <v>3209.01</v>
      </c>
      <c r="C135" s="100">
        <f t="shared" si="120"/>
        <v>1604.5050000000001</v>
      </c>
      <c r="D135" s="100">
        <f t="shared" si="121"/>
        <v>962.70299999999997</v>
      </c>
      <c r="E135" s="100">
        <v>59.87</v>
      </c>
      <c r="F135" s="100">
        <f t="shared" si="122"/>
        <v>5836.0880000000006</v>
      </c>
      <c r="G135" s="223">
        <v>17.3</v>
      </c>
      <c r="H135" s="117">
        <f t="shared" si="96"/>
        <v>555.15873000000011</v>
      </c>
      <c r="I135" s="130">
        <f t="shared" si="97"/>
        <v>6391.2467300000008</v>
      </c>
      <c r="K135" s="141">
        <v>7</v>
      </c>
      <c r="M135" s="100">
        <f t="shared" si="126"/>
        <v>3986.2887854780852</v>
      </c>
      <c r="N135" s="122">
        <f t="shared" si="98"/>
        <v>797.25775709561708</v>
      </c>
      <c r="O135" s="122">
        <f t="shared" si="99"/>
        <v>1195.8866356434255</v>
      </c>
      <c r="P135" s="100">
        <f t="shared" si="123"/>
        <v>5979.4331782171275</v>
      </c>
      <c r="Q135" s="221">
        <f t="shared" si="129"/>
        <v>17.3</v>
      </c>
      <c r="R135" s="117">
        <f t="shared" si="101"/>
        <v>689.62795988770881</v>
      </c>
      <c r="S135" s="130">
        <f t="shared" si="102"/>
        <v>6669.0611381048366</v>
      </c>
      <c r="T135" s="101">
        <f t="shared" si="103"/>
        <v>4.3467952316845748E-2</v>
      </c>
      <c r="U135" s="245">
        <f t="shared" si="104"/>
        <v>0.24221762645740741</v>
      </c>
      <c r="V135" s="100">
        <f t="shared" si="127"/>
        <v>4709.7851574120932</v>
      </c>
      <c r="W135" s="122">
        <f t="shared" si="105"/>
        <v>0</v>
      </c>
      <c r="X135" s="122">
        <f t="shared" si="106"/>
        <v>1412.935547223628</v>
      </c>
      <c r="Y135" s="100">
        <f t="shared" si="107"/>
        <v>6122.7207046357216</v>
      </c>
      <c r="Z135" s="221">
        <f t="shared" si="130"/>
        <v>17.3</v>
      </c>
      <c r="AA135" s="117">
        <f t="shared" si="108"/>
        <v>814.7928322322922</v>
      </c>
      <c r="AB135" s="130">
        <f t="shared" si="109"/>
        <v>6937.5135368680139</v>
      </c>
      <c r="AC135" s="101">
        <f t="shared" si="110"/>
        <v>4.0253401971280134E-2</v>
      </c>
      <c r="AD135" s="245">
        <f t="shared" si="111"/>
        <v>0.18149622640729923</v>
      </c>
      <c r="AE135" s="100">
        <f t="shared" si="128"/>
        <v>4945.2744152826972</v>
      </c>
      <c r="AF135" s="122">
        <f t="shared" si="112"/>
        <v>0</v>
      </c>
      <c r="AG135" s="122">
        <f t="shared" si="113"/>
        <v>1483.5823245848092</v>
      </c>
      <c r="AH135" s="100">
        <f t="shared" si="114"/>
        <v>6428.8567398675059</v>
      </c>
      <c r="AI135" s="221">
        <f t="shared" si="131"/>
        <v>17.3</v>
      </c>
      <c r="AJ135" s="117">
        <f t="shared" si="115"/>
        <v>855.5324738439067</v>
      </c>
      <c r="AK135" s="130">
        <f t="shared" si="116"/>
        <v>7284.3892137114126</v>
      </c>
      <c r="AL135" s="101">
        <f t="shared" si="117"/>
        <v>4.99999999999996E-2</v>
      </c>
      <c r="AM135" s="298">
        <f t="shared" si="118"/>
        <v>4.9999999999999822E-2</v>
      </c>
      <c r="AN135" s="100">
        <f t="shared" si="124"/>
        <v>893.14248371141184</v>
      </c>
      <c r="AO135" s="101">
        <f t="shared" si="125"/>
        <v>0.13974464160788425</v>
      </c>
      <c r="AQ135" s="292">
        <f t="shared" si="119"/>
        <v>0.5410592099378615</v>
      </c>
      <c r="AR135" s="289"/>
    </row>
    <row r="136" spans="1:44" s="93" customFormat="1" x14ac:dyDescent="0.25">
      <c r="A136" s="95" t="s">
        <v>368</v>
      </c>
      <c r="B136" s="100">
        <v>3146.09</v>
      </c>
      <c r="C136" s="100">
        <f t="shared" si="120"/>
        <v>1573.0450000000001</v>
      </c>
      <c r="D136" s="100">
        <f t="shared" si="121"/>
        <v>943.827</v>
      </c>
      <c r="E136" s="100">
        <v>59.87</v>
      </c>
      <c r="F136" s="100">
        <f t="shared" si="122"/>
        <v>5722.8320000000003</v>
      </c>
      <c r="G136" s="223">
        <v>8.6999999999999993</v>
      </c>
      <c r="H136" s="117">
        <f t="shared" si="96"/>
        <v>273.70983000000001</v>
      </c>
      <c r="I136" s="130">
        <f t="shared" si="97"/>
        <v>5996.5418300000001</v>
      </c>
      <c r="K136" s="141">
        <v>6</v>
      </c>
      <c r="M136" s="100">
        <f t="shared" si="126"/>
        <v>3908.9302667771835</v>
      </c>
      <c r="N136" s="122">
        <f t="shared" si="98"/>
        <v>781.78605335543671</v>
      </c>
      <c r="O136" s="122">
        <f t="shared" si="99"/>
        <v>1172.6790800331551</v>
      </c>
      <c r="P136" s="100">
        <f t="shared" si="123"/>
        <v>5863.3954001657748</v>
      </c>
      <c r="Q136" s="221">
        <f t="shared" si="129"/>
        <v>8.6999999999999993</v>
      </c>
      <c r="R136" s="117">
        <f t="shared" si="101"/>
        <v>340.07693320961494</v>
      </c>
      <c r="S136" s="130">
        <f t="shared" si="102"/>
        <v>6203.47233337539</v>
      </c>
      <c r="T136" s="101">
        <f t="shared" si="103"/>
        <v>3.4508306494276608E-2</v>
      </c>
      <c r="U136" s="245">
        <f t="shared" si="104"/>
        <v>0.24247248704810831</v>
      </c>
      <c r="V136" s="100">
        <f t="shared" si="127"/>
        <v>4618.3863594865197</v>
      </c>
      <c r="W136" s="122">
        <f t="shared" si="105"/>
        <v>0</v>
      </c>
      <c r="X136" s="122">
        <f t="shared" si="106"/>
        <v>1385.5159078459558</v>
      </c>
      <c r="Y136" s="100">
        <f t="shared" si="107"/>
        <v>6003.9022673324753</v>
      </c>
      <c r="Z136" s="221">
        <f t="shared" si="130"/>
        <v>8.6999999999999993</v>
      </c>
      <c r="AA136" s="117">
        <f t="shared" si="108"/>
        <v>401.7996132753272</v>
      </c>
      <c r="AB136" s="130">
        <f t="shared" si="109"/>
        <v>6405.7018806078022</v>
      </c>
      <c r="AC136" s="101">
        <f t="shared" si="110"/>
        <v>3.2599411485144225E-2</v>
      </c>
      <c r="AD136" s="245">
        <f t="shared" si="111"/>
        <v>0.18149622640729923</v>
      </c>
      <c r="AE136" s="100">
        <f t="shared" si="128"/>
        <v>4849.3056774608449</v>
      </c>
      <c r="AF136" s="122">
        <f t="shared" si="112"/>
        <v>0</v>
      </c>
      <c r="AG136" s="122">
        <f t="shared" si="113"/>
        <v>1454.7917032382534</v>
      </c>
      <c r="AH136" s="100">
        <f t="shared" si="114"/>
        <v>6304.0973806990987</v>
      </c>
      <c r="AI136" s="221">
        <f t="shared" si="131"/>
        <v>8.6999999999999993</v>
      </c>
      <c r="AJ136" s="117">
        <f t="shared" si="115"/>
        <v>421.88959393909346</v>
      </c>
      <c r="AK136" s="130">
        <f t="shared" si="116"/>
        <v>6725.9869746381919</v>
      </c>
      <c r="AL136" s="101">
        <f t="shared" si="117"/>
        <v>5.0000000000000044E-2</v>
      </c>
      <c r="AM136" s="298">
        <f t="shared" si="118"/>
        <v>4.9999999999999822E-2</v>
      </c>
      <c r="AN136" s="100">
        <f t="shared" si="124"/>
        <v>729.44514463819178</v>
      </c>
      <c r="AO136" s="101">
        <f t="shared" si="125"/>
        <v>0.12164430188560726</v>
      </c>
      <c r="AQ136" s="292">
        <f t="shared" si="119"/>
        <v>0.54137538260534335</v>
      </c>
      <c r="AR136" s="289"/>
    </row>
    <row r="137" spans="1:44" s="93" customFormat="1" x14ac:dyDescent="0.25">
      <c r="A137" s="95" t="s">
        <v>369</v>
      </c>
      <c r="B137" s="100">
        <v>3084.39</v>
      </c>
      <c r="C137" s="100">
        <f t="shared" si="120"/>
        <v>1542.1949999999999</v>
      </c>
      <c r="D137" s="100">
        <f t="shared" si="121"/>
        <v>925.31699999999989</v>
      </c>
      <c r="E137" s="100">
        <v>59.87</v>
      </c>
      <c r="F137" s="100">
        <f t="shared" si="122"/>
        <v>5611.7719999999999</v>
      </c>
      <c r="G137" s="223">
        <v>15.3</v>
      </c>
      <c r="H137" s="117">
        <f t="shared" si="96"/>
        <v>471.91166999999996</v>
      </c>
      <c r="I137" s="130">
        <f t="shared" si="97"/>
        <v>6083.6836700000003</v>
      </c>
      <c r="K137" s="141">
        <v>7</v>
      </c>
      <c r="M137" s="100">
        <f t="shared" si="126"/>
        <v>3833.0717066397769</v>
      </c>
      <c r="N137" s="122">
        <f t="shared" si="98"/>
        <v>766.61434132795546</v>
      </c>
      <c r="O137" s="122">
        <f t="shared" si="99"/>
        <v>1149.9215119919331</v>
      </c>
      <c r="P137" s="100">
        <f t="shared" si="123"/>
        <v>5749.6075599596661</v>
      </c>
      <c r="Q137" s="221">
        <f t="shared" si="129"/>
        <v>15.3</v>
      </c>
      <c r="R137" s="117">
        <f t="shared" si="101"/>
        <v>586.45997111588588</v>
      </c>
      <c r="S137" s="130">
        <f t="shared" si="102"/>
        <v>6336.0675310755523</v>
      </c>
      <c r="T137" s="101">
        <f t="shared" si="103"/>
        <v>4.1485368859678351E-2</v>
      </c>
      <c r="U137" s="245">
        <f t="shared" si="104"/>
        <v>0.2427325035549257</v>
      </c>
      <c r="V137" s="100">
        <f t="shared" si="127"/>
        <v>4528.759756943482</v>
      </c>
      <c r="W137" s="122">
        <f t="shared" si="105"/>
        <v>0</v>
      </c>
      <c r="X137" s="122">
        <f t="shared" si="106"/>
        <v>1358.6279270830446</v>
      </c>
      <c r="Y137" s="100">
        <f t="shared" si="107"/>
        <v>5887.3876840265266</v>
      </c>
      <c r="Z137" s="221">
        <f t="shared" si="130"/>
        <v>15.3</v>
      </c>
      <c r="AA137" s="117">
        <f t="shared" si="108"/>
        <v>692.90024281235276</v>
      </c>
      <c r="AB137" s="130">
        <f t="shared" si="109"/>
        <v>6580.2879268388797</v>
      </c>
      <c r="AC137" s="101">
        <f t="shared" si="110"/>
        <v>3.8544474875865209E-2</v>
      </c>
      <c r="AD137" s="245">
        <f t="shared" si="111"/>
        <v>0.18149622640729901</v>
      </c>
      <c r="AE137" s="100">
        <f t="shared" si="128"/>
        <v>4755.1977447906556</v>
      </c>
      <c r="AF137" s="122">
        <f t="shared" si="112"/>
        <v>0</v>
      </c>
      <c r="AG137" s="122">
        <f t="shared" si="113"/>
        <v>1426.5593234371966</v>
      </c>
      <c r="AH137" s="100">
        <f t="shared" si="114"/>
        <v>6181.757068227852</v>
      </c>
      <c r="AI137" s="221">
        <f t="shared" si="131"/>
        <v>15.3</v>
      </c>
      <c r="AJ137" s="117">
        <f t="shared" si="115"/>
        <v>727.54525495297025</v>
      </c>
      <c r="AK137" s="130">
        <f t="shared" si="116"/>
        <v>6909.302323180822</v>
      </c>
      <c r="AL137" s="101">
        <f t="shared" si="117"/>
        <v>4.9999999999999822E-2</v>
      </c>
      <c r="AM137" s="298">
        <f t="shared" si="118"/>
        <v>4.9999999999999822E-2</v>
      </c>
      <c r="AN137" s="100">
        <f t="shared" si="124"/>
        <v>825.61865318082164</v>
      </c>
      <c r="AO137" s="101">
        <f t="shared" si="125"/>
        <v>0.13571031926793475</v>
      </c>
      <c r="AQ137" s="292">
        <f t="shared" si="119"/>
        <v>0.5416979515530318</v>
      </c>
      <c r="AR137" s="289"/>
    </row>
    <row r="138" spans="1:44" s="93" customFormat="1" x14ac:dyDescent="0.25">
      <c r="A138" s="95" t="s">
        <v>370</v>
      </c>
      <c r="B138" s="100">
        <v>3023.92</v>
      </c>
      <c r="C138" s="100">
        <f t="shared" si="120"/>
        <v>1511.96</v>
      </c>
      <c r="D138" s="100">
        <f t="shared" si="121"/>
        <v>907.17600000000004</v>
      </c>
      <c r="E138" s="100">
        <v>59.87</v>
      </c>
      <c r="F138" s="100">
        <f t="shared" si="122"/>
        <v>5502.9260000000004</v>
      </c>
      <c r="G138" s="223">
        <v>15.3</v>
      </c>
      <c r="H138" s="117">
        <f t="shared" si="96"/>
        <v>462.65976000000001</v>
      </c>
      <c r="I138" s="130">
        <f t="shared" si="97"/>
        <v>5965.5857599999999</v>
      </c>
      <c r="K138" s="141">
        <v>7</v>
      </c>
      <c r="M138" s="100">
        <f t="shared" si="126"/>
        <v>3758.7253998081896</v>
      </c>
      <c r="N138" s="122">
        <f t="shared" si="98"/>
        <v>751.745079961638</v>
      </c>
      <c r="O138" s="122">
        <f t="shared" si="99"/>
        <v>1127.6176199424569</v>
      </c>
      <c r="P138" s="100">
        <f t="shared" si="123"/>
        <v>5638.0880997122849</v>
      </c>
      <c r="Q138" s="221">
        <f t="shared" si="129"/>
        <v>15.3</v>
      </c>
      <c r="R138" s="117">
        <f t="shared" si="101"/>
        <v>575.084986170653</v>
      </c>
      <c r="S138" s="130">
        <f t="shared" si="102"/>
        <v>6213.1730858829378</v>
      </c>
      <c r="T138" s="101">
        <f t="shared" si="103"/>
        <v>4.150260105940351E-2</v>
      </c>
      <c r="U138" s="245">
        <f t="shared" si="104"/>
        <v>0.24299763214906123</v>
      </c>
      <c r="V138" s="100">
        <f t="shared" si="127"/>
        <v>4440.9198759746423</v>
      </c>
      <c r="W138" s="122">
        <f t="shared" si="105"/>
        <v>0</v>
      </c>
      <c r="X138" s="122">
        <f t="shared" si="106"/>
        <v>1332.2759627923926</v>
      </c>
      <c r="Y138" s="100">
        <f t="shared" si="107"/>
        <v>5773.1958387670347</v>
      </c>
      <c r="Z138" s="221">
        <f t="shared" si="130"/>
        <v>15.3</v>
      </c>
      <c r="AA138" s="117">
        <f t="shared" si="108"/>
        <v>679.46074102412024</v>
      </c>
      <c r="AB138" s="130">
        <f t="shared" si="109"/>
        <v>6452.6565797911553</v>
      </c>
      <c r="AC138" s="101">
        <f t="shared" si="110"/>
        <v>3.8544474875865431E-2</v>
      </c>
      <c r="AD138" s="245">
        <f t="shared" si="111"/>
        <v>0.18149622640729901</v>
      </c>
      <c r="AE138" s="100">
        <f t="shared" si="128"/>
        <v>4662.9658697733739</v>
      </c>
      <c r="AF138" s="122">
        <f t="shared" si="112"/>
        <v>0</v>
      </c>
      <c r="AG138" s="122">
        <f t="shared" si="113"/>
        <v>1398.8897609320122</v>
      </c>
      <c r="AH138" s="100">
        <f t="shared" si="114"/>
        <v>6061.8556307053859</v>
      </c>
      <c r="AI138" s="221">
        <f t="shared" si="131"/>
        <v>15.3</v>
      </c>
      <c r="AJ138" s="117">
        <f t="shared" si="115"/>
        <v>713.43377807532625</v>
      </c>
      <c r="AK138" s="130">
        <f t="shared" si="116"/>
        <v>6775.2894087807126</v>
      </c>
      <c r="AL138" s="101">
        <f t="shared" si="117"/>
        <v>4.9999999999999822E-2</v>
      </c>
      <c r="AM138" s="298">
        <f t="shared" si="118"/>
        <v>4.9999999999999822E-2</v>
      </c>
      <c r="AN138" s="100">
        <f t="shared" si="124"/>
        <v>809.70364878071268</v>
      </c>
      <c r="AO138" s="101">
        <f t="shared" si="125"/>
        <v>0.13572911049404013</v>
      </c>
      <c r="AQ138" s="292">
        <f t="shared" si="119"/>
        <v>0.54202686240818987</v>
      </c>
      <c r="AR138" s="289"/>
    </row>
    <row r="139" spans="1:44" s="93" customFormat="1" x14ac:dyDescent="0.25">
      <c r="A139" s="95" t="s">
        <v>371</v>
      </c>
      <c r="B139" s="100">
        <v>2964.63</v>
      </c>
      <c r="C139" s="100">
        <f t="shared" si="120"/>
        <v>1482.3150000000001</v>
      </c>
      <c r="D139" s="100">
        <f t="shared" si="121"/>
        <v>889.38900000000001</v>
      </c>
      <c r="E139" s="100">
        <v>59.87</v>
      </c>
      <c r="F139" s="100">
        <f t="shared" si="122"/>
        <v>5396.2039999999997</v>
      </c>
      <c r="G139" s="223">
        <v>14.4</v>
      </c>
      <c r="H139" s="117">
        <f t="shared" si="96"/>
        <v>426.90672000000006</v>
      </c>
      <c r="I139" s="130">
        <f t="shared" si="97"/>
        <v>5823.1107199999997</v>
      </c>
      <c r="K139" s="141">
        <v>14</v>
      </c>
      <c r="M139" s="100">
        <f t="shared" si="126"/>
        <v>3685.8298725708014</v>
      </c>
      <c r="N139" s="122">
        <f t="shared" si="98"/>
        <v>737.16597451416033</v>
      </c>
      <c r="O139" s="122">
        <f t="shared" si="99"/>
        <v>1105.7489617712404</v>
      </c>
      <c r="P139" s="100">
        <f t="shared" si="123"/>
        <v>5528.7448088562014</v>
      </c>
      <c r="Q139" s="221">
        <f t="shared" si="129"/>
        <v>14.4</v>
      </c>
      <c r="R139" s="117">
        <f t="shared" si="101"/>
        <v>530.75950165019549</v>
      </c>
      <c r="S139" s="130">
        <f t="shared" si="102"/>
        <v>6059.5043105063969</v>
      </c>
      <c r="T139" s="101">
        <f t="shared" si="103"/>
        <v>4.0595757469368055E-2</v>
      </c>
      <c r="U139" s="245">
        <f t="shared" si="104"/>
        <v>0.24326808828447444</v>
      </c>
      <c r="V139" s="100">
        <f t="shared" si="127"/>
        <v>4354.7940856216983</v>
      </c>
      <c r="W139" s="122">
        <f t="shared" si="105"/>
        <v>0</v>
      </c>
      <c r="X139" s="122">
        <f t="shared" si="106"/>
        <v>1306.4382256865094</v>
      </c>
      <c r="Y139" s="100">
        <f t="shared" si="107"/>
        <v>5661.2323113082075</v>
      </c>
      <c r="Z139" s="221">
        <f t="shared" si="130"/>
        <v>14.4</v>
      </c>
      <c r="AA139" s="117">
        <f t="shared" si="108"/>
        <v>627.09034832952466</v>
      </c>
      <c r="AB139" s="130">
        <f t="shared" si="109"/>
        <v>6288.3226596377317</v>
      </c>
      <c r="AC139" s="101">
        <f t="shared" si="110"/>
        <v>3.7761892294489119E-2</v>
      </c>
      <c r="AD139" s="245">
        <f t="shared" si="111"/>
        <v>0.18149622640729923</v>
      </c>
      <c r="AE139" s="100">
        <f t="shared" si="128"/>
        <v>4572.5337899027818</v>
      </c>
      <c r="AF139" s="122">
        <f t="shared" si="112"/>
        <v>0</v>
      </c>
      <c r="AG139" s="122">
        <f t="shared" si="113"/>
        <v>1371.7601369708345</v>
      </c>
      <c r="AH139" s="100">
        <f t="shared" si="114"/>
        <v>5944.2939268736163</v>
      </c>
      <c r="AI139" s="221">
        <f t="shared" si="131"/>
        <v>14.4</v>
      </c>
      <c r="AJ139" s="117">
        <f t="shared" si="115"/>
        <v>658.44486574600069</v>
      </c>
      <c r="AK139" s="130">
        <f t="shared" si="116"/>
        <v>6602.738792619617</v>
      </c>
      <c r="AL139" s="101">
        <f t="shared" si="117"/>
        <v>4.9999999999999822E-2</v>
      </c>
      <c r="AM139" s="298">
        <f t="shared" si="118"/>
        <v>4.99999999999996E-2</v>
      </c>
      <c r="AN139" s="100">
        <f t="shared" si="124"/>
        <v>779.62807261961734</v>
      </c>
      <c r="AO139" s="101">
        <f t="shared" si="125"/>
        <v>0.13388515350427976</v>
      </c>
      <c r="AQ139" s="292">
        <f t="shared" si="119"/>
        <v>0.54236238245675916</v>
      </c>
      <c r="AR139" s="289"/>
    </row>
    <row r="140" spans="1:44" s="93" customFormat="1" x14ac:dyDescent="0.25">
      <c r="A140" s="95" t="s">
        <v>372</v>
      </c>
      <c r="B140" s="100">
        <v>2906.5</v>
      </c>
      <c r="C140" s="100">
        <f t="shared" si="120"/>
        <v>1453.25</v>
      </c>
      <c r="D140" s="100">
        <f t="shared" si="121"/>
        <v>871.94999999999993</v>
      </c>
      <c r="E140" s="100">
        <v>59.87</v>
      </c>
      <c r="F140" s="100">
        <f t="shared" si="122"/>
        <v>5291.57</v>
      </c>
      <c r="G140" s="223">
        <v>14</v>
      </c>
      <c r="H140" s="117">
        <f t="shared" si="96"/>
        <v>406.91</v>
      </c>
      <c r="I140" s="130">
        <f t="shared" si="97"/>
        <v>5698.48</v>
      </c>
      <c r="K140" s="141">
        <v>15</v>
      </c>
      <c r="M140" s="100">
        <f t="shared" si="126"/>
        <v>3614.360535442966</v>
      </c>
      <c r="N140" s="122">
        <f t="shared" si="98"/>
        <v>722.87210708859322</v>
      </c>
      <c r="O140" s="122">
        <f t="shared" si="99"/>
        <v>1084.3081606328897</v>
      </c>
      <c r="P140" s="100">
        <f t="shared" si="123"/>
        <v>5421.5408031644492</v>
      </c>
      <c r="Q140" s="221">
        <f t="shared" si="129"/>
        <v>14</v>
      </c>
      <c r="R140" s="117">
        <f t="shared" si="101"/>
        <v>506.01047496201528</v>
      </c>
      <c r="S140" s="130">
        <f t="shared" si="102"/>
        <v>5927.5512781264642</v>
      </c>
      <c r="T140" s="101">
        <f t="shared" si="103"/>
        <v>4.019866317447196E-2</v>
      </c>
      <c r="U140" s="245">
        <f t="shared" si="104"/>
        <v>0.24354396540270629</v>
      </c>
      <c r="V140" s="100">
        <f t="shared" si="127"/>
        <v>4270.353333501329</v>
      </c>
      <c r="W140" s="122">
        <f t="shared" si="105"/>
        <v>0</v>
      </c>
      <c r="X140" s="122">
        <f t="shared" si="106"/>
        <v>1281.1060000503987</v>
      </c>
      <c r="Y140" s="100">
        <f t="shared" si="107"/>
        <v>5551.4593335517275</v>
      </c>
      <c r="Z140" s="221">
        <f t="shared" si="130"/>
        <v>14</v>
      </c>
      <c r="AA140" s="117">
        <f t="shared" si="108"/>
        <v>597.84946669018609</v>
      </c>
      <c r="AB140" s="130">
        <f t="shared" si="109"/>
        <v>6149.3088002419136</v>
      </c>
      <c r="AC140" s="101">
        <f t="shared" si="110"/>
        <v>3.7411320747872345E-2</v>
      </c>
      <c r="AD140" s="245">
        <f t="shared" si="111"/>
        <v>0.18149622640729901</v>
      </c>
      <c r="AE140" s="100">
        <f t="shared" si="128"/>
        <v>4483.8710001763957</v>
      </c>
      <c r="AF140" s="122">
        <f t="shared" si="112"/>
        <v>0</v>
      </c>
      <c r="AG140" s="122">
        <f t="shared" si="113"/>
        <v>1345.1613000529187</v>
      </c>
      <c r="AH140" s="100">
        <f t="shared" si="114"/>
        <v>5829.0323002293144</v>
      </c>
      <c r="AI140" s="221">
        <f t="shared" si="131"/>
        <v>14</v>
      </c>
      <c r="AJ140" s="117">
        <f t="shared" si="115"/>
        <v>627.74194002469551</v>
      </c>
      <c r="AK140" s="130">
        <f t="shared" si="116"/>
        <v>6456.7742402540098</v>
      </c>
      <c r="AL140" s="101">
        <f t="shared" si="117"/>
        <v>5.0000000000000044E-2</v>
      </c>
      <c r="AM140" s="298">
        <f t="shared" si="118"/>
        <v>5.0000000000000044E-2</v>
      </c>
      <c r="AN140" s="100">
        <f t="shared" si="124"/>
        <v>758.29424025401022</v>
      </c>
      <c r="AO140" s="101">
        <f t="shared" si="125"/>
        <v>0.13306956245420021</v>
      </c>
      <c r="AQ140" s="292">
        <f t="shared" si="119"/>
        <v>0.54270462761960969</v>
      </c>
      <c r="AR140" s="289"/>
    </row>
    <row r="141" spans="1:44" s="93" customFormat="1" x14ac:dyDescent="0.25">
      <c r="A141" s="95" t="s">
        <v>373</v>
      </c>
      <c r="B141" s="100">
        <v>2849.51</v>
      </c>
      <c r="C141" s="100">
        <f t="shared" si="120"/>
        <v>1424.7550000000001</v>
      </c>
      <c r="D141" s="100">
        <f t="shared" si="121"/>
        <v>854.85300000000007</v>
      </c>
      <c r="E141" s="100">
        <v>59.87</v>
      </c>
      <c r="F141" s="100">
        <f t="shared" si="122"/>
        <v>5188.9880000000003</v>
      </c>
      <c r="G141" s="223">
        <v>12.5</v>
      </c>
      <c r="H141" s="117">
        <f t="shared" si="96"/>
        <v>356.18875000000003</v>
      </c>
      <c r="I141" s="130">
        <f t="shared" si="97"/>
        <v>5545.1767500000005</v>
      </c>
      <c r="K141" s="141">
        <v>13</v>
      </c>
      <c r="M141" s="100">
        <f t="shared" si="126"/>
        <v>3544.2927989400359</v>
      </c>
      <c r="N141" s="122">
        <f t="shared" si="98"/>
        <v>708.85855978800726</v>
      </c>
      <c r="O141" s="122">
        <f t="shared" si="99"/>
        <v>1063.2878396820108</v>
      </c>
      <c r="P141" s="100">
        <f t="shared" si="123"/>
        <v>5316.4391984100539</v>
      </c>
      <c r="Q141" s="221">
        <f t="shared" si="129"/>
        <v>12.5</v>
      </c>
      <c r="R141" s="117">
        <f t="shared" si="101"/>
        <v>443.03659986750449</v>
      </c>
      <c r="S141" s="130">
        <f t="shared" si="102"/>
        <v>5759.4757982775582</v>
      </c>
      <c r="T141" s="101">
        <f t="shared" si="103"/>
        <v>3.8646026617196183E-2</v>
      </c>
      <c r="U141" s="245">
        <f t="shared" si="104"/>
        <v>0.24382535907578351</v>
      </c>
      <c r="V141" s="100">
        <f t="shared" si="127"/>
        <v>4187.568567230217</v>
      </c>
      <c r="W141" s="122">
        <f t="shared" si="105"/>
        <v>0</v>
      </c>
      <c r="X141" s="122">
        <f t="shared" si="106"/>
        <v>1256.270570169065</v>
      </c>
      <c r="Y141" s="100">
        <f t="shared" si="107"/>
        <v>5443.8391373992818</v>
      </c>
      <c r="Z141" s="221">
        <f t="shared" si="130"/>
        <v>12.5</v>
      </c>
      <c r="AA141" s="117">
        <f t="shared" si="108"/>
        <v>523.44607090377713</v>
      </c>
      <c r="AB141" s="130">
        <f t="shared" si="109"/>
        <v>5967.2852083030593</v>
      </c>
      <c r="AC141" s="101">
        <f t="shared" si="110"/>
        <v>3.6081306234093224E-2</v>
      </c>
      <c r="AD141" s="245">
        <f t="shared" si="111"/>
        <v>0.18149622640729923</v>
      </c>
      <c r="AE141" s="100">
        <f t="shared" si="128"/>
        <v>4396.9469955917275</v>
      </c>
      <c r="AF141" s="122">
        <f t="shared" si="112"/>
        <v>0</v>
      </c>
      <c r="AG141" s="122">
        <f t="shared" si="113"/>
        <v>1319.0840986775181</v>
      </c>
      <c r="AH141" s="100">
        <f t="shared" si="114"/>
        <v>5716.0310942692458</v>
      </c>
      <c r="AI141" s="221">
        <f t="shared" si="131"/>
        <v>12.5</v>
      </c>
      <c r="AJ141" s="117">
        <f t="shared" si="115"/>
        <v>549.61837444896594</v>
      </c>
      <c r="AK141" s="130">
        <f t="shared" si="116"/>
        <v>6265.6494687182121</v>
      </c>
      <c r="AL141" s="101">
        <f t="shared" si="117"/>
        <v>5.0000000000000044E-2</v>
      </c>
      <c r="AM141" s="298">
        <f t="shared" si="118"/>
        <v>4.9999999999999822E-2</v>
      </c>
      <c r="AN141" s="100">
        <f t="shared" si="124"/>
        <v>720.47271871821158</v>
      </c>
      <c r="AO141" s="101">
        <f t="shared" si="125"/>
        <v>0.1299278185710151</v>
      </c>
      <c r="AQ141" s="292">
        <f t="shared" si="119"/>
        <v>0.54305371646062905</v>
      </c>
      <c r="AR141" s="289"/>
    </row>
    <row r="142" spans="1:44" s="93" customFormat="1" x14ac:dyDescent="0.25">
      <c r="A142" s="95" t="s">
        <v>374</v>
      </c>
      <c r="B142" s="100">
        <v>2793.64</v>
      </c>
      <c r="C142" s="100">
        <f t="shared" si="120"/>
        <v>1396.82</v>
      </c>
      <c r="D142" s="100">
        <f t="shared" si="121"/>
        <v>838.09199999999998</v>
      </c>
      <c r="E142" s="100">
        <v>59.87</v>
      </c>
      <c r="F142" s="100">
        <f t="shared" si="122"/>
        <v>5088.4219999999996</v>
      </c>
      <c r="G142" s="223">
        <v>12.5</v>
      </c>
      <c r="H142" s="117">
        <f t="shared" si="96"/>
        <v>349.20499999999998</v>
      </c>
      <c r="I142" s="130">
        <f t="shared" si="97"/>
        <v>5437.6269999999995</v>
      </c>
      <c r="K142" s="141">
        <v>8</v>
      </c>
      <c r="M142" s="100">
        <f t="shared" si="126"/>
        <v>3475.6020735773632</v>
      </c>
      <c r="N142" s="122">
        <f t="shared" si="98"/>
        <v>695.12041471547263</v>
      </c>
      <c r="O142" s="122">
        <f t="shared" si="99"/>
        <v>1042.680622073209</v>
      </c>
      <c r="P142" s="100">
        <f t="shared" si="123"/>
        <v>5213.4031103660445</v>
      </c>
      <c r="Q142" s="221">
        <f t="shared" si="129"/>
        <v>12.5</v>
      </c>
      <c r="R142" s="117">
        <f t="shared" si="101"/>
        <v>434.4502591971704</v>
      </c>
      <c r="S142" s="130">
        <f t="shared" si="102"/>
        <v>5647.853369563215</v>
      </c>
      <c r="T142" s="101">
        <f t="shared" si="103"/>
        <v>3.866141785069388E-2</v>
      </c>
      <c r="U142" s="245">
        <f t="shared" si="104"/>
        <v>0.24411236722604324</v>
      </c>
      <c r="V142" s="100">
        <f t="shared" si="127"/>
        <v>4106.4107344250388</v>
      </c>
      <c r="W142" s="122">
        <f t="shared" si="105"/>
        <v>0</v>
      </c>
      <c r="X142" s="122">
        <f t="shared" si="106"/>
        <v>1231.9232203275117</v>
      </c>
      <c r="Y142" s="100">
        <f t="shared" si="107"/>
        <v>5338.3339547525502</v>
      </c>
      <c r="Z142" s="221">
        <f t="shared" si="130"/>
        <v>12.5</v>
      </c>
      <c r="AA142" s="117">
        <f t="shared" si="108"/>
        <v>513.30134180312984</v>
      </c>
      <c r="AB142" s="130">
        <f t="shared" si="109"/>
        <v>5851.6352965556798</v>
      </c>
      <c r="AC142" s="101">
        <f t="shared" si="110"/>
        <v>3.6081306234093002E-2</v>
      </c>
      <c r="AD142" s="245">
        <f t="shared" si="111"/>
        <v>0.18149622640729923</v>
      </c>
      <c r="AE142" s="100">
        <f t="shared" si="128"/>
        <v>4311.7312711462901</v>
      </c>
      <c r="AF142" s="122">
        <f t="shared" si="112"/>
        <v>0</v>
      </c>
      <c r="AG142" s="122">
        <f t="shared" si="113"/>
        <v>1293.5193813438871</v>
      </c>
      <c r="AH142" s="100">
        <f t="shared" si="114"/>
        <v>5605.2506524901773</v>
      </c>
      <c r="AI142" s="221">
        <f t="shared" si="131"/>
        <v>12.5</v>
      </c>
      <c r="AJ142" s="117">
        <f t="shared" si="115"/>
        <v>538.96640889328626</v>
      </c>
      <c r="AK142" s="130">
        <f t="shared" si="116"/>
        <v>6144.2170613834633</v>
      </c>
      <c r="AL142" s="101">
        <f t="shared" si="117"/>
        <v>4.9999999999999822E-2</v>
      </c>
      <c r="AM142" s="298">
        <f t="shared" si="118"/>
        <v>4.9999999999999822E-2</v>
      </c>
      <c r="AN142" s="100">
        <f t="shared" si="124"/>
        <v>706.59006138346376</v>
      </c>
      <c r="AO142" s="101">
        <f t="shared" si="125"/>
        <v>0.12994456246878716</v>
      </c>
      <c r="AQ142" s="292">
        <f t="shared" si="119"/>
        <v>0.54340977045943295</v>
      </c>
      <c r="AR142" s="289"/>
    </row>
    <row r="143" spans="1:44" s="93" customFormat="1" x14ac:dyDescent="0.25">
      <c r="A143" s="95" t="s">
        <v>375</v>
      </c>
      <c r="B143" s="100">
        <v>2738.87</v>
      </c>
      <c r="C143" s="100">
        <f t="shared" si="120"/>
        <v>1369.4349999999999</v>
      </c>
      <c r="D143" s="100">
        <f t="shared" si="121"/>
        <v>821.66099999999994</v>
      </c>
      <c r="E143" s="100">
        <v>59.87</v>
      </c>
      <c r="F143" s="100">
        <f t="shared" si="122"/>
        <v>4989.8360000000002</v>
      </c>
      <c r="G143" s="223">
        <v>10.6</v>
      </c>
      <c r="H143" s="117">
        <f t="shared" si="96"/>
        <v>290.32022000000001</v>
      </c>
      <c r="I143" s="130">
        <f t="shared" si="97"/>
        <v>5280.1562199999998</v>
      </c>
      <c r="K143" s="141">
        <v>5</v>
      </c>
      <c r="M143" s="100">
        <f t="shared" si="126"/>
        <v>3408.2637698703011</v>
      </c>
      <c r="N143" s="122">
        <f t="shared" si="98"/>
        <v>681.65275397406026</v>
      </c>
      <c r="O143" s="122">
        <f t="shared" si="99"/>
        <v>1022.4791309610903</v>
      </c>
      <c r="P143" s="100">
        <f t="shared" si="123"/>
        <v>5112.3956548054512</v>
      </c>
      <c r="Q143" s="221">
        <f t="shared" si="129"/>
        <v>10.6</v>
      </c>
      <c r="R143" s="117">
        <f t="shared" si="101"/>
        <v>361.27595960625189</v>
      </c>
      <c r="S143" s="130">
        <f t="shared" si="102"/>
        <v>5473.6716144117026</v>
      </c>
      <c r="T143" s="101">
        <f t="shared" si="103"/>
        <v>3.6649558526073767E-2</v>
      </c>
      <c r="U143" s="245">
        <f t="shared" si="104"/>
        <v>0.24440509037314695</v>
      </c>
      <c r="V143" s="100">
        <f t="shared" si="127"/>
        <v>4026.850782702476</v>
      </c>
      <c r="W143" s="122">
        <f t="shared" si="105"/>
        <v>0</v>
      </c>
      <c r="X143" s="122">
        <f t="shared" si="106"/>
        <v>1208.0552348107428</v>
      </c>
      <c r="Y143" s="100">
        <f t="shared" si="107"/>
        <v>5234.906017513219</v>
      </c>
      <c r="Z143" s="221">
        <f t="shared" si="130"/>
        <v>10.6</v>
      </c>
      <c r="AA143" s="117">
        <f t="shared" si="108"/>
        <v>426.84618296646244</v>
      </c>
      <c r="AB143" s="130">
        <f t="shared" si="109"/>
        <v>5661.7522004796811</v>
      </c>
      <c r="AC143" s="101">
        <f t="shared" si="110"/>
        <v>3.43609553727664E-2</v>
      </c>
      <c r="AD143" s="245">
        <f t="shared" si="111"/>
        <v>0.18149622640729901</v>
      </c>
      <c r="AE143" s="100">
        <f t="shared" si="128"/>
        <v>4228.1933218375998</v>
      </c>
      <c r="AF143" s="122">
        <f t="shared" si="112"/>
        <v>0</v>
      </c>
      <c r="AG143" s="122">
        <f t="shared" si="113"/>
        <v>1268.4579965512798</v>
      </c>
      <c r="AH143" s="100">
        <f t="shared" si="114"/>
        <v>5496.6513183888801</v>
      </c>
      <c r="AI143" s="221">
        <f t="shared" si="131"/>
        <v>10.6</v>
      </c>
      <c r="AJ143" s="117">
        <f t="shared" si="115"/>
        <v>448.18849211478556</v>
      </c>
      <c r="AK143" s="130">
        <f t="shared" si="116"/>
        <v>5944.8398105036658</v>
      </c>
      <c r="AL143" s="101">
        <f t="shared" si="117"/>
        <v>5.0000000000000044E-2</v>
      </c>
      <c r="AM143" s="298">
        <f t="shared" si="118"/>
        <v>5.0000000000000044E-2</v>
      </c>
      <c r="AN143" s="100">
        <f t="shared" si="124"/>
        <v>664.68359050366598</v>
      </c>
      <c r="AO143" s="101">
        <f t="shared" si="125"/>
        <v>0.12588331913097561</v>
      </c>
      <c r="AQ143" s="292">
        <f t="shared" si="119"/>
        <v>0.5437729143178025</v>
      </c>
      <c r="AR143" s="289"/>
    </row>
    <row r="144" spans="1:44" s="93" customFormat="1" x14ac:dyDescent="0.25">
      <c r="A144" s="95" t="s">
        <v>376</v>
      </c>
      <c r="B144" s="100">
        <v>2685.17</v>
      </c>
      <c r="C144" s="100">
        <f t="shared" si="120"/>
        <v>1342.585</v>
      </c>
      <c r="D144" s="100">
        <f t="shared" si="121"/>
        <v>805.55100000000004</v>
      </c>
      <c r="E144" s="100">
        <v>59.87</v>
      </c>
      <c r="F144" s="100">
        <f t="shared" si="122"/>
        <v>4893.1760000000004</v>
      </c>
      <c r="G144" s="223">
        <v>10</v>
      </c>
      <c r="H144" s="117">
        <f t="shared" si="96"/>
        <v>268.517</v>
      </c>
      <c r="I144" s="130">
        <f t="shared" si="97"/>
        <v>5161.6930000000002</v>
      </c>
      <c r="K144" s="141">
        <v>2</v>
      </c>
      <c r="M144" s="100">
        <f t="shared" si="126"/>
        <v>3342.2410035918779</v>
      </c>
      <c r="N144" s="122">
        <f t="shared" si="98"/>
        <v>668.44820071837557</v>
      </c>
      <c r="O144" s="122">
        <f t="shared" si="99"/>
        <v>1002.6723010775634</v>
      </c>
      <c r="P144" s="100">
        <f t="shared" si="123"/>
        <v>5013.3615053878166</v>
      </c>
      <c r="Q144" s="221">
        <f t="shared" si="129"/>
        <v>10</v>
      </c>
      <c r="R144" s="117">
        <f t="shared" si="101"/>
        <v>334.22410035918779</v>
      </c>
      <c r="S144" s="130">
        <f t="shared" si="102"/>
        <v>5347.5856057470046</v>
      </c>
      <c r="T144" s="101">
        <f t="shared" si="103"/>
        <v>3.6013882605378633E-2</v>
      </c>
      <c r="U144" s="245">
        <f t="shared" si="104"/>
        <v>0.24470368862749026</v>
      </c>
      <c r="V144" s="100">
        <f t="shared" si="127"/>
        <v>3948.8451334875481</v>
      </c>
      <c r="W144" s="122">
        <f t="shared" si="105"/>
        <v>0</v>
      </c>
      <c r="X144" s="122">
        <f t="shared" si="106"/>
        <v>1184.6535400462644</v>
      </c>
      <c r="Y144" s="100">
        <f t="shared" si="107"/>
        <v>5133.4986735338125</v>
      </c>
      <c r="Z144" s="221">
        <f t="shared" si="130"/>
        <v>10</v>
      </c>
      <c r="AA144" s="117">
        <f t="shared" si="108"/>
        <v>394.88451334875481</v>
      </c>
      <c r="AB144" s="130">
        <f t="shared" si="109"/>
        <v>5528.3831868825673</v>
      </c>
      <c r="AC144" s="101">
        <f t="shared" si="110"/>
        <v>3.3809198106386829E-2</v>
      </c>
      <c r="AD144" s="245">
        <f t="shared" si="111"/>
        <v>0.18149622640729923</v>
      </c>
      <c r="AE144" s="100">
        <f t="shared" si="128"/>
        <v>4146.287390161925</v>
      </c>
      <c r="AF144" s="122">
        <f t="shared" si="112"/>
        <v>0</v>
      </c>
      <c r="AG144" s="122">
        <f t="shared" si="113"/>
        <v>1243.8862170485775</v>
      </c>
      <c r="AH144" s="100">
        <f t="shared" si="114"/>
        <v>5390.1736072105023</v>
      </c>
      <c r="AI144" s="221">
        <f t="shared" si="131"/>
        <v>10</v>
      </c>
      <c r="AJ144" s="117">
        <f t="shared" si="115"/>
        <v>414.62873901619253</v>
      </c>
      <c r="AK144" s="130">
        <f t="shared" si="116"/>
        <v>5804.8023462266947</v>
      </c>
      <c r="AL144" s="101">
        <f t="shared" si="117"/>
        <v>4.9999999999999822E-2</v>
      </c>
      <c r="AM144" s="298">
        <f t="shared" si="118"/>
        <v>4.9999999999999822E-2</v>
      </c>
      <c r="AN144" s="100">
        <f t="shared" si="124"/>
        <v>643.10934622669447</v>
      </c>
      <c r="AO144" s="101">
        <f t="shared" si="125"/>
        <v>0.12459271526351801</v>
      </c>
      <c r="AQ144" s="292">
        <f t="shared" si="119"/>
        <v>0.54414334666405662</v>
      </c>
      <c r="AR144" s="289"/>
    </row>
    <row r="145" spans="1:44" s="93" customFormat="1" x14ac:dyDescent="0.25">
      <c r="A145" s="95" t="s">
        <v>377</v>
      </c>
      <c r="B145" s="100">
        <v>2632.5</v>
      </c>
      <c r="C145" s="100">
        <f t="shared" si="120"/>
        <v>1316.25</v>
      </c>
      <c r="D145" s="100">
        <f t="shared" si="121"/>
        <v>789.75</v>
      </c>
      <c r="E145" s="100">
        <v>59.87</v>
      </c>
      <c r="F145" s="100">
        <f t="shared" si="122"/>
        <v>4798.37</v>
      </c>
      <c r="G145" s="223">
        <v>8</v>
      </c>
      <c r="H145" s="117">
        <f t="shared" si="96"/>
        <v>210.6</v>
      </c>
      <c r="I145" s="130">
        <f t="shared" si="97"/>
        <v>5008.97</v>
      </c>
      <c r="K145" s="141">
        <v>1</v>
      </c>
      <c r="M145" s="100">
        <f t="shared" si="126"/>
        <v>3277.484595772798</v>
      </c>
      <c r="N145" s="122">
        <f t="shared" si="98"/>
        <v>655.49691915455969</v>
      </c>
      <c r="O145" s="122">
        <f t="shared" si="99"/>
        <v>983.24537873183931</v>
      </c>
      <c r="P145" s="100">
        <f t="shared" si="123"/>
        <v>4916.2268936591972</v>
      </c>
      <c r="Q145" s="221">
        <f t="shared" si="129"/>
        <v>8</v>
      </c>
      <c r="R145" s="117">
        <f t="shared" si="101"/>
        <v>262.19876766182387</v>
      </c>
      <c r="S145" s="130">
        <f t="shared" si="102"/>
        <v>5178.4256613210209</v>
      </c>
      <c r="T145" s="101">
        <f t="shared" si="103"/>
        <v>3.3830440454029498E-2</v>
      </c>
      <c r="U145" s="245">
        <f t="shared" si="104"/>
        <v>0.24500839345595371</v>
      </c>
      <c r="V145" s="100">
        <f t="shared" si="127"/>
        <v>3872.3356820136132</v>
      </c>
      <c r="W145" s="122">
        <f t="shared" si="105"/>
        <v>0</v>
      </c>
      <c r="X145" s="122">
        <f t="shared" si="106"/>
        <v>1161.700704604084</v>
      </c>
      <c r="Y145" s="100">
        <f t="shared" si="107"/>
        <v>5034.0363866176976</v>
      </c>
      <c r="Z145" s="221">
        <f t="shared" si="130"/>
        <v>8</v>
      </c>
      <c r="AA145" s="117">
        <f t="shared" si="108"/>
        <v>309.78685456108906</v>
      </c>
      <c r="AB145" s="130">
        <f t="shared" si="109"/>
        <v>5343.8232411787867</v>
      </c>
      <c r="AC145" s="101">
        <f t="shared" si="110"/>
        <v>3.1939742051944942E-2</v>
      </c>
      <c r="AD145" s="245">
        <f t="shared" si="111"/>
        <v>0.18149622640729923</v>
      </c>
      <c r="AE145" s="100">
        <f t="shared" si="128"/>
        <v>4065.9524661142932</v>
      </c>
      <c r="AF145" s="122">
        <f t="shared" si="112"/>
        <v>0</v>
      </c>
      <c r="AG145" s="122">
        <f t="shared" si="113"/>
        <v>1219.7857398342878</v>
      </c>
      <c r="AH145" s="100">
        <f t="shared" si="114"/>
        <v>5285.7382059485808</v>
      </c>
      <c r="AI145" s="221">
        <f t="shared" si="131"/>
        <v>8</v>
      </c>
      <c r="AJ145" s="117">
        <f t="shared" si="115"/>
        <v>325.27619728914345</v>
      </c>
      <c r="AK145" s="130">
        <f t="shared" si="116"/>
        <v>5611.0144032377239</v>
      </c>
      <c r="AL145" s="101">
        <f t="shared" si="117"/>
        <v>4.99999999999996E-2</v>
      </c>
      <c r="AM145" s="298">
        <f t="shared" si="118"/>
        <v>4.9999999999999822E-2</v>
      </c>
      <c r="AN145" s="100">
        <f t="shared" si="124"/>
        <v>602.0444032377236</v>
      </c>
      <c r="AO145" s="101">
        <f t="shared" si="125"/>
        <v>0.12019325394995839</v>
      </c>
      <c r="AQ145" s="292">
        <f t="shared" si="119"/>
        <v>0.54452135464930418</v>
      </c>
      <c r="AR145" s="289"/>
    </row>
    <row r="146" spans="1:44" s="93" customFormat="1" x14ac:dyDescent="0.25">
      <c r="A146" s="95" t="s">
        <v>378</v>
      </c>
      <c r="B146" s="100">
        <v>2580.89</v>
      </c>
      <c r="C146" s="100">
        <f t="shared" si="120"/>
        <v>1290.4449999999999</v>
      </c>
      <c r="D146" s="100">
        <f t="shared" si="121"/>
        <v>774.26699999999994</v>
      </c>
      <c r="E146" s="100">
        <v>59.87</v>
      </c>
      <c r="F146" s="100">
        <f t="shared" si="122"/>
        <v>4705.4719999999998</v>
      </c>
      <c r="G146" s="223"/>
      <c r="H146" s="117">
        <f t="shared" si="96"/>
        <v>0</v>
      </c>
      <c r="I146" s="130">
        <f t="shared" si="97"/>
        <v>4705.4719999999998</v>
      </c>
      <c r="K146" s="141"/>
      <c r="M146" s="100">
        <f t="shared" si="126"/>
        <v>3214.0314306400337</v>
      </c>
      <c r="N146" s="122">
        <f t="shared" si="98"/>
        <v>642.80628612800683</v>
      </c>
      <c r="O146" s="122">
        <f t="shared" si="99"/>
        <v>964.20942919201002</v>
      </c>
      <c r="P146" s="100">
        <f t="shared" si="123"/>
        <v>4821.0471459600503</v>
      </c>
      <c r="Q146" s="221">
        <f t="shared" si="129"/>
        <v>0</v>
      </c>
      <c r="R146" s="117">
        <f t="shared" si="101"/>
        <v>0</v>
      </c>
      <c r="S146" s="130">
        <f t="shared" si="102"/>
        <v>4821.0471459600503</v>
      </c>
      <c r="T146" s="101">
        <f t="shared" si="103"/>
        <v>2.4561860310729822E-2</v>
      </c>
      <c r="U146" s="245">
        <f t="shared" si="104"/>
        <v>0.24531902973006758</v>
      </c>
      <c r="V146" s="100">
        <f t="shared" si="127"/>
        <v>3797.3660068556528</v>
      </c>
      <c r="W146" s="122">
        <f t="shared" si="105"/>
        <v>0</v>
      </c>
      <c r="X146" s="122">
        <f t="shared" si="106"/>
        <v>1139.2098020566957</v>
      </c>
      <c r="Y146" s="100">
        <f t="shared" si="107"/>
        <v>4936.5758089123483</v>
      </c>
      <c r="Z146" s="221">
        <f t="shared" si="130"/>
        <v>0</v>
      </c>
      <c r="AA146" s="117">
        <f t="shared" si="108"/>
        <v>0</v>
      </c>
      <c r="AB146" s="130">
        <f t="shared" si="109"/>
        <v>4936.5758089123483</v>
      </c>
      <c r="AC146" s="101">
        <f t="shared" si="110"/>
        <v>2.3963396219659261E-2</v>
      </c>
      <c r="AD146" s="245">
        <f t="shared" si="111"/>
        <v>0.18149622640729923</v>
      </c>
      <c r="AE146" s="100">
        <f t="shared" si="128"/>
        <v>3987.2343071984351</v>
      </c>
      <c r="AF146" s="122">
        <f t="shared" si="112"/>
        <v>0</v>
      </c>
      <c r="AG146" s="122">
        <f t="shared" si="113"/>
        <v>1196.1702921595304</v>
      </c>
      <c r="AH146" s="100">
        <f t="shared" si="114"/>
        <v>5183.4045993579657</v>
      </c>
      <c r="AI146" s="221">
        <f t="shared" si="131"/>
        <v>0</v>
      </c>
      <c r="AJ146" s="117">
        <f t="shared" si="115"/>
        <v>0</v>
      </c>
      <c r="AK146" s="130">
        <f t="shared" si="116"/>
        <v>5183.4045993579657</v>
      </c>
      <c r="AL146" s="101">
        <f t="shared" si="117"/>
        <v>5.0000000000000044E-2</v>
      </c>
      <c r="AM146" s="298">
        <f t="shared" si="118"/>
        <v>4.9999999999999822E-2</v>
      </c>
      <c r="AN146" s="100">
        <f t="shared" si="124"/>
        <v>477.93259935796596</v>
      </c>
      <c r="AO146" s="101">
        <f t="shared" si="125"/>
        <v>0.10156953422695225</v>
      </c>
      <c r="AQ146" s="292">
        <f t="shared" si="119"/>
        <v>0.54490672101423754</v>
      </c>
      <c r="AR146" s="289"/>
    </row>
    <row r="147" spans="1:44" s="93" customFormat="1" x14ac:dyDescent="0.25">
      <c r="A147" s="95" t="s">
        <v>379</v>
      </c>
      <c r="B147" s="100">
        <v>2530.2800000000002</v>
      </c>
      <c r="C147" s="100">
        <f t="shared" si="120"/>
        <v>1265.1400000000001</v>
      </c>
      <c r="D147" s="100">
        <f t="shared" si="121"/>
        <v>759.08400000000006</v>
      </c>
      <c r="E147" s="100">
        <v>59.87</v>
      </c>
      <c r="F147" s="100">
        <f t="shared" si="122"/>
        <v>4614.3739999999998</v>
      </c>
      <c r="G147" s="223"/>
      <c r="H147" s="117">
        <f t="shared" si="96"/>
        <v>0</v>
      </c>
      <c r="I147" s="130">
        <f t="shared" si="97"/>
        <v>4614.3739999999998</v>
      </c>
      <c r="K147" s="141"/>
      <c r="M147" s="100">
        <f t="shared" si="126"/>
        <v>3151.8077397396428</v>
      </c>
      <c r="N147" s="122">
        <f t="shared" si="98"/>
        <v>630.36154794792856</v>
      </c>
      <c r="O147" s="122">
        <f t="shared" si="99"/>
        <v>945.54232192189284</v>
      </c>
      <c r="P147" s="100">
        <f t="shared" si="123"/>
        <v>4727.7116096094642</v>
      </c>
      <c r="Q147" s="221">
        <f t="shared" si="129"/>
        <v>0</v>
      </c>
      <c r="R147" s="117">
        <f t="shared" si="101"/>
        <v>0</v>
      </c>
      <c r="S147" s="130">
        <f t="shared" si="102"/>
        <v>4727.7116096094642</v>
      </c>
      <c r="T147" s="101">
        <f t="shared" si="103"/>
        <v>2.4561860310730044E-2</v>
      </c>
      <c r="U147" s="245">
        <f t="shared" si="104"/>
        <v>0.24563595323033116</v>
      </c>
      <c r="V147" s="100">
        <f t="shared" si="127"/>
        <v>3723.8489508637067</v>
      </c>
      <c r="W147" s="122">
        <f t="shared" si="105"/>
        <v>0</v>
      </c>
      <c r="X147" s="122">
        <f t="shared" si="106"/>
        <v>1117.1546852591121</v>
      </c>
      <c r="Y147" s="100">
        <f t="shared" si="107"/>
        <v>4841.0036361228185</v>
      </c>
      <c r="Z147" s="221">
        <f t="shared" si="130"/>
        <v>0</v>
      </c>
      <c r="AA147" s="117">
        <f t="shared" si="108"/>
        <v>0</v>
      </c>
      <c r="AB147" s="130">
        <f t="shared" si="109"/>
        <v>4841.0036361228185</v>
      </c>
      <c r="AC147" s="101">
        <f t="shared" si="110"/>
        <v>2.3963396219659261E-2</v>
      </c>
      <c r="AD147" s="245">
        <f t="shared" si="111"/>
        <v>0.18149622640729923</v>
      </c>
      <c r="AE147" s="100">
        <f t="shared" si="128"/>
        <v>3910.0413984068914</v>
      </c>
      <c r="AF147" s="122">
        <f t="shared" si="112"/>
        <v>0</v>
      </c>
      <c r="AG147" s="122">
        <f t="shared" si="113"/>
        <v>1173.0124195220674</v>
      </c>
      <c r="AH147" s="100">
        <f t="shared" si="114"/>
        <v>5083.0538179289588</v>
      </c>
      <c r="AI147" s="221">
        <f t="shared" si="131"/>
        <v>0</v>
      </c>
      <c r="AJ147" s="117">
        <f t="shared" si="115"/>
        <v>0</v>
      </c>
      <c r="AK147" s="130">
        <f t="shared" si="116"/>
        <v>5083.0538179289588</v>
      </c>
      <c r="AL147" s="101">
        <f t="shared" si="117"/>
        <v>4.9999999999999822E-2</v>
      </c>
      <c r="AM147" s="298">
        <f t="shared" si="118"/>
        <v>4.9999999999999822E-2</v>
      </c>
      <c r="AN147" s="100">
        <f t="shared" si="124"/>
        <v>468.67981792895898</v>
      </c>
      <c r="AO147" s="101">
        <f t="shared" si="125"/>
        <v>0.10156953422695225</v>
      </c>
      <c r="AQ147" s="292">
        <f t="shared" si="119"/>
        <v>0.54529988712983979</v>
      </c>
      <c r="AR147" s="289"/>
    </row>
    <row r="148" spans="1:44" s="93" customFormat="1" x14ac:dyDescent="0.25">
      <c r="A148" s="95" t="s">
        <v>380</v>
      </c>
      <c r="B148" s="100">
        <v>2480.67</v>
      </c>
      <c r="C148" s="100">
        <f t="shared" si="120"/>
        <v>1240.335</v>
      </c>
      <c r="D148" s="100">
        <f t="shared" si="121"/>
        <v>744.20100000000002</v>
      </c>
      <c r="E148" s="100">
        <v>59.87</v>
      </c>
      <c r="F148" s="100">
        <f t="shared" si="122"/>
        <v>4525.076</v>
      </c>
      <c r="G148" s="223">
        <v>5</v>
      </c>
      <c r="H148" s="117">
        <f t="shared" si="96"/>
        <v>124.0335</v>
      </c>
      <c r="I148" s="130">
        <f t="shared" si="97"/>
        <v>4649.1095000000005</v>
      </c>
      <c r="K148" s="141">
        <v>1</v>
      </c>
      <c r="M148" s="100">
        <f t="shared" si="126"/>
        <v>3090.8135230716243</v>
      </c>
      <c r="N148" s="122">
        <f t="shared" si="98"/>
        <v>618.16270461432487</v>
      </c>
      <c r="O148" s="122">
        <f t="shared" si="99"/>
        <v>927.2440569214873</v>
      </c>
      <c r="P148" s="100">
        <f t="shared" si="123"/>
        <v>4636.220284607436</v>
      </c>
      <c r="Q148" s="221">
        <f t="shared" si="129"/>
        <v>5</v>
      </c>
      <c r="R148" s="117">
        <f t="shared" si="101"/>
        <v>154.54067615358122</v>
      </c>
      <c r="S148" s="130">
        <f t="shared" si="102"/>
        <v>4790.7609607610175</v>
      </c>
      <c r="T148" s="101">
        <f t="shared" si="103"/>
        <v>3.0468514617910669E-2</v>
      </c>
      <c r="U148" s="245">
        <f t="shared" si="104"/>
        <v>0.24595916549626673</v>
      </c>
      <c r="V148" s="100">
        <f t="shared" si="127"/>
        <v>3651.784514037774</v>
      </c>
      <c r="W148" s="122">
        <f t="shared" si="105"/>
        <v>0</v>
      </c>
      <c r="X148" s="122">
        <f t="shared" si="106"/>
        <v>1095.5353542113321</v>
      </c>
      <c r="Y148" s="100">
        <f t="shared" si="107"/>
        <v>4747.3198682491056</v>
      </c>
      <c r="Z148" s="221">
        <f t="shared" si="130"/>
        <v>5</v>
      </c>
      <c r="AA148" s="117">
        <f t="shared" si="108"/>
        <v>182.58922570188872</v>
      </c>
      <c r="AB148" s="130">
        <f t="shared" si="109"/>
        <v>4929.9090939509942</v>
      </c>
      <c r="AC148" s="101">
        <f t="shared" si="110"/>
        <v>2.904510041926045E-2</v>
      </c>
      <c r="AD148" s="245">
        <f t="shared" si="111"/>
        <v>0.18149622640729923</v>
      </c>
      <c r="AE148" s="100">
        <f t="shared" si="128"/>
        <v>3834.3737397396621</v>
      </c>
      <c r="AF148" s="122">
        <f t="shared" si="112"/>
        <v>0</v>
      </c>
      <c r="AG148" s="122">
        <f t="shared" si="113"/>
        <v>1150.3121219218986</v>
      </c>
      <c r="AH148" s="100">
        <f t="shared" si="114"/>
        <v>4984.6858616615609</v>
      </c>
      <c r="AI148" s="221">
        <f t="shared" si="131"/>
        <v>5</v>
      </c>
      <c r="AJ148" s="117">
        <f t="shared" si="115"/>
        <v>191.71868698698313</v>
      </c>
      <c r="AK148" s="130">
        <f t="shared" si="116"/>
        <v>5176.4045486485438</v>
      </c>
      <c r="AL148" s="101">
        <f t="shared" si="117"/>
        <v>5.0000000000000044E-2</v>
      </c>
      <c r="AM148" s="298">
        <f t="shared" si="118"/>
        <v>4.9999999999999822E-2</v>
      </c>
      <c r="AN148" s="100">
        <f t="shared" si="124"/>
        <v>527.29504864854334</v>
      </c>
      <c r="AO148" s="101">
        <f t="shared" si="125"/>
        <v>0.11341850490906769</v>
      </c>
      <c r="AQ148" s="292">
        <f t="shared" si="119"/>
        <v>0.54570085490599807</v>
      </c>
      <c r="AR148" s="289"/>
    </row>
    <row r="149" spans="1:44" s="93" customFormat="1" x14ac:dyDescent="0.25">
      <c r="A149" s="95" t="s">
        <v>381</v>
      </c>
      <c r="B149" s="100">
        <v>2432.02</v>
      </c>
      <c r="C149" s="100">
        <f t="shared" si="120"/>
        <v>1216.01</v>
      </c>
      <c r="D149" s="100">
        <f t="shared" si="121"/>
        <v>729.60599999999999</v>
      </c>
      <c r="E149" s="100">
        <v>59.87</v>
      </c>
      <c r="F149" s="100">
        <f t="shared" si="122"/>
        <v>4437.5059999999994</v>
      </c>
      <c r="G149" s="223"/>
      <c r="H149" s="117">
        <f t="shared" si="96"/>
        <v>0</v>
      </c>
      <c r="I149" s="130">
        <f t="shared" si="97"/>
        <v>4437.5059999999994</v>
      </c>
      <c r="K149" s="141"/>
      <c r="M149" s="100">
        <f t="shared" si="126"/>
        <v>3030.9996016666837</v>
      </c>
      <c r="N149" s="122">
        <f t="shared" si="98"/>
        <v>606.19992033333676</v>
      </c>
      <c r="O149" s="122">
        <f t="shared" si="99"/>
        <v>909.29988050000509</v>
      </c>
      <c r="P149" s="100">
        <f t="shared" si="123"/>
        <v>4546.4994025000251</v>
      </c>
      <c r="Q149" s="221">
        <f t="shared" si="129"/>
        <v>0</v>
      </c>
      <c r="R149" s="117">
        <f t="shared" si="101"/>
        <v>0</v>
      </c>
      <c r="S149" s="130">
        <f t="shared" si="102"/>
        <v>4546.4994025000251</v>
      </c>
      <c r="T149" s="101">
        <f t="shared" si="103"/>
        <v>2.4561860310729822E-2</v>
      </c>
      <c r="U149" s="245">
        <f t="shared" si="104"/>
        <v>0.24628892923030388</v>
      </c>
      <c r="V149" s="100">
        <f t="shared" si="127"/>
        <v>3581.1145916112137</v>
      </c>
      <c r="W149" s="122">
        <f t="shared" si="105"/>
        <v>0</v>
      </c>
      <c r="X149" s="122">
        <f t="shared" si="106"/>
        <v>1074.3343774833641</v>
      </c>
      <c r="Y149" s="100">
        <f t="shared" si="107"/>
        <v>4655.4489690945775</v>
      </c>
      <c r="Z149" s="221">
        <f t="shared" si="130"/>
        <v>0</v>
      </c>
      <c r="AA149" s="117">
        <f t="shared" si="108"/>
        <v>0</v>
      </c>
      <c r="AB149" s="130">
        <f t="shared" si="109"/>
        <v>4655.4489690945775</v>
      </c>
      <c r="AC149" s="101">
        <f t="shared" si="110"/>
        <v>2.3963396219659261E-2</v>
      </c>
      <c r="AD149" s="245">
        <f t="shared" si="111"/>
        <v>0.18149622640729923</v>
      </c>
      <c r="AE149" s="100">
        <f t="shared" si="128"/>
        <v>3760.1703211917738</v>
      </c>
      <c r="AF149" s="122">
        <f t="shared" si="112"/>
        <v>0</v>
      </c>
      <c r="AG149" s="122">
        <f t="shared" si="113"/>
        <v>1128.0510963575321</v>
      </c>
      <c r="AH149" s="100">
        <f t="shared" si="114"/>
        <v>4888.2214175493064</v>
      </c>
      <c r="AI149" s="221">
        <f t="shared" si="131"/>
        <v>0</v>
      </c>
      <c r="AJ149" s="117">
        <f t="shared" si="115"/>
        <v>0</v>
      </c>
      <c r="AK149" s="130">
        <f t="shared" si="116"/>
        <v>4888.2214175493064</v>
      </c>
      <c r="AL149" s="101">
        <f t="shared" si="117"/>
        <v>5.0000000000000044E-2</v>
      </c>
      <c r="AM149" s="298">
        <f t="shared" si="118"/>
        <v>4.9999999999999822E-2</v>
      </c>
      <c r="AN149" s="100">
        <f t="shared" si="124"/>
        <v>450.71541754930695</v>
      </c>
      <c r="AO149" s="101">
        <f t="shared" si="125"/>
        <v>0.10156953422695247</v>
      </c>
      <c r="AQ149" s="292">
        <f t="shared" si="119"/>
        <v>0.54610995024373721</v>
      </c>
      <c r="AR149" s="289"/>
    </row>
    <row r="150" spans="1:44" s="93" customFormat="1" x14ac:dyDescent="0.25">
      <c r="A150" s="95" t="s">
        <v>382</v>
      </c>
      <c r="B150" s="100">
        <v>2384.35</v>
      </c>
      <c r="C150" s="100">
        <f t="shared" si="120"/>
        <v>1192.175</v>
      </c>
      <c r="D150" s="100">
        <f t="shared" si="121"/>
        <v>715.30499999999995</v>
      </c>
      <c r="E150" s="100">
        <v>59.87</v>
      </c>
      <c r="F150" s="100">
        <f t="shared" si="122"/>
        <v>4351.7</v>
      </c>
      <c r="G150" s="223"/>
      <c r="H150" s="117">
        <f t="shared" si="96"/>
        <v>0</v>
      </c>
      <c r="I150" s="130">
        <f t="shared" si="97"/>
        <v>4351.7</v>
      </c>
      <c r="K150" s="141"/>
      <c r="M150" s="100">
        <f t="shared" si="126"/>
        <v>2972.3905650094689</v>
      </c>
      <c r="N150" s="122">
        <f t="shared" si="98"/>
        <v>594.4781130018938</v>
      </c>
      <c r="O150" s="122">
        <f t="shared" si="99"/>
        <v>891.71716950284065</v>
      </c>
      <c r="P150" s="100">
        <f t="shared" si="123"/>
        <v>4458.5858475142031</v>
      </c>
      <c r="Q150" s="221">
        <f t="shared" si="129"/>
        <v>0</v>
      </c>
      <c r="R150" s="117">
        <f t="shared" si="101"/>
        <v>0</v>
      </c>
      <c r="S150" s="130">
        <f t="shared" si="102"/>
        <v>4458.5858475142031</v>
      </c>
      <c r="T150" s="101">
        <f t="shared" si="103"/>
        <v>2.4561860310729822E-2</v>
      </c>
      <c r="U150" s="245">
        <f t="shared" si="104"/>
        <v>0.24662510328159426</v>
      </c>
      <c r="V150" s="100">
        <f t="shared" si="127"/>
        <v>3511.8682359673471</v>
      </c>
      <c r="W150" s="122">
        <f t="shared" si="105"/>
        <v>0</v>
      </c>
      <c r="X150" s="122">
        <f t="shared" si="106"/>
        <v>1053.5604707902041</v>
      </c>
      <c r="Y150" s="100">
        <f t="shared" si="107"/>
        <v>4565.4287067575515</v>
      </c>
      <c r="Z150" s="221">
        <f t="shared" si="130"/>
        <v>0</v>
      </c>
      <c r="AA150" s="117">
        <f t="shared" si="108"/>
        <v>0</v>
      </c>
      <c r="AB150" s="130">
        <f t="shared" si="109"/>
        <v>4565.4287067575515</v>
      </c>
      <c r="AC150" s="101">
        <f t="shared" si="110"/>
        <v>2.3963396219659261E-2</v>
      </c>
      <c r="AD150" s="245">
        <f t="shared" si="111"/>
        <v>0.18149622640729901</v>
      </c>
      <c r="AE150" s="100">
        <f t="shared" si="128"/>
        <v>3687.4616477657141</v>
      </c>
      <c r="AF150" s="122">
        <f t="shared" si="112"/>
        <v>0</v>
      </c>
      <c r="AG150" s="122">
        <f t="shared" si="113"/>
        <v>1106.2384943297143</v>
      </c>
      <c r="AH150" s="100">
        <f t="shared" si="114"/>
        <v>4793.7001420954284</v>
      </c>
      <c r="AI150" s="221">
        <f t="shared" si="131"/>
        <v>0</v>
      </c>
      <c r="AJ150" s="117">
        <f t="shared" si="115"/>
        <v>0</v>
      </c>
      <c r="AK150" s="130">
        <f t="shared" si="116"/>
        <v>4793.7001420954284</v>
      </c>
      <c r="AL150" s="101">
        <f t="shared" si="117"/>
        <v>4.9999999999999822E-2</v>
      </c>
      <c r="AM150" s="298">
        <f t="shared" si="118"/>
        <v>4.9999999999999822E-2</v>
      </c>
      <c r="AN150" s="100">
        <f t="shared" si="124"/>
        <v>442.0001420954286</v>
      </c>
      <c r="AO150" s="101">
        <f t="shared" si="125"/>
        <v>0.10156953422695247</v>
      </c>
      <c r="AQ150" s="292">
        <f t="shared" si="119"/>
        <v>0.5465269980354035</v>
      </c>
      <c r="AR150" s="289"/>
    </row>
    <row r="151" spans="1:44" s="93" customFormat="1" x14ac:dyDescent="0.25">
      <c r="A151" s="95" t="s">
        <v>383</v>
      </c>
      <c r="B151" s="100">
        <v>2337.59</v>
      </c>
      <c r="C151" s="100">
        <f t="shared" si="120"/>
        <v>1168.7950000000001</v>
      </c>
      <c r="D151" s="100">
        <f t="shared" si="121"/>
        <v>701.27700000000004</v>
      </c>
      <c r="E151" s="100">
        <v>59.87</v>
      </c>
      <c r="F151" s="100">
        <f t="shared" si="122"/>
        <v>4267.5320000000002</v>
      </c>
      <c r="G151" s="223"/>
      <c r="H151" s="117">
        <f t="shared" si="96"/>
        <v>0</v>
      </c>
      <c r="I151" s="130">
        <f t="shared" si="97"/>
        <v>4267.5320000000002</v>
      </c>
      <c r="K151" s="141"/>
      <c r="M151" s="100">
        <f t="shared" si="126"/>
        <v>2914.9003499037135</v>
      </c>
      <c r="N151" s="122">
        <f t="shared" si="98"/>
        <v>582.98006998074277</v>
      </c>
      <c r="O151" s="122">
        <f t="shared" si="99"/>
        <v>874.47010497111398</v>
      </c>
      <c r="P151" s="100">
        <f t="shared" si="123"/>
        <v>4372.3505248555703</v>
      </c>
      <c r="Q151" s="221">
        <f t="shared" si="129"/>
        <v>0</v>
      </c>
      <c r="R151" s="117">
        <f t="shared" si="101"/>
        <v>0</v>
      </c>
      <c r="S151" s="130">
        <f t="shared" si="102"/>
        <v>4372.3505248555703</v>
      </c>
      <c r="T151" s="101">
        <f t="shared" si="103"/>
        <v>2.4561860310730044E-2</v>
      </c>
      <c r="U151" s="245">
        <f t="shared" si="104"/>
        <v>0.24696818086307415</v>
      </c>
      <c r="V151" s="100">
        <f t="shared" si="127"/>
        <v>3443.9437637645533</v>
      </c>
      <c r="W151" s="122">
        <f t="shared" si="105"/>
        <v>0</v>
      </c>
      <c r="X151" s="122">
        <f t="shared" si="106"/>
        <v>1033.1831291293659</v>
      </c>
      <c r="Y151" s="100">
        <f t="shared" si="107"/>
        <v>4477.1268928939189</v>
      </c>
      <c r="Z151" s="221">
        <f t="shared" si="130"/>
        <v>0</v>
      </c>
      <c r="AA151" s="117">
        <f t="shared" si="108"/>
        <v>0</v>
      </c>
      <c r="AB151" s="130">
        <f t="shared" si="109"/>
        <v>4477.1268928939189</v>
      </c>
      <c r="AC151" s="101">
        <f t="shared" si="110"/>
        <v>2.3963396219659039E-2</v>
      </c>
      <c r="AD151" s="245">
        <f t="shared" si="111"/>
        <v>0.18149622640729901</v>
      </c>
      <c r="AE151" s="100">
        <f t="shared" si="128"/>
        <v>3616.1409519527806</v>
      </c>
      <c r="AF151" s="122">
        <f t="shared" si="112"/>
        <v>0</v>
      </c>
      <c r="AG151" s="122">
        <f t="shared" si="113"/>
        <v>1084.8422855858341</v>
      </c>
      <c r="AH151" s="100">
        <f t="shared" si="114"/>
        <v>4700.983237538615</v>
      </c>
      <c r="AI151" s="221">
        <f t="shared" si="131"/>
        <v>0</v>
      </c>
      <c r="AJ151" s="117">
        <f t="shared" si="115"/>
        <v>0</v>
      </c>
      <c r="AK151" s="130">
        <f t="shared" si="116"/>
        <v>4700.983237538615</v>
      </c>
      <c r="AL151" s="101">
        <f t="shared" si="117"/>
        <v>5.0000000000000044E-2</v>
      </c>
      <c r="AM151" s="298">
        <f t="shared" si="118"/>
        <v>4.9999999999999822E-2</v>
      </c>
      <c r="AN151" s="100">
        <f t="shared" si="124"/>
        <v>433.45123753861481</v>
      </c>
      <c r="AO151" s="101">
        <f t="shared" si="125"/>
        <v>0.10156953422695247</v>
      </c>
      <c r="AQ151" s="292">
        <f t="shared" si="119"/>
        <v>0.54695261014668106</v>
      </c>
      <c r="AR151" s="289"/>
    </row>
    <row r="152" spans="1:44" s="93" customFormat="1" x14ac:dyDescent="0.25">
      <c r="A152" s="123" t="s">
        <v>384</v>
      </c>
      <c r="B152" s="124"/>
      <c r="C152" s="124"/>
      <c r="D152" s="124"/>
      <c r="E152" s="124"/>
      <c r="F152" s="124"/>
      <c r="G152" s="223"/>
      <c r="H152" s="125"/>
      <c r="I152" s="130"/>
      <c r="J152" s="126"/>
      <c r="K152" s="143"/>
      <c r="L152" s="126"/>
      <c r="M152" s="124">
        <f t="shared" si="126"/>
        <v>0</v>
      </c>
      <c r="N152" s="127"/>
      <c r="O152" s="127"/>
      <c r="P152" s="124"/>
      <c r="Q152" s="221">
        <f t="shared" si="129"/>
        <v>0</v>
      </c>
      <c r="R152" s="125"/>
      <c r="S152" s="130"/>
      <c r="T152" s="128"/>
      <c r="U152" s="245"/>
      <c r="V152" s="124">
        <f t="shared" si="127"/>
        <v>0</v>
      </c>
      <c r="W152" s="127"/>
      <c r="X152" s="127"/>
      <c r="Y152" s="124"/>
      <c r="Z152" s="221">
        <f t="shared" si="130"/>
        <v>0</v>
      </c>
      <c r="AA152" s="125"/>
      <c r="AB152" s="130"/>
      <c r="AC152" s="128"/>
      <c r="AD152" s="245"/>
      <c r="AE152" s="124">
        <f t="shared" si="128"/>
        <v>0</v>
      </c>
      <c r="AF152" s="127"/>
      <c r="AG152" s="127"/>
      <c r="AH152" s="124"/>
      <c r="AI152" s="221">
        <f t="shared" si="131"/>
        <v>0</v>
      </c>
      <c r="AJ152" s="125"/>
      <c r="AK152" s="130"/>
      <c r="AL152" s="128"/>
      <c r="AM152" s="298"/>
      <c r="AN152" s="124"/>
      <c r="AO152" s="128"/>
      <c r="AQ152" s="292"/>
      <c r="AR152" s="289"/>
    </row>
    <row r="153" spans="1:44" s="93" customFormat="1" x14ac:dyDescent="0.25">
      <c r="A153" s="123" t="s">
        <v>385</v>
      </c>
      <c r="B153" s="124"/>
      <c r="C153" s="124"/>
      <c r="D153" s="124"/>
      <c r="E153" s="124"/>
      <c r="F153" s="124"/>
      <c r="G153" s="223"/>
      <c r="H153" s="125"/>
      <c r="I153" s="130"/>
      <c r="J153" s="126"/>
      <c r="K153" s="143"/>
      <c r="L153" s="126"/>
      <c r="M153" s="124">
        <f t="shared" si="126"/>
        <v>0</v>
      </c>
      <c r="N153" s="127"/>
      <c r="O153" s="127"/>
      <c r="P153" s="124"/>
      <c r="Q153" s="221">
        <f t="shared" si="129"/>
        <v>0</v>
      </c>
      <c r="R153" s="125"/>
      <c r="S153" s="130"/>
      <c r="T153" s="128"/>
      <c r="U153" s="245"/>
      <c r="V153" s="124">
        <f t="shared" si="127"/>
        <v>0</v>
      </c>
      <c r="W153" s="127"/>
      <c r="X153" s="127"/>
      <c r="Y153" s="124"/>
      <c r="Z153" s="221">
        <f t="shared" si="130"/>
        <v>0</v>
      </c>
      <c r="AA153" s="125"/>
      <c r="AB153" s="130"/>
      <c r="AC153" s="128"/>
      <c r="AD153" s="245"/>
      <c r="AE153" s="124">
        <f t="shared" si="128"/>
        <v>0</v>
      </c>
      <c r="AF153" s="127"/>
      <c r="AG153" s="127"/>
      <c r="AH153" s="124"/>
      <c r="AI153" s="221">
        <f t="shared" si="131"/>
        <v>0</v>
      </c>
      <c r="AJ153" s="125"/>
      <c r="AK153" s="130"/>
      <c r="AL153" s="128"/>
      <c r="AM153" s="298"/>
      <c r="AN153" s="124"/>
      <c r="AO153" s="128"/>
      <c r="AQ153" s="292"/>
      <c r="AR153" s="289"/>
    </row>
    <row r="154" spans="1:44" s="93" customFormat="1" x14ac:dyDescent="0.25">
      <c r="A154" s="123" t="s">
        <v>386</v>
      </c>
      <c r="B154" s="124"/>
      <c r="C154" s="124"/>
      <c r="D154" s="124"/>
      <c r="E154" s="124"/>
      <c r="F154" s="124"/>
      <c r="G154" s="223"/>
      <c r="H154" s="125"/>
      <c r="I154" s="130">
        <f t="shared" ref="I154" si="132">F154+H154</f>
        <v>0</v>
      </c>
      <c r="J154" s="126"/>
      <c r="K154" s="143"/>
      <c r="L154" s="126"/>
      <c r="M154" s="124">
        <f t="shared" si="126"/>
        <v>0</v>
      </c>
      <c r="N154" s="127"/>
      <c r="O154" s="127"/>
      <c r="P154" s="124"/>
      <c r="Q154" s="221">
        <f t="shared" si="129"/>
        <v>0</v>
      </c>
      <c r="R154" s="125"/>
      <c r="S154" s="130"/>
      <c r="T154" s="128"/>
      <c r="U154" s="245"/>
      <c r="V154" s="124">
        <f t="shared" si="127"/>
        <v>0</v>
      </c>
      <c r="W154" s="127"/>
      <c r="X154" s="127"/>
      <c r="Y154" s="124"/>
      <c r="Z154" s="221">
        <f t="shared" si="130"/>
        <v>0</v>
      </c>
      <c r="AA154" s="125"/>
      <c r="AB154" s="130"/>
      <c r="AC154" s="128"/>
      <c r="AD154" s="245"/>
      <c r="AE154" s="124">
        <f t="shared" si="128"/>
        <v>0</v>
      </c>
      <c r="AF154" s="127"/>
      <c r="AG154" s="127"/>
      <c r="AH154" s="124"/>
      <c r="AI154" s="221">
        <f t="shared" si="131"/>
        <v>0</v>
      </c>
      <c r="AJ154" s="125"/>
      <c r="AK154" s="130"/>
      <c r="AL154" s="128"/>
      <c r="AM154" s="298"/>
      <c r="AN154" s="124"/>
      <c r="AO154" s="128"/>
      <c r="AQ154" s="292"/>
      <c r="AR154" s="289"/>
    </row>
    <row r="155" spans="1:44" s="93" customFormat="1" x14ac:dyDescent="0.25">
      <c r="A155" s="95" t="s">
        <v>387</v>
      </c>
      <c r="B155" s="100">
        <v>3755.59</v>
      </c>
      <c r="C155" s="100">
        <f t="shared" si="120"/>
        <v>1877.7950000000001</v>
      </c>
      <c r="D155" s="100">
        <f t="shared" si="121"/>
        <v>1126.6769999999999</v>
      </c>
      <c r="E155" s="100">
        <v>59.87</v>
      </c>
      <c r="F155" s="100">
        <f t="shared" si="122"/>
        <v>6819.9319999999998</v>
      </c>
      <c r="G155" s="223"/>
      <c r="H155" s="117">
        <f t="shared" si="96"/>
        <v>0</v>
      </c>
      <c r="I155" s="130">
        <f t="shared" si="97"/>
        <v>6819.9319999999998</v>
      </c>
      <c r="K155" s="141"/>
      <c r="M155" s="100">
        <f t="shared" si="126"/>
        <v>4658.2948114084511</v>
      </c>
      <c r="N155" s="122">
        <f t="shared" si="98"/>
        <v>931.65896228169026</v>
      </c>
      <c r="O155" s="122">
        <f t="shared" si="99"/>
        <v>1397.4884434225353</v>
      </c>
      <c r="P155" s="100">
        <f t="shared" si="123"/>
        <v>6987.4422171126762</v>
      </c>
      <c r="Q155" s="221">
        <f t="shared" si="129"/>
        <v>0</v>
      </c>
      <c r="R155" s="117">
        <f t="shared" si="101"/>
        <v>0</v>
      </c>
      <c r="S155" s="130">
        <f t="shared" si="102"/>
        <v>6987.4422171126762</v>
      </c>
      <c r="T155" s="101">
        <f t="shared" ref="T155:T176" si="133">S155/I155-1</f>
        <v>2.4561860310729822E-2</v>
      </c>
      <c r="U155" s="245">
        <f t="shared" ref="U155:U186" si="134">M155/B155-1</f>
        <v>0.24036298195714956</v>
      </c>
      <c r="V155" s="100">
        <f t="shared" si="127"/>
        <v>5503.7577411717866</v>
      </c>
      <c r="W155" s="122">
        <f t="shared" si="105"/>
        <v>0</v>
      </c>
      <c r="X155" s="122">
        <f t="shared" si="106"/>
        <v>1651.1273223515359</v>
      </c>
      <c r="Y155" s="100">
        <f t="shared" si="107"/>
        <v>7154.885063523323</v>
      </c>
      <c r="Z155" s="221">
        <f t="shared" si="130"/>
        <v>0</v>
      </c>
      <c r="AA155" s="117">
        <f t="shared" si="108"/>
        <v>0</v>
      </c>
      <c r="AB155" s="130">
        <f t="shared" si="109"/>
        <v>7154.885063523323</v>
      </c>
      <c r="AC155" s="101">
        <f t="shared" ref="AC155:AC176" si="135">AB155/S155-1</f>
        <v>2.3963396219659483E-2</v>
      </c>
      <c r="AD155" s="245">
        <f t="shared" ref="AD155:AD186" si="136">V155/M155-1</f>
        <v>0.18149622640729923</v>
      </c>
      <c r="AE155" s="100">
        <f t="shared" si="128"/>
        <v>5778.9456282303745</v>
      </c>
      <c r="AF155" s="122">
        <f t="shared" ref="AF155:AF176" si="137">AE155*AF$4</f>
        <v>0</v>
      </c>
      <c r="AG155" s="122">
        <f t="shared" ref="AG155:AG176" si="138">AE155*AG$4</f>
        <v>1733.6836884691122</v>
      </c>
      <c r="AH155" s="100">
        <f t="shared" si="114"/>
        <v>7512.6293166994865</v>
      </c>
      <c r="AI155" s="221">
        <f t="shared" si="131"/>
        <v>0</v>
      </c>
      <c r="AJ155" s="117">
        <f t="shared" si="115"/>
        <v>0</v>
      </c>
      <c r="AK155" s="130">
        <f t="shared" si="116"/>
        <v>7512.6293166994865</v>
      </c>
      <c r="AL155" s="101">
        <f t="shared" ref="AL155:AL176" si="139">AK155/AB155-1</f>
        <v>4.99999999999996E-2</v>
      </c>
      <c r="AM155" s="298">
        <f t="shared" ref="AM155:AM176" si="140">AE155/V155-1</f>
        <v>4.9999999999999822E-2</v>
      </c>
      <c r="AN155" s="100">
        <f t="shared" ref="AN155:AN176" si="141">AK155-I155</f>
        <v>692.69731669948669</v>
      </c>
      <c r="AO155" s="101">
        <f t="shared" ref="AO155:AO176" si="142">AK155/I155-1</f>
        <v>0.10156953422695225</v>
      </c>
      <c r="AQ155" s="292">
        <f t="shared" ref="AQ155:AQ176" si="143">AE155/B155-1</f>
        <v>0.5387583916855605</v>
      </c>
      <c r="AR155" s="289"/>
    </row>
    <row r="156" spans="1:44" s="93" customFormat="1" x14ac:dyDescent="0.25">
      <c r="A156" s="95" t="s">
        <v>388</v>
      </c>
      <c r="B156" s="100">
        <v>3681.95</v>
      </c>
      <c r="C156" s="100">
        <f t="shared" si="120"/>
        <v>1840.9749999999999</v>
      </c>
      <c r="D156" s="100">
        <f t="shared" si="121"/>
        <v>1104.5849999999998</v>
      </c>
      <c r="E156" s="100">
        <v>59.87</v>
      </c>
      <c r="F156" s="100">
        <f t="shared" si="122"/>
        <v>6687.3799999999992</v>
      </c>
      <c r="G156" s="223"/>
      <c r="H156" s="117">
        <f t="shared" si="96"/>
        <v>0</v>
      </c>
      <c r="I156" s="130">
        <f t="shared" si="97"/>
        <v>6687.3799999999992</v>
      </c>
      <c r="K156" s="141"/>
      <c r="M156" s="100">
        <f t="shared" si="126"/>
        <v>4567.7563289365125</v>
      </c>
      <c r="N156" s="122">
        <f t="shared" si="98"/>
        <v>913.55126578730255</v>
      </c>
      <c r="O156" s="122">
        <f t="shared" si="99"/>
        <v>1370.3268986809537</v>
      </c>
      <c r="P156" s="100">
        <f t="shared" si="123"/>
        <v>6851.6344934047684</v>
      </c>
      <c r="Q156" s="221">
        <f t="shared" si="129"/>
        <v>0</v>
      </c>
      <c r="R156" s="117">
        <f t="shared" si="101"/>
        <v>0</v>
      </c>
      <c r="S156" s="130">
        <f t="shared" si="102"/>
        <v>6851.6344934047684</v>
      </c>
      <c r="T156" s="101">
        <f t="shared" si="133"/>
        <v>2.4561860310730044E-2</v>
      </c>
      <c r="U156" s="245">
        <f t="shared" si="134"/>
        <v>0.24058075990616734</v>
      </c>
      <c r="V156" s="100">
        <f t="shared" si="127"/>
        <v>5396.7868657865465</v>
      </c>
      <c r="W156" s="122">
        <f t="shared" si="105"/>
        <v>0</v>
      </c>
      <c r="X156" s="122">
        <f t="shared" si="106"/>
        <v>1619.0360597359638</v>
      </c>
      <c r="Y156" s="100">
        <f t="shared" si="107"/>
        <v>7015.8229255225106</v>
      </c>
      <c r="Z156" s="221">
        <f t="shared" si="130"/>
        <v>0</v>
      </c>
      <c r="AA156" s="117">
        <f t="shared" si="108"/>
        <v>0</v>
      </c>
      <c r="AB156" s="130">
        <f t="shared" si="109"/>
        <v>7015.8229255225106</v>
      </c>
      <c r="AC156" s="101">
        <f t="shared" si="135"/>
        <v>2.3963396219659261E-2</v>
      </c>
      <c r="AD156" s="245">
        <f t="shared" si="136"/>
        <v>0.18149622640729901</v>
      </c>
      <c r="AE156" s="100">
        <f t="shared" si="128"/>
        <v>5666.6262090758737</v>
      </c>
      <c r="AF156" s="122">
        <f t="shared" si="137"/>
        <v>0</v>
      </c>
      <c r="AG156" s="122">
        <f t="shared" si="138"/>
        <v>1699.987862722762</v>
      </c>
      <c r="AH156" s="100">
        <f t="shared" si="114"/>
        <v>7366.6140717986355</v>
      </c>
      <c r="AI156" s="221">
        <f t="shared" si="131"/>
        <v>0</v>
      </c>
      <c r="AJ156" s="117">
        <f t="shared" si="115"/>
        <v>0</v>
      </c>
      <c r="AK156" s="130">
        <f t="shared" si="116"/>
        <v>7366.6140717986355</v>
      </c>
      <c r="AL156" s="101">
        <f t="shared" si="139"/>
        <v>4.9999999999999822E-2</v>
      </c>
      <c r="AM156" s="298">
        <f t="shared" si="140"/>
        <v>5.0000000000000044E-2</v>
      </c>
      <c r="AN156" s="100">
        <f t="shared" si="141"/>
        <v>679.23407179863625</v>
      </c>
      <c r="AO156" s="101">
        <f t="shared" si="142"/>
        <v>0.10156953422695225</v>
      </c>
      <c r="AQ156" s="292">
        <f t="shared" si="143"/>
        <v>0.53902856070176774</v>
      </c>
      <c r="AR156" s="289"/>
    </row>
    <row r="157" spans="1:44" s="93" customFormat="1" x14ac:dyDescent="0.25">
      <c r="A157" s="95" t="s">
        <v>389</v>
      </c>
      <c r="B157" s="100">
        <v>3609.76</v>
      </c>
      <c r="C157" s="100">
        <f t="shared" si="120"/>
        <v>1804.88</v>
      </c>
      <c r="D157" s="100">
        <f t="shared" si="121"/>
        <v>1082.9280000000001</v>
      </c>
      <c r="E157" s="100">
        <v>59.87</v>
      </c>
      <c r="F157" s="100">
        <f t="shared" si="122"/>
        <v>6557.4380000000001</v>
      </c>
      <c r="G157" s="223"/>
      <c r="H157" s="117">
        <f t="shared" si="96"/>
        <v>0</v>
      </c>
      <c r="I157" s="130">
        <f t="shared" si="97"/>
        <v>6557.4380000000001</v>
      </c>
      <c r="K157" s="141"/>
      <c r="M157" s="100">
        <f t="shared" si="126"/>
        <v>4479.0005841015145</v>
      </c>
      <c r="N157" s="122">
        <f t="shared" si="98"/>
        <v>895.80011682030295</v>
      </c>
      <c r="O157" s="122">
        <f t="shared" si="99"/>
        <v>1343.7001752304543</v>
      </c>
      <c r="P157" s="100">
        <f t="shared" si="123"/>
        <v>6718.5008761522713</v>
      </c>
      <c r="Q157" s="221">
        <f t="shared" si="129"/>
        <v>0</v>
      </c>
      <c r="R157" s="117">
        <f t="shared" si="101"/>
        <v>0</v>
      </c>
      <c r="S157" s="130">
        <f t="shared" si="102"/>
        <v>6718.5008761522713</v>
      </c>
      <c r="T157" s="101">
        <f t="shared" si="133"/>
        <v>2.4561860310729822E-2</v>
      </c>
      <c r="U157" s="245">
        <f t="shared" si="134"/>
        <v>0.24080287445744708</v>
      </c>
      <c r="V157" s="100">
        <f t="shared" si="127"/>
        <v>5291.9222881920286</v>
      </c>
      <c r="W157" s="122">
        <f t="shared" si="105"/>
        <v>0</v>
      </c>
      <c r="X157" s="122">
        <f t="shared" si="106"/>
        <v>1587.5766864576085</v>
      </c>
      <c r="Y157" s="100">
        <f t="shared" si="107"/>
        <v>6879.4989746496376</v>
      </c>
      <c r="Z157" s="221">
        <f t="shared" si="130"/>
        <v>0</v>
      </c>
      <c r="AA157" s="117">
        <f t="shared" si="108"/>
        <v>0</v>
      </c>
      <c r="AB157" s="130">
        <f t="shared" si="109"/>
        <v>6879.4989746496376</v>
      </c>
      <c r="AC157" s="101">
        <f t="shared" si="135"/>
        <v>2.3963396219659483E-2</v>
      </c>
      <c r="AD157" s="245">
        <f t="shared" si="136"/>
        <v>0.18149622640729923</v>
      </c>
      <c r="AE157" s="100">
        <f t="shared" si="128"/>
        <v>5556.5184026016295</v>
      </c>
      <c r="AF157" s="122">
        <f t="shared" si="137"/>
        <v>0</v>
      </c>
      <c r="AG157" s="122">
        <f t="shared" si="138"/>
        <v>1666.9555207804888</v>
      </c>
      <c r="AH157" s="100">
        <f t="shared" si="114"/>
        <v>7223.4739233821183</v>
      </c>
      <c r="AI157" s="221">
        <f t="shared" si="131"/>
        <v>0</v>
      </c>
      <c r="AJ157" s="117">
        <f t="shared" si="115"/>
        <v>0</v>
      </c>
      <c r="AK157" s="130">
        <f t="shared" si="116"/>
        <v>7223.4739233821183</v>
      </c>
      <c r="AL157" s="101">
        <f t="shared" si="139"/>
        <v>4.9999999999999822E-2</v>
      </c>
      <c r="AM157" s="298">
        <f t="shared" si="140"/>
        <v>4.9999999999999822E-2</v>
      </c>
      <c r="AN157" s="100">
        <f t="shared" si="141"/>
        <v>666.0359233821182</v>
      </c>
      <c r="AO157" s="101">
        <f t="shared" si="142"/>
        <v>0.10156953422695247</v>
      </c>
      <c r="AQ157" s="292">
        <f t="shared" si="143"/>
        <v>0.53930410958114372</v>
      </c>
      <c r="AR157" s="289"/>
    </row>
    <row r="158" spans="1:44" s="93" customFormat="1" x14ac:dyDescent="0.25">
      <c r="A158" s="95" t="s">
        <v>390</v>
      </c>
      <c r="B158" s="100">
        <v>3538.98</v>
      </c>
      <c r="C158" s="100">
        <f t="shared" si="120"/>
        <v>1769.49</v>
      </c>
      <c r="D158" s="100">
        <f t="shared" si="121"/>
        <v>1061.694</v>
      </c>
      <c r="E158" s="100">
        <v>59.87</v>
      </c>
      <c r="F158" s="100">
        <f t="shared" si="122"/>
        <v>6430.0340000000006</v>
      </c>
      <c r="G158" s="223"/>
      <c r="H158" s="117">
        <f t="shared" si="96"/>
        <v>0</v>
      </c>
      <c r="I158" s="130">
        <f t="shared" si="97"/>
        <v>6430.0340000000006</v>
      </c>
      <c r="K158" s="141"/>
      <c r="M158" s="100">
        <f t="shared" si="126"/>
        <v>4391.9783979341628</v>
      </c>
      <c r="N158" s="122">
        <f t="shared" si="98"/>
        <v>878.39567958683256</v>
      </c>
      <c r="O158" s="122">
        <f t="shared" si="99"/>
        <v>1317.5935193802488</v>
      </c>
      <c r="P158" s="100">
        <f t="shared" si="123"/>
        <v>6587.9675969012442</v>
      </c>
      <c r="Q158" s="221">
        <f t="shared" si="129"/>
        <v>0</v>
      </c>
      <c r="R158" s="117">
        <f t="shared" si="101"/>
        <v>0</v>
      </c>
      <c r="S158" s="130">
        <f t="shared" si="102"/>
        <v>6587.9675969012442</v>
      </c>
      <c r="T158" s="101">
        <f t="shared" si="133"/>
        <v>2.4561860310729822E-2</v>
      </c>
      <c r="U158" s="245">
        <f t="shared" si="134"/>
        <v>0.24102944857958031</v>
      </c>
      <c r="V158" s="100">
        <f t="shared" si="127"/>
        <v>5189.1059036215893</v>
      </c>
      <c r="W158" s="122">
        <f t="shared" si="105"/>
        <v>0</v>
      </c>
      <c r="X158" s="122">
        <f t="shared" si="106"/>
        <v>1556.7317710864768</v>
      </c>
      <c r="Y158" s="100">
        <f t="shared" si="107"/>
        <v>6745.8376747080656</v>
      </c>
      <c r="Z158" s="221">
        <f t="shared" si="130"/>
        <v>0</v>
      </c>
      <c r="AA158" s="117">
        <f t="shared" si="108"/>
        <v>0</v>
      </c>
      <c r="AB158" s="130">
        <f t="shared" si="109"/>
        <v>6745.8376747080656</v>
      </c>
      <c r="AC158" s="101">
        <f t="shared" si="135"/>
        <v>2.3963396219659261E-2</v>
      </c>
      <c r="AD158" s="245">
        <f t="shared" si="136"/>
        <v>0.18149622640729923</v>
      </c>
      <c r="AE158" s="100">
        <f t="shared" si="128"/>
        <v>5448.5611988026676</v>
      </c>
      <c r="AF158" s="122">
        <f t="shared" si="137"/>
        <v>0</v>
      </c>
      <c r="AG158" s="122">
        <f t="shared" si="138"/>
        <v>1634.5683596408003</v>
      </c>
      <c r="AH158" s="100">
        <f t="shared" si="114"/>
        <v>7083.1295584434683</v>
      </c>
      <c r="AI158" s="221">
        <f t="shared" si="131"/>
        <v>0</v>
      </c>
      <c r="AJ158" s="117">
        <f t="shared" si="115"/>
        <v>0</v>
      </c>
      <c r="AK158" s="130">
        <f t="shared" si="116"/>
        <v>7083.1295584434683</v>
      </c>
      <c r="AL158" s="101">
        <f t="shared" si="139"/>
        <v>4.9999999999999822E-2</v>
      </c>
      <c r="AM158" s="298">
        <f t="shared" si="140"/>
        <v>4.9999999999999822E-2</v>
      </c>
      <c r="AN158" s="100">
        <f t="shared" si="141"/>
        <v>653.09555844346778</v>
      </c>
      <c r="AO158" s="101">
        <f t="shared" si="142"/>
        <v>0.10156953422695247</v>
      </c>
      <c r="AQ158" s="292">
        <f t="shared" si="143"/>
        <v>0.53958519087496049</v>
      </c>
      <c r="AR158" s="289"/>
    </row>
    <row r="159" spans="1:44" s="93" customFormat="1" x14ac:dyDescent="0.25">
      <c r="A159" s="95" t="s">
        <v>391</v>
      </c>
      <c r="B159" s="100">
        <v>3469.59</v>
      </c>
      <c r="C159" s="100">
        <f t="shared" si="120"/>
        <v>1734.7950000000001</v>
      </c>
      <c r="D159" s="100">
        <f t="shared" si="121"/>
        <v>1040.877</v>
      </c>
      <c r="E159" s="100">
        <v>59.87</v>
      </c>
      <c r="F159" s="100">
        <f t="shared" si="122"/>
        <v>6305.1320000000005</v>
      </c>
      <c r="G159" s="223"/>
      <c r="H159" s="117">
        <f t="shared" si="96"/>
        <v>0</v>
      </c>
      <c r="I159" s="130">
        <f t="shared" si="97"/>
        <v>6305.1320000000005</v>
      </c>
      <c r="K159" s="141"/>
      <c r="M159" s="100">
        <f t="shared" si="126"/>
        <v>4306.6651809498089</v>
      </c>
      <c r="N159" s="122">
        <f t="shared" si="98"/>
        <v>861.33303618996183</v>
      </c>
      <c r="O159" s="122">
        <f t="shared" si="99"/>
        <v>1291.9995542849426</v>
      </c>
      <c r="P159" s="100">
        <f t="shared" si="123"/>
        <v>6459.9977714247134</v>
      </c>
      <c r="Q159" s="221">
        <f t="shared" si="129"/>
        <v>0</v>
      </c>
      <c r="R159" s="117">
        <f t="shared" si="101"/>
        <v>0</v>
      </c>
      <c r="S159" s="130">
        <f t="shared" si="102"/>
        <v>6459.9977714247134</v>
      </c>
      <c r="T159" s="101">
        <f t="shared" si="133"/>
        <v>2.4561860310729822E-2</v>
      </c>
      <c r="U159" s="245">
        <f t="shared" si="134"/>
        <v>0.24126054690894572</v>
      </c>
      <c r="V159" s="100">
        <f t="shared" si="127"/>
        <v>5088.3086596919075</v>
      </c>
      <c r="W159" s="122">
        <f t="shared" si="105"/>
        <v>0</v>
      </c>
      <c r="X159" s="122">
        <f t="shared" si="106"/>
        <v>1526.4925979075722</v>
      </c>
      <c r="Y159" s="100">
        <f t="shared" si="107"/>
        <v>6614.8012575994799</v>
      </c>
      <c r="Z159" s="221">
        <f t="shared" si="130"/>
        <v>0</v>
      </c>
      <c r="AA159" s="117">
        <f t="shared" si="108"/>
        <v>0</v>
      </c>
      <c r="AB159" s="130">
        <f t="shared" si="109"/>
        <v>6614.8012575994799</v>
      </c>
      <c r="AC159" s="101">
        <f t="shared" si="135"/>
        <v>2.3963396219659261E-2</v>
      </c>
      <c r="AD159" s="245">
        <f t="shared" si="136"/>
        <v>0.18149622640729923</v>
      </c>
      <c r="AE159" s="100">
        <f t="shared" si="128"/>
        <v>5342.7240926765026</v>
      </c>
      <c r="AF159" s="122">
        <f t="shared" si="137"/>
        <v>0</v>
      </c>
      <c r="AG159" s="122">
        <f t="shared" si="138"/>
        <v>1602.8172278029508</v>
      </c>
      <c r="AH159" s="100">
        <f t="shared" si="114"/>
        <v>6945.5413204794531</v>
      </c>
      <c r="AI159" s="221">
        <f t="shared" si="131"/>
        <v>0</v>
      </c>
      <c r="AJ159" s="117">
        <f t="shared" si="115"/>
        <v>0</v>
      </c>
      <c r="AK159" s="130">
        <f t="shared" si="116"/>
        <v>6945.5413204794531</v>
      </c>
      <c r="AL159" s="101">
        <f t="shared" si="139"/>
        <v>4.9999999999999822E-2</v>
      </c>
      <c r="AM159" s="298">
        <f t="shared" si="140"/>
        <v>5.0000000000000044E-2</v>
      </c>
      <c r="AN159" s="100">
        <f t="shared" si="141"/>
        <v>640.40932047945262</v>
      </c>
      <c r="AO159" s="101">
        <f t="shared" si="142"/>
        <v>0.10156953422695225</v>
      </c>
      <c r="AQ159" s="292">
        <f t="shared" si="143"/>
        <v>0.53987188476923853</v>
      </c>
      <c r="AR159" s="289"/>
    </row>
    <row r="160" spans="1:44" s="93" customFormat="1" x14ac:dyDescent="0.25">
      <c r="A160" s="95" t="s">
        <v>392</v>
      </c>
      <c r="B160" s="100">
        <v>3401.56</v>
      </c>
      <c r="C160" s="100">
        <f t="shared" si="120"/>
        <v>1700.78</v>
      </c>
      <c r="D160" s="100">
        <f t="shared" si="121"/>
        <v>1020.468</v>
      </c>
      <c r="E160" s="100">
        <v>59.87</v>
      </c>
      <c r="F160" s="100">
        <f t="shared" si="122"/>
        <v>6182.6779999999999</v>
      </c>
      <c r="G160" s="223"/>
      <c r="H160" s="117">
        <f t="shared" si="96"/>
        <v>0</v>
      </c>
      <c r="I160" s="130">
        <f t="shared" si="97"/>
        <v>6182.6779999999999</v>
      </c>
      <c r="K160" s="141"/>
      <c r="M160" s="100">
        <f t="shared" si="126"/>
        <v>4223.0240489214821</v>
      </c>
      <c r="N160" s="122">
        <f t="shared" si="98"/>
        <v>844.60480978429644</v>
      </c>
      <c r="O160" s="122">
        <f t="shared" si="99"/>
        <v>1266.9072146764445</v>
      </c>
      <c r="P160" s="100">
        <f t="shared" si="123"/>
        <v>6334.5360733822235</v>
      </c>
      <c r="Q160" s="221">
        <f t="shared" si="129"/>
        <v>0</v>
      </c>
      <c r="R160" s="117">
        <f t="shared" si="101"/>
        <v>0</v>
      </c>
      <c r="S160" s="130">
        <f t="shared" si="102"/>
        <v>6334.5360733822235</v>
      </c>
      <c r="T160" s="101">
        <f t="shared" si="133"/>
        <v>2.4561860310730044E-2</v>
      </c>
      <c r="U160" s="245">
        <f t="shared" si="134"/>
        <v>0.24149626904169907</v>
      </c>
      <c r="V160" s="100">
        <f t="shared" si="127"/>
        <v>4989.4869778280045</v>
      </c>
      <c r="W160" s="122">
        <f t="shared" si="105"/>
        <v>0</v>
      </c>
      <c r="X160" s="122">
        <f t="shared" si="106"/>
        <v>1496.8460933484014</v>
      </c>
      <c r="Y160" s="100">
        <f t="shared" si="107"/>
        <v>6486.3330711764056</v>
      </c>
      <c r="Z160" s="221">
        <f t="shared" si="130"/>
        <v>0</v>
      </c>
      <c r="AA160" s="117">
        <f t="shared" si="108"/>
        <v>0</v>
      </c>
      <c r="AB160" s="130">
        <f t="shared" si="109"/>
        <v>6486.3330711764056</v>
      </c>
      <c r="AC160" s="101">
        <f t="shared" si="135"/>
        <v>2.3963396219659039E-2</v>
      </c>
      <c r="AD160" s="245">
        <f t="shared" si="136"/>
        <v>0.18149622640729923</v>
      </c>
      <c r="AE160" s="100">
        <f t="shared" si="128"/>
        <v>5238.9613267194036</v>
      </c>
      <c r="AF160" s="122">
        <f t="shared" si="137"/>
        <v>0</v>
      </c>
      <c r="AG160" s="122">
        <f t="shared" si="138"/>
        <v>1571.6883980158211</v>
      </c>
      <c r="AH160" s="100">
        <f t="shared" si="114"/>
        <v>6810.6497247352245</v>
      </c>
      <c r="AI160" s="221">
        <f t="shared" si="131"/>
        <v>0</v>
      </c>
      <c r="AJ160" s="117">
        <f t="shared" si="115"/>
        <v>0</v>
      </c>
      <c r="AK160" s="130">
        <f t="shared" si="116"/>
        <v>6810.6497247352245</v>
      </c>
      <c r="AL160" s="101">
        <f t="shared" si="139"/>
        <v>4.9999999999999822E-2</v>
      </c>
      <c r="AM160" s="298">
        <f t="shared" si="140"/>
        <v>4.9999999999999822E-2</v>
      </c>
      <c r="AN160" s="100">
        <f t="shared" si="141"/>
        <v>627.9717247352246</v>
      </c>
      <c r="AO160" s="101">
        <f t="shared" si="142"/>
        <v>0.10156953422695225</v>
      </c>
      <c r="AQ160" s="292">
        <f t="shared" si="143"/>
        <v>0.54016431482008365</v>
      </c>
      <c r="AR160" s="289"/>
    </row>
    <row r="161" spans="1:44" s="93" customFormat="1" x14ac:dyDescent="0.25">
      <c r="A161" s="95" t="s">
        <v>393</v>
      </c>
      <c r="B161" s="100">
        <v>3334.86</v>
      </c>
      <c r="C161" s="100">
        <f t="shared" si="120"/>
        <v>1667.43</v>
      </c>
      <c r="D161" s="100">
        <f t="shared" si="121"/>
        <v>1000.458</v>
      </c>
      <c r="E161" s="100">
        <v>59.87</v>
      </c>
      <c r="F161" s="100">
        <f t="shared" si="122"/>
        <v>6062.6179999999995</v>
      </c>
      <c r="G161" s="223"/>
      <c r="H161" s="117">
        <f t="shared" si="96"/>
        <v>0</v>
      </c>
      <c r="I161" s="130">
        <f t="shared" si="97"/>
        <v>6062.6179999999995</v>
      </c>
      <c r="K161" s="141"/>
      <c r="M161" s="100">
        <f t="shared" si="126"/>
        <v>4141.0181176222113</v>
      </c>
      <c r="N161" s="122">
        <f t="shared" si="98"/>
        <v>828.20362352444226</v>
      </c>
      <c r="O161" s="122">
        <f t="shared" si="99"/>
        <v>1242.3054352866634</v>
      </c>
      <c r="P161" s="100">
        <f t="shared" si="123"/>
        <v>6211.5271764333174</v>
      </c>
      <c r="Q161" s="221">
        <f t="shared" si="129"/>
        <v>0</v>
      </c>
      <c r="R161" s="117">
        <f t="shared" si="101"/>
        <v>0</v>
      </c>
      <c r="S161" s="130">
        <f t="shared" si="102"/>
        <v>6211.5271764333174</v>
      </c>
      <c r="T161" s="101">
        <f t="shared" si="133"/>
        <v>2.4561860310730044E-2</v>
      </c>
      <c r="U161" s="245">
        <f t="shared" si="134"/>
        <v>0.24173671986896328</v>
      </c>
      <c r="V161" s="100">
        <f t="shared" si="127"/>
        <v>4892.5972794548998</v>
      </c>
      <c r="W161" s="122">
        <f t="shared" si="105"/>
        <v>0</v>
      </c>
      <c r="X161" s="122">
        <f t="shared" si="106"/>
        <v>1467.7791838364699</v>
      </c>
      <c r="Y161" s="100">
        <f t="shared" si="107"/>
        <v>6360.3764632913699</v>
      </c>
      <c r="Z161" s="221">
        <f t="shared" si="130"/>
        <v>0</v>
      </c>
      <c r="AA161" s="117">
        <f t="shared" si="108"/>
        <v>0</v>
      </c>
      <c r="AB161" s="130">
        <f t="shared" si="109"/>
        <v>6360.3764632913699</v>
      </c>
      <c r="AC161" s="101">
        <f t="shared" si="135"/>
        <v>2.3963396219659261E-2</v>
      </c>
      <c r="AD161" s="245">
        <f t="shared" si="136"/>
        <v>0.18149622640729901</v>
      </c>
      <c r="AE161" s="100">
        <f t="shared" si="128"/>
        <v>5137.2271434276436</v>
      </c>
      <c r="AF161" s="122">
        <f t="shared" si="137"/>
        <v>0</v>
      </c>
      <c r="AG161" s="122">
        <f t="shared" si="138"/>
        <v>1541.1681430282931</v>
      </c>
      <c r="AH161" s="100">
        <f t="shared" si="114"/>
        <v>6678.3952864559369</v>
      </c>
      <c r="AI161" s="221">
        <f t="shared" si="131"/>
        <v>0</v>
      </c>
      <c r="AJ161" s="117">
        <f t="shared" si="115"/>
        <v>0</v>
      </c>
      <c r="AK161" s="130">
        <f t="shared" si="116"/>
        <v>6678.3952864559369</v>
      </c>
      <c r="AL161" s="101">
        <f t="shared" si="139"/>
        <v>4.9999999999999822E-2</v>
      </c>
      <c r="AM161" s="298">
        <f t="shared" si="140"/>
        <v>4.9999999999999822E-2</v>
      </c>
      <c r="AN161" s="100">
        <f t="shared" si="141"/>
        <v>615.77728645593743</v>
      </c>
      <c r="AO161" s="101">
        <f t="shared" si="142"/>
        <v>0.10156953422695247</v>
      </c>
      <c r="AQ161" s="292">
        <f t="shared" si="143"/>
        <v>0.54046261115238514</v>
      </c>
      <c r="AR161" s="289"/>
    </row>
    <row r="162" spans="1:44" s="93" customFormat="1" x14ac:dyDescent="0.25">
      <c r="A162" s="95" t="s">
        <v>394</v>
      </c>
      <c r="B162" s="100">
        <v>3269.47</v>
      </c>
      <c r="C162" s="100">
        <f t="shared" si="120"/>
        <v>1634.7349999999999</v>
      </c>
      <c r="D162" s="100">
        <f t="shared" si="121"/>
        <v>980.84099999999989</v>
      </c>
      <c r="E162" s="100">
        <v>59.87</v>
      </c>
      <c r="F162" s="100">
        <f t="shared" si="122"/>
        <v>5944.9160000000002</v>
      </c>
      <c r="G162" s="223"/>
      <c r="H162" s="117">
        <f t="shared" si="96"/>
        <v>0</v>
      </c>
      <c r="I162" s="130">
        <f t="shared" si="97"/>
        <v>5944.9160000000002</v>
      </c>
      <c r="K162" s="141"/>
      <c r="M162" s="100">
        <f t="shared" si="126"/>
        <v>4060.6227975673492</v>
      </c>
      <c r="N162" s="122">
        <f t="shared" si="98"/>
        <v>812.12455951346988</v>
      </c>
      <c r="O162" s="122">
        <f t="shared" si="99"/>
        <v>1218.1868392702047</v>
      </c>
      <c r="P162" s="100">
        <f t="shared" si="123"/>
        <v>6090.9341963510233</v>
      </c>
      <c r="Q162" s="221">
        <f t="shared" si="129"/>
        <v>0</v>
      </c>
      <c r="R162" s="117">
        <f t="shared" si="101"/>
        <v>0</v>
      </c>
      <c r="S162" s="130">
        <f t="shared" si="102"/>
        <v>6090.9341963510233</v>
      </c>
      <c r="T162" s="101">
        <f t="shared" si="133"/>
        <v>2.4561860310729822E-2</v>
      </c>
      <c r="U162" s="245">
        <f t="shared" si="134"/>
        <v>0.24198197186924775</v>
      </c>
      <c r="V162" s="100">
        <f t="shared" si="127"/>
        <v>4797.6105121892733</v>
      </c>
      <c r="W162" s="122">
        <f t="shared" si="105"/>
        <v>0</v>
      </c>
      <c r="X162" s="122">
        <f t="shared" si="106"/>
        <v>1439.2831536567819</v>
      </c>
      <c r="Y162" s="100">
        <f t="shared" ref="Y162:Y201" si="144">SUM(V162:X162)</f>
        <v>6236.8936658460552</v>
      </c>
      <c r="Z162" s="221">
        <f t="shared" si="130"/>
        <v>0</v>
      </c>
      <c r="AA162" s="117">
        <f t="shared" si="108"/>
        <v>0</v>
      </c>
      <c r="AB162" s="130">
        <f t="shared" si="109"/>
        <v>6236.8936658460552</v>
      </c>
      <c r="AC162" s="101">
        <f t="shared" si="135"/>
        <v>2.3963396219659261E-2</v>
      </c>
      <c r="AD162" s="245">
        <f t="shared" si="136"/>
        <v>0.18149622640729923</v>
      </c>
      <c r="AE162" s="100">
        <f t="shared" si="128"/>
        <v>5037.4910377987362</v>
      </c>
      <c r="AF162" s="122">
        <f t="shared" si="137"/>
        <v>0</v>
      </c>
      <c r="AG162" s="122">
        <f t="shared" si="138"/>
        <v>1511.2473113396209</v>
      </c>
      <c r="AH162" s="100">
        <f t="shared" si="114"/>
        <v>6548.7383491383571</v>
      </c>
      <c r="AI162" s="221">
        <f t="shared" si="131"/>
        <v>0</v>
      </c>
      <c r="AJ162" s="117">
        <f t="shared" si="115"/>
        <v>0</v>
      </c>
      <c r="AK162" s="130">
        <f t="shared" si="116"/>
        <v>6548.7383491383571</v>
      </c>
      <c r="AL162" s="101">
        <f t="shared" si="139"/>
        <v>4.9999999999999822E-2</v>
      </c>
      <c r="AM162" s="298">
        <f t="shared" si="140"/>
        <v>4.9999999999999822E-2</v>
      </c>
      <c r="AN162" s="100">
        <f t="shared" si="141"/>
        <v>603.82234913835691</v>
      </c>
      <c r="AO162" s="101">
        <f t="shared" si="142"/>
        <v>0.10156953422695247</v>
      </c>
      <c r="AQ162" s="292">
        <f t="shared" si="143"/>
        <v>0.54076686368088289</v>
      </c>
      <c r="AR162" s="289"/>
    </row>
    <row r="163" spans="1:44" s="93" customFormat="1" x14ac:dyDescent="0.25">
      <c r="A163" s="95" t="s">
        <v>395</v>
      </c>
      <c r="B163" s="100">
        <v>3205.35</v>
      </c>
      <c r="C163" s="100">
        <f t="shared" si="120"/>
        <v>1602.675</v>
      </c>
      <c r="D163" s="100">
        <f t="shared" si="121"/>
        <v>961.6049999999999</v>
      </c>
      <c r="E163" s="100">
        <v>59.87</v>
      </c>
      <c r="F163" s="100">
        <f t="shared" si="122"/>
        <v>5829.4999999999991</v>
      </c>
      <c r="G163" s="223"/>
      <c r="H163" s="117">
        <f t="shared" si="96"/>
        <v>0</v>
      </c>
      <c r="I163" s="130">
        <f t="shared" si="97"/>
        <v>5829.4999999999991</v>
      </c>
      <c r="K163" s="141"/>
      <c r="M163" s="100">
        <f t="shared" si="126"/>
        <v>3981.7889097875996</v>
      </c>
      <c r="N163" s="122">
        <f t="shared" si="98"/>
        <v>796.35778195751993</v>
      </c>
      <c r="O163" s="122">
        <f t="shared" si="99"/>
        <v>1194.5366729362797</v>
      </c>
      <c r="P163" s="100">
        <f t="shared" si="123"/>
        <v>5972.6833646813993</v>
      </c>
      <c r="Q163" s="221">
        <f t="shared" si="129"/>
        <v>0</v>
      </c>
      <c r="R163" s="117">
        <f t="shared" si="101"/>
        <v>0</v>
      </c>
      <c r="S163" s="130">
        <f t="shared" si="102"/>
        <v>5972.6833646813993</v>
      </c>
      <c r="T163" s="101">
        <f t="shared" si="133"/>
        <v>2.4561860310730044E-2</v>
      </c>
      <c r="U163" s="245">
        <f t="shared" si="134"/>
        <v>0.24223217738705594</v>
      </c>
      <c r="V163" s="100">
        <f t="shared" si="127"/>
        <v>4704.4685712644823</v>
      </c>
      <c r="W163" s="122">
        <f t="shared" si="105"/>
        <v>0</v>
      </c>
      <c r="X163" s="122">
        <f t="shared" si="106"/>
        <v>1411.3405713793447</v>
      </c>
      <c r="Y163" s="100">
        <f t="shared" si="144"/>
        <v>6115.8091426438268</v>
      </c>
      <c r="Z163" s="221">
        <f t="shared" si="130"/>
        <v>0</v>
      </c>
      <c r="AA163" s="117">
        <f t="shared" si="108"/>
        <v>0</v>
      </c>
      <c r="AB163" s="130">
        <f t="shared" si="109"/>
        <v>6115.8091426438268</v>
      </c>
      <c r="AC163" s="101">
        <f t="shared" si="135"/>
        <v>2.3963396219659261E-2</v>
      </c>
      <c r="AD163" s="245">
        <f t="shared" si="136"/>
        <v>0.18149622640729901</v>
      </c>
      <c r="AE163" s="100">
        <f t="shared" si="128"/>
        <v>4939.6919998277062</v>
      </c>
      <c r="AF163" s="122">
        <f t="shared" si="137"/>
        <v>0</v>
      </c>
      <c r="AG163" s="122">
        <f t="shared" si="138"/>
        <v>1481.9075999483118</v>
      </c>
      <c r="AH163" s="100">
        <f t="shared" ref="AH163:AH201" si="145">SUM(AE163:AG163)</f>
        <v>6421.5995997760183</v>
      </c>
      <c r="AI163" s="221">
        <f t="shared" si="131"/>
        <v>0</v>
      </c>
      <c r="AJ163" s="117">
        <f t="shared" si="115"/>
        <v>0</v>
      </c>
      <c r="AK163" s="130">
        <f t="shared" si="116"/>
        <v>6421.5995997760183</v>
      </c>
      <c r="AL163" s="101">
        <f t="shared" si="139"/>
        <v>5.0000000000000044E-2</v>
      </c>
      <c r="AM163" s="298">
        <f t="shared" si="140"/>
        <v>5.0000000000000044E-2</v>
      </c>
      <c r="AN163" s="100">
        <f t="shared" si="141"/>
        <v>592.0995997760192</v>
      </c>
      <c r="AO163" s="101">
        <f t="shared" si="142"/>
        <v>0.10156953422695247</v>
      </c>
      <c r="AQ163" s="292">
        <f t="shared" si="143"/>
        <v>0.54107726139975543</v>
      </c>
      <c r="AR163" s="289"/>
    </row>
    <row r="164" spans="1:44" s="93" customFormat="1" x14ac:dyDescent="0.25">
      <c r="A164" s="95" t="s">
        <v>396</v>
      </c>
      <c r="B164" s="100">
        <v>3142.51</v>
      </c>
      <c r="C164" s="100">
        <f t="shared" si="120"/>
        <v>1571.2550000000001</v>
      </c>
      <c r="D164" s="100">
        <f t="shared" si="121"/>
        <v>942.75300000000004</v>
      </c>
      <c r="E164" s="100">
        <v>59.87</v>
      </c>
      <c r="F164" s="100">
        <f t="shared" si="122"/>
        <v>5716.3879999999999</v>
      </c>
      <c r="G164" s="223"/>
      <c r="H164" s="117">
        <f t="shared" si="96"/>
        <v>0</v>
      </c>
      <c r="I164" s="130">
        <f t="shared" si="97"/>
        <v>5716.3879999999999</v>
      </c>
      <c r="K164" s="141"/>
      <c r="M164" s="100">
        <f t="shared" si="126"/>
        <v>3904.5287490252886</v>
      </c>
      <c r="N164" s="122">
        <f t="shared" si="98"/>
        <v>780.90574980505778</v>
      </c>
      <c r="O164" s="122">
        <f t="shared" si="99"/>
        <v>1171.3586247075866</v>
      </c>
      <c r="P164" s="100">
        <f t="shared" si="123"/>
        <v>5856.7931235379328</v>
      </c>
      <c r="Q164" s="221">
        <f t="shared" si="129"/>
        <v>0</v>
      </c>
      <c r="R164" s="117">
        <f t="shared" si="101"/>
        <v>0</v>
      </c>
      <c r="S164" s="130">
        <f t="shared" si="102"/>
        <v>5856.7931235379328</v>
      </c>
      <c r="T164" s="101">
        <f t="shared" si="133"/>
        <v>2.4561860310730044E-2</v>
      </c>
      <c r="U164" s="245">
        <f t="shared" si="134"/>
        <v>0.24248729487743503</v>
      </c>
      <c r="V164" s="100">
        <f t="shared" si="127"/>
        <v>4613.1859828721908</v>
      </c>
      <c r="W164" s="122">
        <f t="shared" si="105"/>
        <v>0</v>
      </c>
      <c r="X164" s="122">
        <f t="shared" si="106"/>
        <v>1383.9557948616573</v>
      </c>
      <c r="Y164" s="100">
        <f t="shared" si="144"/>
        <v>5997.1417777338484</v>
      </c>
      <c r="Z164" s="221">
        <f t="shared" si="130"/>
        <v>0</v>
      </c>
      <c r="AA164" s="117">
        <f t="shared" si="108"/>
        <v>0</v>
      </c>
      <c r="AB164" s="130">
        <f t="shared" si="109"/>
        <v>5997.1417777338484</v>
      </c>
      <c r="AC164" s="101">
        <f t="shared" si="135"/>
        <v>2.3963396219659261E-2</v>
      </c>
      <c r="AD164" s="245">
        <f t="shared" si="136"/>
        <v>0.18149622640729923</v>
      </c>
      <c r="AE164" s="100">
        <f t="shared" si="128"/>
        <v>4843.8452820158</v>
      </c>
      <c r="AF164" s="122">
        <f t="shared" si="137"/>
        <v>0</v>
      </c>
      <c r="AG164" s="122">
        <f t="shared" si="138"/>
        <v>1453.15358460474</v>
      </c>
      <c r="AH164" s="100">
        <f t="shared" si="145"/>
        <v>6296.99886662054</v>
      </c>
      <c r="AI164" s="221">
        <f t="shared" si="131"/>
        <v>0</v>
      </c>
      <c r="AJ164" s="117">
        <f t="shared" si="115"/>
        <v>0</v>
      </c>
      <c r="AK164" s="130">
        <f t="shared" si="116"/>
        <v>6296.99886662054</v>
      </c>
      <c r="AL164" s="101">
        <f t="shared" si="139"/>
        <v>4.9999999999999822E-2</v>
      </c>
      <c r="AM164" s="298">
        <f t="shared" si="140"/>
        <v>4.9999999999999822E-2</v>
      </c>
      <c r="AN164" s="100">
        <f t="shared" si="141"/>
        <v>580.61086662054004</v>
      </c>
      <c r="AO164" s="101">
        <f t="shared" si="142"/>
        <v>0.10156953422695247</v>
      </c>
      <c r="AQ164" s="292">
        <f t="shared" si="143"/>
        <v>0.54139375276953761</v>
      </c>
      <c r="AR164" s="289"/>
    </row>
    <row r="165" spans="1:44" s="93" customFormat="1" x14ac:dyDescent="0.25">
      <c r="A165" s="95" t="s">
        <v>397</v>
      </c>
      <c r="B165" s="100">
        <v>3080.9</v>
      </c>
      <c r="C165" s="100">
        <f t="shared" si="120"/>
        <v>1540.45</v>
      </c>
      <c r="D165" s="100">
        <f t="shared" si="121"/>
        <v>924.27</v>
      </c>
      <c r="E165" s="100">
        <v>59.87</v>
      </c>
      <c r="F165" s="100">
        <f t="shared" si="122"/>
        <v>5605.4900000000007</v>
      </c>
      <c r="G165" s="223"/>
      <c r="H165" s="117">
        <f t="shared" si="96"/>
        <v>0</v>
      </c>
      <c r="I165" s="130">
        <f t="shared" si="97"/>
        <v>5605.4900000000007</v>
      </c>
      <c r="K165" s="141"/>
      <c r="M165" s="100">
        <f t="shared" si="126"/>
        <v>3828.7808415687959</v>
      </c>
      <c r="N165" s="122">
        <f t="shared" si="98"/>
        <v>765.75616831375919</v>
      </c>
      <c r="O165" s="122">
        <f t="shared" si="99"/>
        <v>1148.6342524706388</v>
      </c>
      <c r="P165" s="100">
        <f t="shared" si="123"/>
        <v>5743.1712623531939</v>
      </c>
      <c r="Q165" s="221">
        <f t="shared" si="129"/>
        <v>0</v>
      </c>
      <c r="R165" s="117">
        <f t="shared" si="101"/>
        <v>0</v>
      </c>
      <c r="S165" s="130">
        <f t="shared" si="102"/>
        <v>5743.1712623531939</v>
      </c>
      <c r="T165" s="101">
        <f t="shared" si="133"/>
        <v>2.4561860310729822E-2</v>
      </c>
      <c r="U165" s="245">
        <f t="shared" si="134"/>
        <v>0.24274752233723773</v>
      </c>
      <c r="V165" s="100">
        <f t="shared" si="127"/>
        <v>4523.6901160540956</v>
      </c>
      <c r="W165" s="122">
        <f t="shared" si="105"/>
        <v>0</v>
      </c>
      <c r="X165" s="122">
        <f t="shared" si="106"/>
        <v>1357.1070348162286</v>
      </c>
      <c r="Y165" s="100">
        <f t="shared" si="144"/>
        <v>5880.797150870324</v>
      </c>
      <c r="Z165" s="221">
        <f t="shared" si="130"/>
        <v>0</v>
      </c>
      <c r="AA165" s="117">
        <f t="shared" si="108"/>
        <v>0</v>
      </c>
      <c r="AB165" s="130">
        <f t="shared" si="109"/>
        <v>5880.797150870324</v>
      </c>
      <c r="AC165" s="101">
        <f t="shared" si="135"/>
        <v>2.3963396219659261E-2</v>
      </c>
      <c r="AD165" s="245">
        <f t="shared" si="136"/>
        <v>0.18149622640729923</v>
      </c>
      <c r="AE165" s="100">
        <f t="shared" si="128"/>
        <v>4749.8746218568003</v>
      </c>
      <c r="AF165" s="122">
        <f t="shared" si="137"/>
        <v>0</v>
      </c>
      <c r="AG165" s="122">
        <f t="shared" si="138"/>
        <v>1424.96238655704</v>
      </c>
      <c r="AH165" s="100">
        <f t="shared" si="145"/>
        <v>6174.8370084138405</v>
      </c>
      <c r="AI165" s="221">
        <f t="shared" si="131"/>
        <v>0</v>
      </c>
      <c r="AJ165" s="117">
        <f t="shared" si="115"/>
        <v>0</v>
      </c>
      <c r="AK165" s="130">
        <f t="shared" si="116"/>
        <v>6174.8370084138405</v>
      </c>
      <c r="AL165" s="101">
        <f t="shared" si="139"/>
        <v>5.0000000000000044E-2</v>
      </c>
      <c r="AM165" s="298">
        <f t="shared" si="140"/>
        <v>5.0000000000000044E-2</v>
      </c>
      <c r="AN165" s="100">
        <f t="shared" si="141"/>
        <v>569.34700841383983</v>
      </c>
      <c r="AO165" s="101">
        <f t="shared" si="142"/>
        <v>0.10156953422695247</v>
      </c>
      <c r="AQ165" s="292">
        <f t="shared" si="143"/>
        <v>0.54171658341939044</v>
      </c>
      <c r="AR165" s="289"/>
    </row>
    <row r="166" spans="1:44" s="93" customFormat="1" x14ac:dyDescent="0.25">
      <c r="A166" s="95" t="s">
        <v>398</v>
      </c>
      <c r="B166" s="100">
        <v>3020.47</v>
      </c>
      <c r="C166" s="100">
        <f t="shared" si="120"/>
        <v>1510.2349999999999</v>
      </c>
      <c r="D166" s="100">
        <f t="shared" si="121"/>
        <v>906.14099999999996</v>
      </c>
      <c r="E166" s="100">
        <v>59.87</v>
      </c>
      <c r="F166" s="100">
        <f t="shared" si="122"/>
        <v>5496.7159999999994</v>
      </c>
      <c r="G166" s="223"/>
      <c r="H166" s="117">
        <f t="shared" si="96"/>
        <v>0</v>
      </c>
      <c r="I166" s="130">
        <f t="shared" si="97"/>
        <v>5496.7159999999994</v>
      </c>
      <c r="K166" s="141"/>
      <c r="M166" s="100">
        <f t="shared" si="126"/>
        <v>3754.4837137065024</v>
      </c>
      <c r="N166" s="122">
        <f t="shared" si="98"/>
        <v>750.8967427413005</v>
      </c>
      <c r="O166" s="122">
        <f t="shared" si="99"/>
        <v>1126.3451141119506</v>
      </c>
      <c r="P166" s="100">
        <f t="shared" si="123"/>
        <v>5631.7255705597536</v>
      </c>
      <c r="Q166" s="221">
        <f t="shared" si="129"/>
        <v>0</v>
      </c>
      <c r="R166" s="117">
        <f t="shared" si="101"/>
        <v>0</v>
      </c>
      <c r="S166" s="130">
        <f t="shared" si="102"/>
        <v>5631.7255705597536</v>
      </c>
      <c r="T166" s="101">
        <f t="shared" si="133"/>
        <v>2.4561860310729822E-2</v>
      </c>
      <c r="U166" s="245">
        <f t="shared" si="134"/>
        <v>0.24301307866209654</v>
      </c>
      <c r="V166" s="100">
        <f t="shared" si="127"/>
        <v>4435.9083398518951</v>
      </c>
      <c r="W166" s="122">
        <f t="shared" si="105"/>
        <v>0</v>
      </c>
      <c r="X166" s="122">
        <f t="shared" si="106"/>
        <v>1330.7725019555685</v>
      </c>
      <c r="Y166" s="100">
        <f t="shared" si="144"/>
        <v>5766.6808418074634</v>
      </c>
      <c r="Z166" s="221">
        <f t="shared" si="130"/>
        <v>0</v>
      </c>
      <c r="AA166" s="117">
        <f t="shared" si="108"/>
        <v>0</v>
      </c>
      <c r="AB166" s="130">
        <f t="shared" si="109"/>
        <v>5766.6808418074634</v>
      </c>
      <c r="AC166" s="101">
        <f t="shared" si="135"/>
        <v>2.3963396219659261E-2</v>
      </c>
      <c r="AD166" s="245">
        <f t="shared" si="136"/>
        <v>0.18149622640729923</v>
      </c>
      <c r="AE166" s="100">
        <f t="shared" si="128"/>
        <v>4657.7037568444894</v>
      </c>
      <c r="AF166" s="122">
        <f t="shared" si="137"/>
        <v>0</v>
      </c>
      <c r="AG166" s="122">
        <f t="shared" si="138"/>
        <v>1397.3111270533468</v>
      </c>
      <c r="AH166" s="100">
        <f t="shared" si="145"/>
        <v>6055.0148838978366</v>
      </c>
      <c r="AI166" s="221">
        <f t="shared" si="131"/>
        <v>0</v>
      </c>
      <c r="AJ166" s="117">
        <f t="shared" si="115"/>
        <v>0</v>
      </c>
      <c r="AK166" s="130">
        <f t="shared" si="116"/>
        <v>6055.0148838978366</v>
      </c>
      <c r="AL166" s="101">
        <f t="shared" si="139"/>
        <v>5.0000000000000044E-2</v>
      </c>
      <c r="AM166" s="298">
        <f t="shared" si="140"/>
        <v>4.9999999999999822E-2</v>
      </c>
      <c r="AN166" s="100">
        <f t="shared" si="141"/>
        <v>558.29888389783719</v>
      </c>
      <c r="AO166" s="101">
        <f t="shared" si="142"/>
        <v>0.10156953422695247</v>
      </c>
      <c r="AQ166" s="292">
        <f t="shared" si="143"/>
        <v>0.54204602490489551</v>
      </c>
      <c r="AR166" s="289"/>
    </row>
    <row r="167" spans="1:44" s="93" customFormat="1" x14ac:dyDescent="0.25">
      <c r="A167" s="95" t="s">
        <v>399</v>
      </c>
      <c r="B167" s="100">
        <v>2961.25</v>
      </c>
      <c r="C167" s="100">
        <f t="shared" si="120"/>
        <v>1480.625</v>
      </c>
      <c r="D167" s="100">
        <f t="shared" si="121"/>
        <v>888.375</v>
      </c>
      <c r="E167" s="100">
        <v>59.87</v>
      </c>
      <c r="F167" s="100">
        <f t="shared" si="122"/>
        <v>5390.12</v>
      </c>
      <c r="G167" s="223"/>
      <c r="H167" s="117">
        <f t="shared" si="96"/>
        <v>0</v>
      </c>
      <c r="I167" s="130">
        <f t="shared" si="97"/>
        <v>5390.12</v>
      </c>
      <c r="K167" s="141"/>
      <c r="M167" s="100">
        <f t="shared" si="126"/>
        <v>3681.674249665381</v>
      </c>
      <c r="N167" s="122">
        <f t="shared" si="98"/>
        <v>736.33484993307627</v>
      </c>
      <c r="O167" s="122">
        <f t="shared" si="99"/>
        <v>1104.5022748996143</v>
      </c>
      <c r="P167" s="100">
        <f t="shared" si="123"/>
        <v>5522.5113744980717</v>
      </c>
      <c r="Q167" s="221">
        <f t="shared" si="129"/>
        <v>0</v>
      </c>
      <c r="R167" s="117">
        <f t="shared" si="101"/>
        <v>0</v>
      </c>
      <c r="S167" s="130">
        <f t="shared" si="102"/>
        <v>5522.5113744980717</v>
      </c>
      <c r="T167" s="101">
        <f t="shared" si="133"/>
        <v>2.4561860310730044E-2</v>
      </c>
      <c r="U167" s="245">
        <f t="shared" si="134"/>
        <v>0.24328383272786192</v>
      </c>
      <c r="V167" s="100">
        <f t="shared" si="127"/>
        <v>4349.8842328405717</v>
      </c>
      <c r="W167" s="122">
        <f t="shared" si="105"/>
        <v>0</v>
      </c>
      <c r="X167" s="122">
        <f t="shared" si="106"/>
        <v>1304.9652698521716</v>
      </c>
      <c r="Y167" s="100">
        <f t="shared" si="144"/>
        <v>5654.849502692743</v>
      </c>
      <c r="Z167" s="221">
        <f t="shared" si="130"/>
        <v>0</v>
      </c>
      <c r="AA167" s="117">
        <f t="shared" si="108"/>
        <v>0</v>
      </c>
      <c r="AB167" s="130">
        <f t="shared" si="109"/>
        <v>5654.849502692743</v>
      </c>
      <c r="AC167" s="101">
        <f t="shared" si="135"/>
        <v>2.3963396219659039E-2</v>
      </c>
      <c r="AD167" s="245">
        <f t="shared" si="136"/>
        <v>0.18149622640729901</v>
      </c>
      <c r="AE167" s="100">
        <f t="shared" si="128"/>
        <v>4567.3784444826006</v>
      </c>
      <c r="AF167" s="122">
        <f t="shared" si="137"/>
        <v>0</v>
      </c>
      <c r="AG167" s="122">
        <f t="shared" si="138"/>
        <v>1370.2135333447802</v>
      </c>
      <c r="AH167" s="100">
        <f t="shared" si="145"/>
        <v>5937.591977827381</v>
      </c>
      <c r="AI167" s="221">
        <f t="shared" si="131"/>
        <v>0</v>
      </c>
      <c r="AJ167" s="117">
        <f t="shared" si="115"/>
        <v>0</v>
      </c>
      <c r="AK167" s="130">
        <f t="shared" si="116"/>
        <v>5937.591977827381</v>
      </c>
      <c r="AL167" s="101">
        <f t="shared" si="139"/>
        <v>5.0000000000000044E-2</v>
      </c>
      <c r="AM167" s="298">
        <f t="shared" si="140"/>
        <v>5.0000000000000044E-2</v>
      </c>
      <c r="AN167" s="100">
        <f t="shared" si="141"/>
        <v>547.47197782738112</v>
      </c>
      <c r="AO167" s="101">
        <f t="shared" si="142"/>
        <v>0.10156953422695247</v>
      </c>
      <c r="AQ167" s="292">
        <f t="shared" si="143"/>
        <v>0.54238191455723106</v>
      </c>
      <c r="AR167" s="289"/>
    </row>
    <row r="168" spans="1:44" s="93" customFormat="1" x14ac:dyDescent="0.25">
      <c r="A168" s="95" t="s">
        <v>400</v>
      </c>
      <c r="B168" s="100">
        <v>2903.2</v>
      </c>
      <c r="C168" s="100">
        <f t="shared" si="120"/>
        <v>1451.6</v>
      </c>
      <c r="D168" s="100">
        <f t="shared" si="121"/>
        <v>870.95999999999992</v>
      </c>
      <c r="E168" s="100">
        <v>59.87</v>
      </c>
      <c r="F168" s="100">
        <f t="shared" si="122"/>
        <v>5285.6299999999992</v>
      </c>
      <c r="G168" s="223"/>
      <c r="H168" s="117">
        <f t="shared" ref="H168:H201" si="146">B168*G168%</f>
        <v>0</v>
      </c>
      <c r="I168" s="130">
        <f t="shared" ref="I168:I201" si="147">F168+H168</f>
        <v>5285.6299999999992</v>
      </c>
      <c r="K168" s="141"/>
      <c r="M168" s="100">
        <f t="shared" si="126"/>
        <v>3610.3032704761349</v>
      </c>
      <c r="N168" s="122">
        <f t="shared" ref="N168:N201" si="148">M168*N$4</f>
        <v>722.06065409522705</v>
      </c>
      <c r="O168" s="122">
        <f t="shared" ref="O168:O201" si="149">M168*O$4</f>
        <v>1083.0909811428405</v>
      </c>
      <c r="P168" s="100">
        <f t="shared" si="123"/>
        <v>5415.4549057142031</v>
      </c>
      <c r="Q168" s="221">
        <f t="shared" si="129"/>
        <v>0</v>
      </c>
      <c r="R168" s="117">
        <f t="shared" ref="R168:R201" si="150">M168*Q168%</f>
        <v>0</v>
      </c>
      <c r="S168" s="130">
        <f t="shared" ref="S168:S201" si="151">P168+R168</f>
        <v>5415.4549057142031</v>
      </c>
      <c r="T168" s="101">
        <f t="shared" si="133"/>
        <v>2.4561860310730044E-2</v>
      </c>
      <c r="U168" s="245">
        <f t="shared" si="134"/>
        <v>0.24355995814140785</v>
      </c>
      <c r="V168" s="100">
        <f t="shared" si="127"/>
        <v>4265.5596902534844</v>
      </c>
      <c r="W168" s="122">
        <f t="shared" ref="W168:W201" si="152">V168*W$4</f>
        <v>0</v>
      </c>
      <c r="X168" s="122">
        <f t="shared" ref="X168:X201" si="153">V168*X$4</f>
        <v>1279.6679070760454</v>
      </c>
      <c r="Y168" s="100">
        <f t="shared" si="144"/>
        <v>5545.22759732953</v>
      </c>
      <c r="Z168" s="221">
        <f t="shared" si="130"/>
        <v>0</v>
      </c>
      <c r="AA168" s="117">
        <f t="shared" ref="AA168:AA201" si="154">V168*Z168%</f>
        <v>0</v>
      </c>
      <c r="AB168" s="130">
        <f t="shared" ref="AB168:AB201" si="155">Y168+AA168</f>
        <v>5545.22759732953</v>
      </c>
      <c r="AC168" s="101">
        <f t="shared" si="135"/>
        <v>2.3963396219659261E-2</v>
      </c>
      <c r="AD168" s="245">
        <f t="shared" si="136"/>
        <v>0.18149622640729923</v>
      </c>
      <c r="AE168" s="100">
        <f t="shared" si="128"/>
        <v>4478.8376747661578</v>
      </c>
      <c r="AF168" s="122">
        <f t="shared" si="137"/>
        <v>0</v>
      </c>
      <c r="AG168" s="122">
        <f t="shared" si="138"/>
        <v>1343.6513024298472</v>
      </c>
      <c r="AH168" s="100">
        <f t="shared" si="145"/>
        <v>5822.4889771960052</v>
      </c>
      <c r="AI168" s="221">
        <f t="shared" si="131"/>
        <v>0</v>
      </c>
      <c r="AJ168" s="117">
        <f t="shared" ref="AJ168:AJ201" si="156">AE168*AI168%</f>
        <v>0</v>
      </c>
      <c r="AK168" s="130">
        <f t="shared" ref="AK168:AK201" si="157">AH168+AJ168</f>
        <v>5822.4889771960052</v>
      </c>
      <c r="AL168" s="101">
        <f t="shared" si="139"/>
        <v>4.9999999999999822E-2</v>
      </c>
      <c r="AM168" s="298">
        <f t="shared" si="140"/>
        <v>4.9999999999999822E-2</v>
      </c>
      <c r="AN168" s="100">
        <f t="shared" si="141"/>
        <v>536.85897719600598</v>
      </c>
      <c r="AO168" s="101">
        <f t="shared" si="142"/>
        <v>0.10156953422695225</v>
      </c>
      <c r="AQ168" s="292">
        <f t="shared" si="143"/>
        <v>0.54272446774805672</v>
      </c>
      <c r="AR168" s="289"/>
    </row>
    <row r="169" spans="1:44" s="93" customFormat="1" x14ac:dyDescent="0.25">
      <c r="A169" s="95" t="s">
        <v>401</v>
      </c>
      <c r="B169" s="100">
        <v>2846.26</v>
      </c>
      <c r="C169" s="100">
        <f t="shared" ref="C169:C201" si="158">B169*C$4</f>
        <v>1423.13</v>
      </c>
      <c r="D169" s="100">
        <f t="shared" ref="D169:D201" si="159">B169*D$4</f>
        <v>853.87800000000004</v>
      </c>
      <c r="E169" s="100">
        <v>59.87</v>
      </c>
      <c r="F169" s="100">
        <f t="shared" ref="F169:F201" si="160">SUM(B169:E169)</f>
        <v>5183.1379999999999</v>
      </c>
      <c r="G169" s="223"/>
      <c r="H169" s="117">
        <f t="shared" si="146"/>
        <v>0</v>
      </c>
      <c r="I169" s="130">
        <f t="shared" si="147"/>
        <v>5183.1379999999999</v>
      </c>
      <c r="K169" s="141"/>
      <c r="M169" s="100">
        <f t="shared" si="126"/>
        <v>3540.2970076848242</v>
      </c>
      <c r="N169" s="122">
        <f t="shared" si="148"/>
        <v>708.05940153696486</v>
      </c>
      <c r="O169" s="122">
        <f t="shared" si="149"/>
        <v>1062.0891023054471</v>
      </c>
      <c r="P169" s="100">
        <f t="shared" ref="P169:P201" si="161">SUM(M169:O169)</f>
        <v>5310.4455115272367</v>
      </c>
      <c r="Q169" s="221">
        <f t="shared" si="129"/>
        <v>0</v>
      </c>
      <c r="R169" s="117">
        <f t="shared" si="150"/>
        <v>0</v>
      </c>
      <c r="S169" s="130">
        <f t="shared" si="151"/>
        <v>5310.4455115272367</v>
      </c>
      <c r="T169" s="101">
        <f t="shared" si="133"/>
        <v>2.4561860310730044E-2</v>
      </c>
      <c r="U169" s="245">
        <f t="shared" si="134"/>
        <v>0.24384174589982077</v>
      </c>
      <c r="V169" s="100">
        <f t="shared" si="127"/>
        <v>4182.8475549406721</v>
      </c>
      <c r="W169" s="122">
        <f t="shared" si="152"/>
        <v>0</v>
      </c>
      <c r="X169" s="122">
        <f t="shared" si="153"/>
        <v>1254.8542664822016</v>
      </c>
      <c r="Y169" s="100">
        <f t="shared" si="144"/>
        <v>5437.7018214228738</v>
      </c>
      <c r="Z169" s="221">
        <f t="shared" si="130"/>
        <v>0</v>
      </c>
      <c r="AA169" s="117">
        <f t="shared" si="154"/>
        <v>0</v>
      </c>
      <c r="AB169" s="130">
        <f t="shared" si="155"/>
        <v>5437.7018214228738</v>
      </c>
      <c r="AC169" s="101">
        <f t="shared" si="135"/>
        <v>2.3963396219659039E-2</v>
      </c>
      <c r="AD169" s="245">
        <f t="shared" si="136"/>
        <v>0.18149622640729901</v>
      </c>
      <c r="AE169" s="100">
        <f t="shared" si="128"/>
        <v>4391.9899326877057</v>
      </c>
      <c r="AF169" s="122">
        <f t="shared" si="137"/>
        <v>0</v>
      </c>
      <c r="AG169" s="122">
        <f t="shared" si="138"/>
        <v>1317.5969798063118</v>
      </c>
      <c r="AH169" s="100">
        <f t="shared" si="145"/>
        <v>5709.5869124940173</v>
      </c>
      <c r="AI169" s="221">
        <f t="shared" si="131"/>
        <v>0</v>
      </c>
      <c r="AJ169" s="117">
        <f t="shared" si="156"/>
        <v>0</v>
      </c>
      <c r="AK169" s="130">
        <f t="shared" si="157"/>
        <v>5709.5869124940173</v>
      </c>
      <c r="AL169" s="101">
        <f t="shared" si="139"/>
        <v>5.0000000000000044E-2</v>
      </c>
      <c r="AM169" s="298">
        <f t="shared" si="140"/>
        <v>5.0000000000000044E-2</v>
      </c>
      <c r="AN169" s="100">
        <f t="shared" si="141"/>
        <v>526.44891249401735</v>
      </c>
      <c r="AO169" s="101">
        <f t="shared" si="142"/>
        <v>0.10156953422695225</v>
      </c>
      <c r="AQ169" s="292">
        <f t="shared" si="143"/>
        <v>0.54307404547992988</v>
      </c>
      <c r="AR169" s="289"/>
    </row>
    <row r="170" spans="1:44" s="93" customFormat="1" x14ac:dyDescent="0.25">
      <c r="A170" s="95" t="s">
        <v>402</v>
      </c>
      <c r="B170" s="100">
        <v>2790.46</v>
      </c>
      <c r="C170" s="100">
        <f t="shared" si="158"/>
        <v>1395.23</v>
      </c>
      <c r="D170" s="100">
        <f t="shared" si="159"/>
        <v>837.13800000000003</v>
      </c>
      <c r="E170" s="100">
        <v>59.87</v>
      </c>
      <c r="F170" s="100">
        <f t="shared" si="160"/>
        <v>5082.6980000000003</v>
      </c>
      <c r="G170" s="223"/>
      <c r="H170" s="117">
        <f t="shared" si="146"/>
        <v>0</v>
      </c>
      <c r="I170" s="130">
        <f t="shared" si="147"/>
        <v>5082.6980000000003</v>
      </c>
      <c r="K170" s="141"/>
      <c r="M170" s="100">
        <f t="shared" si="126"/>
        <v>3471.6923455184178</v>
      </c>
      <c r="N170" s="122">
        <f t="shared" si="148"/>
        <v>694.33846910368356</v>
      </c>
      <c r="O170" s="122">
        <f t="shared" si="149"/>
        <v>1041.5077036555253</v>
      </c>
      <c r="P170" s="100">
        <f t="shared" si="161"/>
        <v>5207.5385182776263</v>
      </c>
      <c r="Q170" s="221">
        <f t="shared" si="129"/>
        <v>0</v>
      </c>
      <c r="R170" s="117">
        <f t="shared" si="150"/>
        <v>0</v>
      </c>
      <c r="S170" s="130">
        <f t="shared" si="151"/>
        <v>5207.5385182776263</v>
      </c>
      <c r="T170" s="101">
        <f t="shared" si="133"/>
        <v>2.4561860310729822E-2</v>
      </c>
      <c r="U170" s="245">
        <f t="shared" si="134"/>
        <v>0.24412904880142272</v>
      </c>
      <c r="V170" s="100">
        <f t="shared" si="127"/>
        <v>4101.7914054771163</v>
      </c>
      <c r="W170" s="122">
        <f t="shared" si="152"/>
        <v>0</v>
      </c>
      <c r="X170" s="122">
        <f t="shared" si="153"/>
        <v>1230.5374216431348</v>
      </c>
      <c r="Y170" s="100">
        <f t="shared" si="144"/>
        <v>5332.3288271202509</v>
      </c>
      <c r="Z170" s="221">
        <f t="shared" si="130"/>
        <v>0</v>
      </c>
      <c r="AA170" s="117">
        <f t="shared" si="154"/>
        <v>0</v>
      </c>
      <c r="AB170" s="130">
        <f t="shared" si="155"/>
        <v>5332.3288271202509</v>
      </c>
      <c r="AC170" s="101">
        <f t="shared" si="135"/>
        <v>2.3963396219659483E-2</v>
      </c>
      <c r="AD170" s="245">
        <f t="shared" si="136"/>
        <v>0.18149622640729923</v>
      </c>
      <c r="AE170" s="100">
        <f t="shared" si="128"/>
        <v>4306.8809757509716</v>
      </c>
      <c r="AF170" s="122">
        <f t="shared" si="137"/>
        <v>0</v>
      </c>
      <c r="AG170" s="122">
        <f t="shared" si="138"/>
        <v>1292.0642927252914</v>
      </c>
      <c r="AH170" s="100">
        <f t="shared" si="145"/>
        <v>5598.9452684762628</v>
      </c>
      <c r="AI170" s="221">
        <f t="shared" si="131"/>
        <v>0</v>
      </c>
      <c r="AJ170" s="117">
        <f t="shared" si="156"/>
        <v>0</v>
      </c>
      <c r="AK170" s="130">
        <f t="shared" si="157"/>
        <v>5598.9452684762628</v>
      </c>
      <c r="AL170" s="101">
        <f t="shared" si="139"/>
        <v>4.9999999999999822E-2</v>
      </c>
      <c r="AM170" s="298">
        <f t="shared" si="140"/>
        <v>4.9999999999999822E-2</v>
      </c>
      <c r="AN170" s="100">
        <f t="shared" si="141"/>
        <v>516.24726847626243</v>
      </c>
      <c r="AO170" s="101">
        <f t="shared" si="142"/>
        <v>0.10156953422695247</v>
      </c>
      <c r="AQ170" s="292">
        <f t="shared" si="143"/>
        <v>0.54343046513871252</v>
      </c>
      <c r="AR170" s="289"/>
    </row>
    <row r="171" spans="1:44" s="93" customFormat="1" x14ac:dyDescent="0.25">
      <c r="A171" s="95" t="s">
        <v>403</v>
      </c>
      <c r="B171" s="100">
        <v>2735.75</v>
      </c>
      <c r="C171" s="100">
        <f t="shared" si="158"/>
        <v>1367.875</v>
      </c>
      <c r="D171" s="100">
        <f t="shared" si="159"/>
        <v>820.72500000000002</v>
      </c>
      <c r="E171" s="100">
        <v>59.87</v>
      </c>
      <c r="F171" s="100">
        <f t="shared" si="160"/>
        <v>4984.22</v>
      </c>
      <c r="G171" s="223"/>
      <c r="H171" s="117">
        <f t="shared" si="146"/>
        <v>0</v>
      </c>
      <c r="I171" s="130">
        <f t="shared" si="147"/>
        <v>4984.22</v>
      </c>
      <c r="K171" s="141"/>
      <c r="M171" s="100">
        <f t="shared" si="126"/>
        <v>3404.4278102652979</v>
      </c>
      <c r="N171" s="122">
        <f t="shared" si="148"/>
        <v>680.88556205305963</v>
      </c>
      <c r="O171" s="122">
        <f t="shared" si="149"/>
        <v>1021.3283430795893</v>
      </c>
      <c r="P171" s="100">
        <f t="shared" si="161"/>
        <v>5106.6417153979464</v>
      </c>
      <c r="Q171" s="221">
        <f t="shared" si="129"/>
        <v>0</v>
      </c>
      <c r="R171" s="117">
        <f t="shared" si="150"/>
        <v>0</v>
      </c>
      <c r="S171" s="130">
        <f t="shared" si="151"/>
        <v>5106.6417153979464</v>
      </c>
      <c r="T171" s="101">
        <f t="shared" si="133"/>
        <v>2.4561860310729822E-2</v>
      </c>
      <c r="U171" s="245">
        <f t="shared" si="134"/>
        <v>0.24442211834608352</v>
      </c>
      <c r="V171" s="100">
        <f t="shared" si="127"/>
        <v>4022.3186109045137</v>
      </c>
      <c r="W171" s="122">
        <f t="shared" si="152"/>
        <v>0</v>
      </c>
      <c r="X171" s="122">
        <f t="shared" si="153"/>
        <v>1206.6955832713541</v>
      </c>
      <c r="Y171" s="100">
        <f t="shared" si="144"/>
        <v>5229.0141941758675</v>
      </c>
      <c r="Z171" s="221">
        <f t="shared" si="130"/>
        <v>0</v>
      </c>
      <c r="AA171" s="117">
        <f t="shared" si="154"/>
        <v>0</v>
      </c>
      <c r="AB171" s="130">
        <f t="shared" si="155"/>
        <v>5229.0141941758675</v>
      </c>
      <c r="AC171" s="101">
        <f t="shared" si="135"/>
        <v>2.3963396219659261E-2</v>
      </c>
      <c r="AD171" s="245">
        <f t="shared" si="136"/>
        <v>0.18149622640729901</v>
      </c>
      <c r="AE171" s="100">
        <f t="shared" si="128"/>
        <v>4223.4345414497393</v>
      </c>
      <c r="AF171" s="122">
        <f t="shared" si="137"/>
        <v>0</v>
      </c>
      <c r="AG171" s="122">
        <f t="shared" si="138"/>
        <v>1267.0303624349217</v>
      </c>
      <c r="AH171" s="100">
        <f t="shared" si="145"/>
        <v>5490.464903884661</v>
      </c>
      <c r="AI171" s="221">
        <f t="shared" si="131"/>
        <v>0</v>
      </c>
      <c r="AJ171" s="117">
        <f t="shared" si="156"/>
        <v>0</v>
      </c>
      <c r="AK171" s="130">
        <f t="shared" si="157"/>
        <v>5490.464903884661</v>
      </c>
      <c r="AL171" s="101">
        <f t="shared" si="139"/>
        <v>5.0000000000000044E-2</v>
      </c>
      <c r="AM171" s="298">
        <f t="shared" si="140"/>
        <v>5.0000000000000044E-2</v>
      </c>
      <c r="AN171" s="100">
        <f t="shared" si="141"/>
        <v>506.24490388466074</v>
      </c>
      <c r="AO171" s="101">
        <f t="shared" si="142"/>
        <v>0.10156953422695247</v>
      </c>
      <c r="AQ171" s="292">
        <f t="shared" si="143"/>
        <v>0.54379403872785859</v>
      </c>
      <c r="AR171" s="289"/>
    </row>
    <row r="172" spans="1:44" s="93" customFormat="1" x14ac:dyDescent="0.25">
      <c r="A172" s="95" t="s">
        <v>404</v>
      </c>
      <c r="B172" s="100">
        <v>2682.1</v>
      </c>
      <c r="C172" s="100">
        <f t="shared" si="158"/>
        <v>1341.05</v>
      </c>
      <c r="D172" s="100">
        <f t="shared" si="159"/>
        <v>804.63</v>
      </c>
      <c r="E172" s="100">
        <v>59.87</v>
      </c>
      <c r="F172" s="100">
        <f t="shared" si="160"/>
        <v>4887.6499999999996</v>
      </c>
      <c r="G172" s="223"/>
      <c r="H172" s="117">
        <f t="shared" si="146"/>
        <v>0</v>
      </c>
      <c r="I172" s="130">
        <f t="shared" si="147"/>
        <v>4887.6499999999996</v>
      </c>
      <c r="K172" s="141"/>
      <c r="M172" s="100">
        <f t="shared" si="126"/>
        <v>3338.4665176984927</v>
      </c>
      <c r="N172" s="122">
        <f t="shared" si="148"/>
        <v>667.6933035396986</v>
      </c>
      <c r="O172" s="122">
        <f t="shared" si="149"/>
        <v>1001.5399553095477</v>
      </c>
      <c r="P172" s="100">
        <f t="shared" si="161"/>
        <v>5007.699776547739</v>
      </c>
      <c r="Q172" s="221">
        <f t="shared" si="129"/>
        <v>0</v>
      </c>
      <c r="R172" s="117">
        <f t="shared" si="150"/>
        <v>0</v>
      </c>
      <c r="S172" s="130">
        <f t="shared" si="151"/>
        <v>5007.699776547739</v>
      </c>
      <c r="T172" s="101">
        <f t="shared" si="133"/>
        <v>2.4561860310730044E-2</v>
      </c>
      <c r="U172" s="245">
        <f t="shared" si="134"/>
        <v>0.24472112065116614</v>
      </c>
      <c r="V172" s="100">
        <f t="shared" si="127"/>
        <v>3944.3855926478855</v>
      </c>
      <c r="W172" s="122">
        <f t="shared" si="152"/>
        <v>0</v>
      </c>
      <c r="X172" s="122">
        <f t="shared" si="153"/>
        <v>1183.3156777943657</v>
      </c>
      <c r="Y172" s="100">
        <f t="shared" si="144"/>
        <v>5127.7012704422514</v>
      </c>
      <c r="Z172" s="221">
        <f t="shared" si="130"/>
        <v>0</v>
      </c>
      <c r="AA172" s="117">
        <f t="shared" si="154"/>
        <v>0</v>
      </c>
      <c r="AB172" s="130">
        <f t="shared" si="155"/>
        <v>5127.7012704422514</v>
      </c>
      <c r="AC172" s="101">
        <f t="shared" si="135"/>
        <v>2.3963396219659261E-2</v>
      </c>
      <c r="AD172" s="245">
        <f t="shared" si="136"/>
        <v>0.18149622640729901</v>
      </c>
      <c r="AE172" s="100">
        <f t="shared" si="128"/>
        <v>4141.6048722802798</v>
      </c>
      <c r="AF172" s="122">
        <f t="shared" si="137"/>
        <v>0</v>
      </c>
      <c r="AG172" s="122">
        <f t="shared" si="138"/>
        <v>1242.4814616840838</v>
      </c>
      <c r="AH172" s="100">
        <f t="shared" si="145"/>
        <v>5384.0863339643638</v>
      </c>
      <c r="AI172" s="221">
        <f t="shared" si="131"/>
        <v>0</v>
      </c>
      <c r="AJ172" s="117">
        <f t="shared" si="156"/>
        <v>0</v>
      </c>
      <c r="AK172" s="130">
        <f t="shared" si="157"/>
        <v>5384.0863339643638</v>
      </c>
      <c r="AL172" s="101">
        <f t="shared" si="139"/>
        <v>5.0000000000000044E-2</v>
      </c>
      <c r="AM172" s="298">
        <f t="shared" si="140"/>
        <v>5.0000000000000044E-2</v>
      </c>
      <c r="AN172" s="100">
        <f t="shared" si="141"/>
        <v>496.43633396436417</v>
      </c>
      <c r="AO172" s="101">
        <f t="shared" si="142"/>
        <v>0.10156953422695247</v>
      </c>
      <c r="AQ172" s="292">
        <f t="shared" si="143"/>
        <v>0.54416497232775818</v>
      </c>
      <c r="AR172" s="289"/>
    </row>
    <row r="173" spans="1:44" s="93" customFormat="1" x14ac:dyDescent="0.25">
      <c r="A173" s="95" t="s">
        <v>405</v>
      </c>
      <c r="B173" s="100">
        <v>2629.51</v>
      </c>
      <c r="C173" s="100">
        <f t="shared" si="158"/>
        <v>1314.7550000000001</v>
      </c>
      <c r="D173" s="100">
        <f t="shared" si="159"/>
        <v>788.85300000000007</v>
      </c>
      <c r="E173" s="100">
        <v>59.87</v>
      </c>
      <c r="F173" s="100">
        <f t="shared" si="160"/>
        <v>4792.9880000000003</v>
      </c>
      <c r="G173" s="223"/>
      <c r="H173" s="117">
        <f t="shared" si="146"/>
        <v>0</v>
      </c>
      <c r="I173" s="130">
        <f t="shared" si="147"/>
        <v>4792.9880000000003</v>
      </c>
      <c r="K173" s="141"/>
      <c r="M173" s="100">
        <f t="shared" si="126"/>
        <v>3273.8084678180035</v>
      </c>
      <c r="N173" s="122">
        <f t="shared" si="148"/>
        <v>654.76169356360072</v>
      </c>
      <c r="O173" s="122">
        <f t="shared" si="149"/>
        <v>982.14254034540102</v>
      </c>
      <c r="P173" s="100">
        <f t="shared" si="161"/>
        <v>4910.712701727005</v>
      </c>
      <c r="Q173" s="221">
        <f t="shared" si="129"/>
        <v>0</v>
      </c>
      <c r="R173" s="117">
        <f t="shared" si="150"/>
        <v>0</v>
      </c>
      <c r="S173" s="130">
        <f t="shared" si="151"/>
        <v>4910.712701727005</v>
      </c>
      <c r="T173" s="101">
        <f t="shared" si="133"/>
        <v>2.4561860310729822E-2</v>
      </c>
      <c r="U173" s="245">
        <f t="shared" si="134"/>
        <v>0.24502605725705662</v>
      </c>
      <c r="V173" s="100">
        <f t="shared" si="127"/>
        <v>3867.9923507072326</v>
      </c>
      <c r="W173" s="122">
        <f t="shared" si="152"/>
        <v>0</v>
      </c>
      <c r="X173" s="122">
        <f t="shared" si="153"/>
        <v>1160.3977052121697</v>
      </c>
      <c r="Y173" s="100">
        <f t="shared" si="144"/>
        <v>5028.3900559194026</v>
      </c>
      <c r="Z173" s="221">
        <f t="shared" si="130"/>
        <v>0</v>
      </c>
      <c r="AA173" s="117">
        <f t="shared" si="154"/>
        <v>0</v>
      </c>
      <c r="AB173" s="130">
        <f t="shared" si="155"/>
        <v>5028.3900559194026</v>
      </c>
      <c r="AC173" s="101">
        <f t="shared" si="135"/>
        <v>2.3963396219659261E-2</v>
      </c>
      <c r="AD173" s="245">
        <f t="shared" si="136"/>
        <v>0.18149622640729901</v>
      </c>
      <c r="AE173" s="100">
        <f t="shared" si="128"/>
        <v>4061.391968242594</v>
      </c>
      <c r="AF173" s="122">
        <f t="shared" si="137"/>
        <v>0</v>
      </c>
      <c r="AG173" s="122">
        <f t="shared" si="138"/>
        <v>1218.4175904727781</v>
      </c>
      <c r="AH173" s="100">
        <f t="shared" si="145"/>
        <v>5279.8095587153721</v>
      </c>
      <c r="AI173" s="221">
        <f t="shared" si="131"/>
        <v>0</v>
      </c>
      <c r="AJ173" s="117">
        <f t="shared" si="156"/>
        <v>0</v>
      </c>
      <c r="AK173" s="130">
        <f t="shared" si="157"/>
        <v>5279.8095587153721</v>
      </c>
      <c r="AL173" s="101">
        <f t="shared" si="139"/>
        <v>4.9999999999999822E-2</v>
      </c>
      <c r="AM173" s="298">
        <f t="shared" si="140"/>
        <v>4.9999999999999822E-2</v>
      </c>
      <c r="AN173" s="100">
        <f t="shared" si="141"/>
        <v>486.82155871537179</v>
      </c>
      <c r="AO173" s="101">
        <f t="shared" si="142"/>
        <v>0.10156953422695225</v>
      </c>
      <c r="AQ173" s="292">
        <f t="shared" si="143"/>
        <v>0.54454326784936868</v>
      </c>
      <c r="AR173" s="289"/>
    </row>
    <row r="174" spans="1:44" s="93" customFormat="1" x14ac:dyDescent="0.25">
      <c r="A174" s="95" t="s">
        <v>406</v>
      </c>
      <c r="B174" s="100">
        <v>2577.9499999999998</v>
      </c>
      <c r="C174" s="100">
        <f t="shared" si="158"/>
        <v>1288.9749999999999</v>
      </c>
      <c r="D174" s="100">
        <f t="shared" si="159"/>
        <v>773.38499999999988</v>
      </c>
      <c r="E174" s="100">
        <v>59.87</v>
      </c>
      <c r="F174" s="100">
        <f t="shared" si="160"/>
        <v>4700.1799999999994</v>
      </c>
      <c r="G174" s="223"/>
      <c r="H174" s="117">
        <f t="shared" si="146"/>
        <v>0</v>
      </c>
      <c r="I174" s="130">
        <f t="shared" si="147"/>
        <v>4700.1799999999994</v>
      </c>
      <c r="K174" s="141"/>
      <c r="M174" s="100">
        <f t="shared" si="126"/>
        <v>3210.4167763968571</v>
      </c>
      <c r="N174" s="122">
        <f t="shared" si="148"/>
        <v>642.08335527937152</v>
      </c>
      <c r="O174" s="122">
        <f t="shared" si="149"/>
        <v>963.12503291905705</v>
      </c>
      <c r="P174" s="100">
        <f t="shared" si="161"/>
        <v>4815.6251645952852</v>
      </c>
      <c r="Q174" s="221">
        <f t="shared" si="129"/>
        <v>0</v>
      </c>
      <c r="R174" s="117">
        <f t="shared" si="150"/>
        <v>0</v>
      </c>
      <c r="S174" s="130">
        <f t="shared" si="151"/>
        <v>4815.6251645952852</v>
      </c>
      <c r="T174" s="101">
        <f t="shared" si="133"/>
        <v>2.4561860310729822E-2</v>
      </c>
      <c r="U174" s="245">
        <f t="shared" si="134"/>
        <v>0.24533709978737273</v>
      </c>
      <c r="V174" s="100">
        <f t="shared" si="127"/>
        <v>3793.0953065075728</v>
      </c>
      <c r="W174" s="122">
        <f t="shared" si="152"/>
        <v>0</v>
      </c>
      <c r="X174" s="122">
        <f t="shared" si="153"/>
        <v>1137.9285919522717</v>
      </c>
      <c r="Y174" s="100">
        <f t="shared" si="144"/>
        <v>4931.0238984598445</v>
      </c>
      <c r="Z174" s="221">
        <f t="shared" si="130"/>
        <v>0</v>
      </c>
      <c r="AA174" s="117">
        <f t="shared" si="154"/>
        <v>0</v>
      </c>
      <c r="AB174" s="130">
        <f t="shared" si="155"/>
        <v>4931.0238984598445</v>
      </c>
      <c r="AC174" s="101">
        <f t="shared" si="135"/>
        <v>2.3963396219659483E-2</v>
      </c>
      <c r="AD174" s="245">
        <f t="shared" si="136"/>
        <v>0.18149622640729923</v>
      </c>
      <c r="AE174" s="100">
        <f t="shared" si="128"/>
        <v>3982.7500718329511</v>
      </c>
      <c r="AF174" s="122">
        <f t="shared" si="137"/>
        <v>0</v>
      </c>
      <c r="AG174" s="122">
        <f t="shared" si="138"/>
        <v>1194.8250215498854</v>
      </c>
      <c r="AH174" s="100">
        <f t="shared" si="145"/>
        <v>5177.5750933828367</v>
      </c>
      <c r="AI174" s="221">
        <f t="shared" si="131"/>
        <v>0</v>
      </c>
      <c r="AJ174" s="117">
        <f t="shared" si="156"/>
        <v>0</v>
      </c>
      <c r="AK174" s="130">
        <f t="shared" si="157"/>
        <v>5177.5750933828367</v>
      </c>
      <c r="AL174" s="101">
        <f t="shared" si="139"/>
        <v>5.0000000000000044E-2</v>
      </c>
      <c r="AM174" s="298">
        <f t="shared" si="140"/>
        <v>4.9999999999999822E-2</v>
      </c>
      <c r="AN174" s="100">
        <f t="shared" si="141"/>
        <v>477.39509338283733</v>
      </c>
      <c r="AO174" s="101">
        <f t="shared" si="142"/>
        <v>0.10156953422695247</v>
      </c>
      <c r="AQ174" s="292">
        <f t="shared" si="143"/>
        <v>0.54492913820398048</v>
      </c>
      <c r="AR174" s="289"/>
    </row>
    <row r="175" spans="1:44" s="93" customFormat="1" x14ac:dyDescent="0.25">
      <c r="A175" s="95" t="s">
        <v>407</v>
      </c>
      <c r="B175" s="100">
        <v>2527.4</v>
      </c>
      <c r="C175" s="100">
        <f t="shared" si="158"/>
        <v>1263.7</v>
      </c>
      <c r="D175" s="100">
        <f t="shared" si="159"/>
        <v>758.22</v>
      </c>
      <c r="E175" s="100">
        <v>59.87</v>
      </c>
      <c r="F175" s="100">
        <f t="shared" si="160"/>
        <v>4609.1900000000005</v>
      </c>
      <c r="G175" s="223"/>
      <c r="H175" s="117">
        <f t="shared" si="146"/>
        <v>0</v>
      </c>
      <c r="I175" s="130">
        <f t="shared" si="147"/>
        <v>4609.1900000000005</v>
      </c>
      <c r="K175" s="141"/>
      <c r="M175" s="100">
        <f t="shared" si="126"/>
        <v>3148.2668539504093</v>
      </c>
      <c r="N175" s="122">
        <f t="shared" si="148"/>
        <v>629.65337079008191</v>
      </c>
      <c r="O175" s="122">
        <f t="shared" si="149"/>
        <v>944.48005618512275</v>
      </c>
      <c r="P175" s="100">
        <f t="shared" si="161"/>
        <v>4722.4002809256135</v>
      </c>
      <c r="Q175" s="221">
        <f t="shared" si="129"/>
        <v>0</v>
      </c>
      <c r="R175" s="117">
        <f t="shared" si="150"/>
        <v>0</v>
      </c>
      <c r="S175" s="130">
        <f t="shared" si="151"/>
        <v>4722.4002809256135</v>
      </c>
      <c r="T175" s="101">
        <f t="shared" si="133"/>
        <v>2.4561860310729822E-2</v>
      </c>
      <c r="U175" s="245">
        <f t="shared" si="134"/>
        <v>0.24565436968837906</v>
      </c>
      <c r="V175" s="100">
        <f t="shared" si="127"/>
        <v>3719.6654076655882</v>
      </c>
      <c r="W175" s="122">
        <f t="shared" si="152"/>
        <v>0</v>
      </c>
      <c r="X175" s="122">
        <f t="shared" si="153"/>
        <v>1115.8996222996764</v>
      </c>
      <c r="Y175" s="100">
        <f t="shared" si="144"/>
        <v>4835.5650299652643</v>
      </c>
      <c r="Z175" s="221">
        <f t="shared" si="130"/>
        <v>0</v>
      </c>
      <c r="AA175" s="117">
        <f t="shared" si="154"/>
        <v>0</v>
      </c>
      <c r="AB175" s="130">
        <f t="shared" si="155"/>
        <v>4835.5650299652643</v>
      </c>
      <c r="AC175" s="101">
        <f t="shared" si="135"/>
        <v>2.3963396219659261E-2</v>
      </c>
      <c r="AD175" s="245">
        <f t="shared" si="136"/>
        <v>0.18149622640729923</v>
      </c>
      <c r="AE175" s="100">
        <f t="shared" si="128"/>
        <v>3905.6486780488672</v>
      </c>
      <c r="AF175" s="122">
        <f t="shared" si="137"/>
        <v>0</v>
      </c>
      <c r="AG175" s="122">
        <f t="shared" si="138"/>
        <v>1171.6946034146602</v>
      </c>
      <c r="AH175" s="100">
        <f t="shared" si="145"/>
        <v>5077.3432814635271</v>
      </c>
      <c r="AI175" s="221">
        <f t="shared" si="131"/>
        <v>0</v>
      </c>
      <c r="AJ175" s="117">
        <f t="shared" si="156"/>
        <v>0</v>
      </c>
      <c r="AK175" s="130">
        <f t="shared" si="157"/>
        <v>5077.3432814635271</v>
      </c>
      <c r="AL175" s="101">
        <f t="shared" si="139"/>
        <v>4.9999999999999822E-2</v>
      </c>
      <c r="AM175" s="298">
        <f t="shared" si="140"/>
        <v>4.9999999999999822E-2</v>
      </c>
      <c r="AN175" s="100">
        <f t="shared" si="141"/>
        <v>468.15328146352658</v>
      </c>
      <c r="AO175" s="101">
        <f t="shared" si="142"/>
        <v>0.10156953422695225</v>
      </c>
      <c r="AQ175" s="292">
        <f t="shared" si="143"/>
        <v>0.54532273405431164</v>
      </c>
      <c r="AR175" s="289"/>
    </row>
    <row r="176" spans="1:44" s="93" customFormat="1" x14ac:dyDescent="0.25">
      <c r="A176" s="95" t="s">
        <v>408</v>
      </c>
      <c r="B176" s="100">
        <v>2477.84</v>
      </c>
      <c r="C176" s="100">
        <f t="shared" si="158"/>
        <v>1238.92</v>
      </c>
      <c r="D176" s="100">
        <f t="shared" si="159"/>
        <v>743.35199999999998</v>
      </c>
      <c r="E176" s="100">
        <v>59.87</v>
      </c>
      <c r="F176" s="100">
        <f t="shared" si="160"/>
        <v>4519.982</v>
      </c>
      <c r="G176" s="223"/>
      <c r="H176" s="117">
        <f t="shared" si="146"/>
        <v>0</v>
      </c>
      <c r="I176" s="130">
        <f t="shared" si="147"/>
        <v>4519.982</v>
      </c>
      <c r="K176" s="141"/>
      <c r="M176" s="100">
        <f t="shared" si="126"/>
        <v>3087.3341109940093</v>
      </c>
      <c r="N176" s="122">
        <f t="shared" si="148"/>
        <v>617.46682219880188</v>
      </c>
      <c r="O176" s="122">
        <f t="shared" si="149"/>
        <v>926.20023329820276</v>
      </c>
      <c r="P176" s="100">
        <f t="shared" si="161"/>
        <v>4631.0011664910135</v>
      </c>
      <c r="Q176" s="221">
        <f t="shared" si="129"/>
        <v>0</v>
      </c>
      <c r="R176" s="117">
        <f t="shared" si="150"/>
        <v>0</v>
      </c>
      <c r="S176" s="130">
        <f t="shared" si="151"/>
        <v>4631.0011664910135</v>
      </c>
      <c r="T176" s="101">
        <f t="shared" si="133"/>
        <v>2.4561860310729822E-2</v>
      </c>
      <c r="U176" s="245">
        <f t="shared" si="134"/>
        <v>0.24597799333048509</v>
      </c>
      <c r="V176" s="100">
        <f t="shared" si="127"/>
        <v>3647.6736017979556</v>
      </c>
      <c r="W176" s="122">
        <f t="shared" si="152"/>
        <v>0</v>
      </c>
      <c r="X176" s="122">
        <f t="shared" si="153"/>
        <v>1094.3020805393867</v>
      </c>
      <c r="Y176" s="100">
        <f t="shared" si="144"/>
        <v>4741.9756823373427</v>
      </c>
      <c r="Z176" s="221">
        <f t="shared" si="130"/>
        <v>0</v>
      </c>
      <c r="AA176" s="117">
        <f t="shared" si="154"/>
        <v>0</v>
      </c>
      <c r="AB176" s="130">
        <f t="shared" si="155"/>
        <v>4741.9756823373427</v>
      </c>
      <c r="AC176" s="101">
        <f t="shared" si="135"/>
        <v>2.3963396219659483E-2</v>
      </c>
      <c r="AD176" s="245">
        <f t="shared" si="136"/>
        <v>0.18149622640729923</v>
      </c>
      <c r="AE176" s="100">
        <f t="shared" si="128"/>
        <v>3830.0572818878527</v>
      </c>
      <c r="AF176" s="122">
        <f t="shared" si="137"/>
        <v>0</v>
      </c>
      <c r="AG176" s="122">
        <f t="shared" si="138"/>
        <v>1149.0171845663558</v>
      </c>
      <c r="AH176" s="100">
        <f t="shared" si="145"/>
        <v>4979.074466454209</v>
      </c>
      <c r="AI176" s="221">
        <f t="shared" si="131"/>
        <v>0</v>
      </c>
      <c r="AJ176" s="117">
        <f t="shared" si="156"/>
        <v>0</v>
      </c>
      <c r="AK176" s="130">
        <f t="shared" si="157"/>
        <v>4979.074466454209</v>
      </c>
      <c r="AL176" s="101">
        <f t="shared" si="139"/>
        <v>4.9999999999999822E-2</v>
      </c>
      <c r="AM176" s="298">
        <f t="shared" si="140"/>
        <v>4.9999999999999822E-2</v>
      </c>
      <c r="AN176" s="100">
        <f t="shared" si="141"/>
        <v>459.09246645420899</v>
      </c>
      <c r="AO176" s="101">
        <f t="shared" si="142"/>
        <v>0.10156953422695247</v>
      </c>
      <c r="AQ176" s="292">
        <f t="shared" si="143"/>
        <v>0.5457242121718322</v>
      </c>
      <c r="AR176" s="289"/>
    </row>
    <row r="177" spans="1:44" s="93" customFormat="1" x14ac:dyDescent="0.25">
      <c r="A177" s="123" t="s">
        <v>409</v>
      </c>
      <c r="B177" s="124"/>
      <c r="C177" s="124"/>
      <c r="D177" s="124"/>
      <c r="E177" s="124"/>
      <c r="F177" s="124"/>
      <c r="G177" s="223"/>
      <c r="H177" s="125"/>
      <c r="I177" s="130"/>
      <c r="J177" s="126"/>
      <c r="K177" s="143"/>
      <c r="L177" s="126"/>
      <c r="M177" s="124">
        <f t="shared" si="126"/>
        <v>0</v>
      </c>
      <c r="N177" s="127"/>
      <c r="O177" s="127"/>
      <c r="P177" s="124"/>
      <c r="Q177" s="221">
        <f t="shared" si="129"/>
        <v>0</v>
      </c>
      <c r="R177" s="125"/>
      <c r="S177" s="130"/>
      <c r="T177" s="128"/>
      <c r="U177" s="245" t="e">
        <f t="shared" si="134"/>
        <v>#DIV/0!</v>
      </c>
      <c r="V177" s="124">
        <f t="shared" si="127"/>
        <v>0</v>
      </c>
      <c r="W177" s="127"/>
      <c r="X177" s="127"/>
      <c r="Y177" s="124"/>
      <c r="Z177" s="221">
        <f t="shared" si="130"/>
        <v>0</v>
      </c>
      <c r="AA177" s="125"/>
      <c r="AB177" s="130"/>
      <c r="AC177" s="128"/>
      <c r="AD177" s="245" t="e">
        <f t="shared" si="136"/>
        <v>#DIV/0!</v>
      </c>
      <c r="AE177" s="124">
        <f t="shared" si="128"/>
        <v>0</v>
      </c>
      <c r="AF177" s="127"/>
      <c r="AG177" s="127"/>
      <c r="AH177" s="124"/>
      <c r="AI177" s="221">
        <f t="shared" si="131"/>
        <v>0</v>
      </c>
      <c r="AJ177" s="125"/>
      <c r="AK177" s="130"/>
      <c r="AL177" s="128"/>
      <c r="AM177" s="298"/>
      <c r="AN177" s="124"/>
      <c r="AO177" s="128"/>
      <c r="AQ177" s="292"/>
      <c r="AR177" s="289"/>
    </row>
    <row r="178" spans="1:44" s="93" customFormat="1" x14ac:dyDescent="0.25">
      <c r="A178" s="123" t="s">
        <v>410</v>
      </c>
      <c r="B178" s="124"/>
      <c r="C178" s="124"/>
      <c r="D178" s="124"/>
      <c r="E178" s="124"/>
      <c r="F178" s="124"/>
      <c r="G178" s="223"/>
      <c r="H178" s="125"/>
      <c r="I178" s="130"/>
      <c r="J178" s="126"/>
      <c r="K178" s="143"/>
      <c r="L178" s="126"/>
      <c r="M178" s="124">
        <f t="shared" si="126"/>
        <v>0</v>
      </c>
      <c r="N178" s="127"/>
      <c r="O178" s="127"/>
      <c r="P178" s="124"/>
      <c r="Q178" s="221">
        <f t="shared" si="129"/>
        <v>0</v>
      </c>
      <c r="R178" s="125"/>
      <c r="S178" s="130"/>
      <c r="T178" s="128"/>
      <c r="U178" s="245" t="e">
        <f t="shared" si="134"/>
        <v>#DIV/0!</v>
      </c>
      <c r="V178" s="124">
        <f t="shared" si="127"/>
        <v>0</v>
      </c>
      <c r="W178" s="127"/>
      <c r="X178" s="127"/>
      <c r="Y178" s="124"/>
      <c r="Z178" s="221">
        <f t="shared" si="130"/>
        <v>0</v>
      </c>
      <c r="AA178" s="125"/>
      <c r="AB178" s="130"/>
      <c r="AC178" s="128"/>
      <c r="AD178" s="245" t="e">
        <f t="shared" si="136"/>
        <v>#DIV/0!</v>
      </c>
      <c r="AE178" s="124">
        <f t="shared" si="128"/>
        <v>0</v>
      </c>
      <c r="AF178" s="127"/>
      <c r="AG178" s="127"/>
      <c r="AH178" s="124"/>
      <c r="AI178" s="221">
        <f t="shared" si="131"/>
        <v>0</v>
      </c>
      <c r="AJ178" s="125"/>
      <c r="AK178" s="130"/>
      <c r="AL178" s="128"/>
      <c r="AM178" s="298"/>
      <c r="AN178" s="124"/>
      <c r="AO178" s="128"/>
      <c r="AQ178" s="292"/>
      <c r="AR178" s="289"/>
    </row>
    <row r="179" spans="1:44" s="93" customFormat="1" x14ac:dyDescent="0.25">
      <c r="A179" s="123" t="s">
        <v>411</v>
      </c>
      <c r="B179" s="124"/>
      <c r="C179" s="124"/>
      <c r="D179" s="124"/>
      <c r="E179" s="124"/>
      <c r="F179" s="124"/>
      <c r="G179" s="223"/>
      <c r="H179" s="125"/>
      <c r="I179" s="130"/>
      <c r="J179" s="126"/>
      <c r="K179" s="143"/>
      <c r="L179" s="126"/>
      <c r="M179" s="124">
        <f t="shared" si="126"/>
        <v>0</v>
      </c>
      <c r="N179" s="127"/>
      <c r="O179" s="127"/>
      <c r="P179" s="124"/>
      <c r="Q179" s="221">
        <f t="shared" si="129"/>
        <v>0</v>
      </c>
      <c r="R179" s="125"/>
      <c r="S179" s="130"/>
      <c r="T179" s="128"/>
      <c r="U179" s="245" t="e">
        <f t="shared" si="134"/>
        <v>#DIV/0!</v>
      </c>
      <c r="V179" s="124">
        <f t="shared" si="127"/>
        <v>0</v>
      </c>
      <c r="W179" s="127"/>
      <c r="X179" s="127"/>
      <c r="Y179" s="124"/>
      <c r="Z179" s="221">
        <f t="shared" si="130"/>
        <v>0</v>
      </c>
      <c r="AA179" s="125"/>
      <c r="AB179" s="130"/>
      <c r="AC179" s="128"/>
      <c r="AD179" s="245" t="e">
        <f t="shared" si="136"/>
        <v>#DIV/0!</v>
      </c>
      <c r="AE179" s="124">
        <f t="shared" si="128"/>
        <v>0</v>
      </c>
      <c r="AF179" s="127"/>
      <c r="AG179" s="127"/>
      <c r="AH179" s="124"/>
      <c r="AI179" s="221">
        <f t="shared" si="131"/>
        <v>0</v>
      </c>
      <c r="AJ179" s="125"/>
      <c r="AK179" s="130"/>
      <c r="AL179" s="128"/>
      <c r="AM179" s="298"/>
      <c r="AN179" s="124"/>
      <c r="AO179" s="128"/>
      <c r="AQ179" s="292"/>
      <c r="AR179" s="289"/>
    </row>
    <row r="180" spans="1:44" s="93" customFormat="1" x14ac:dyDescent="0.25">
      <c r="A180" s="95" t="s">
        <v>412</v>
      </c>
      <c r="B180" s="100">
        <v>3979.61</v>
      </c>
      <c r="C180" s="100">
        <f t="shared" si="158"/>
        <v>1989.8050000000001</v>
      </c>
      <c r="D180" s="100">
        <f t="shared" si="159"/>
        <v>1193.883</v>
      </c>
      <c r="E180" s="100">
        <v>59.87</v>
      </c>
      <c r="F180" s="100">
        <f t="shared" si="160"/>
        <v>7223.1679999999997</v>
      </c>
      <c r="G180" s="223"/>
      <c r="H180" s="117">
        <f t="shared" si="146"/>
        <v>0</v>
      </c>
      <c r="I180" s="130">
        <f t="shared" si="147"/>
        <v>7223.1679999999997</v>
      </c>
      <c r="K180" s="141"/>
      <c r="M180" s="100">
        <f t="shared" si="126"/>
        <v>4933.7216289446224</v>
      </c>
      <c r="N180" s="122">
        <f t="shared" si="148"/>
        <v>986.74432578892447</v>
      </c>
      <c r="O180" s="122">
        <f t="shared" si="149"/>
        <v>1480.1164886833867</v>
      </c>
      <c r="P180" s="100">
        <f t="shared" si="161"/>
        <v>7400.5824434169335</v>
      </c>
      <c r="Q180" s="221">
        <f t="shared" si="129"/>
        <v>0</v>
      </c>
      <c r="R180" s="117">
        <f t="shared" si="150"/>
        <v>0</v>
      </c>
      <c r="S180" s="130">
        <f t="shared" si="151"/>
        <v>7400.5824434169335</v>
      </c>
      <c r="T180" s="101">
        <f t="shared" ref="T180:T201" si="162">S180/I180-1</f>
        <v>2.4561860310729822E-2</v>
      </c>
      <c r="U180" s="245">
        <f t="shared" si="134"/>
        <v>0.23975003302952347</v>
      </c>
      <c r="V180" s="100">
        <f t="shared" si="127"/>
        <v>5829.1734867421446</v>
      </c>
      <c r="W180" s="122">
        <f t="shared" si="152"/>
        <v>0</v>
      </c>
      <c r="X180" s="122">
        <f t="shared" si="153"/>
        <v>1748.7520460226433</v>
      </c>
      <c r="Y180" s="100">
        <f t="shared" si="144"/>
        <v>7577.9255327647879</v>
      </c>
      <c r="Z180" s="221">
        <f t="shared" si="130"/>
        <v>0</v>
      </c>
      <c r="AA180" s="117">
        <f t="shared" si="154"/>
        <v>0</v>
      </c>
      <c r="AB180" s="130">
        <f t="shared" si="155"/>
        <v>7577.9255327647879</v>
      </c>
      <c r="AC180" s="101">
        <f t="shared" ref="AC180:AC201" si="163">AB180/S180-1</f>
        <v>2.3963396219659261E-2</v>
      </c>
      <c r="AD180" s="245">
        <f t="shared" si="136"/>
        <v>0.18149622640729923</v>
      </c>
      <c r="AE180" s="100">
        <f t="shared" si="128"/>
        <v>6120.6321610792511</v>
      </c>
      <c r="AF180" s="122">
        <f t="shared" ref="AF180:AF201" si="164">AE180*AF$4</f>
        <v>0</v>
      </c>
      <c r="AG180" s="122">
        <f t="shared" ref="AG180:AG201" si="165">AE180*AG$4</f>
        <v>1836.1896483237754</v>
      </c>
      <c r="AH180" s="100">
        <f t="shared" si="145"/>
        <v>7956.8218094030262</v>
      </c>
      <c r="AI180" s="221">
        <f t="shared" si="131"/>
        <v>0</v>
      </c>
      <c r="AJ180" s="117">
        <f t="shared" si="156"/>
        <v>0</v>
      </c>
      <c r="AK180" s="130">
        <f t="shared" si="157"/>
        <v>7956.8218094030262</v>
      </c>
      <c r="AL180" s="101">
        <f t="shared" ref="AL180:AL201" si="166">AK180/AB180-1</f>
        <v>4.9999999999999822E-2</v>
      </c>
      <c r="AM180" s="298">
        <f t="shared" ref="AM180:AM201" si="167">AE180/V180-1</f>
        <v>4.9999999999999822E-2</v>
      </c>
      <c r="AN180" s="100">
        <f t="shared" ref="AN180:AN201" si="168">AK180-I180</f>
        <v>733.65380940302657</v>
      </c>
      <c r="AO180" s="101">
        <f t="shared" ref="AO180:AO201" si="169">AK180/I180-1</f>
        <v>0.10156953422695225</v>
      </c>
      <c r="AQ180" s="292">
        <f t="shared" ref="AQ180:AQ201" si="170">AE180/B180-1</f>
        <v>0.53799798499834184</v>
      </c>
      <c r="AR180" s="289"/>
    </row>
    <row r="181" spans="1:44" s="93" customFormat="1" x14ac:dyDescent="0.25">
      <c r="A181" s="95" t="s">
        <v>413</v>
      </c>
      <c r="B181" s="100">
        <v>3902.87</v>
      </c>
      <c r="C181" s="100">
        <f t="shared" si="158"/>
        <v>1951.4349999999999</v>
      </c>
      <c r="D181" s="100">
        <f t="shared" si="159"/>
        <v>1170.8609999999999</v>
      </c>
      <c r="E181" s="100">
        <v>59.87</v>
      </c>
      <c r="F181" s="100">
        <f t="shared" si="160"/>
        <v>7085.0360000000001</v>
      </c>
      <c r="G181" s="223"/>
      <c r="H181" s="117">
        <f t="shared" si="146"/>
        <v>0</v>
      </c>
      <c r="I181" s="130">
        <f t="shared" si="147"/>
        <v>7085.0360000000001</v>
      </c>
      <c r="K181" s="141"/>
      <c r="M181" s="100">
        <f t="shared" si="126"/>
        <v>4839.3717763523282</v>
      </c>
      <c r="N181" s="122">
        <f t="shared" si="148"/>
        <v>967.87435527046568</v>
      </c>
      <c r="O181" s="122">
        <f t="shared" si="149"/>
        <v>1451.8115329056984</v>
      </c>
      <c r="P181" s="100">
        <f t="shared" si="161"/>
        <v>7259.0576645284918</v>
      </c>
      <c r="Q181" s="221">
        <f t="shared" si="129"/>
        <v>0</v>
      </c>
      <c r="R181" s="117">
        <f t="shared" si="150"/>
        <v>0</v>
      </c>
      <c r="S181" s="130">
        <f t="shared" si="151"/>
        <v>7259.0576645284918</v>
      </c>
      <c r="T181" s="101">
        <f t="shared" si="162"/>
        <v>2.4561860310729822E-2</v>
      </c>
      <c r="U181" s="245">
        <f t="shared" si="134"/>
        <v>0.2399520804823958</v>
      </c>
      <c r="V181" s="100">
        <f t="shared" si="127"/>
        <v>5717.6994919422641</v>
      </c>
      <c r="W181" s="122">
        <f t="shared" si="152"/>
        <v>0</v>
      </c>
      <c r="X181" s="122">
        <f t="shared" si="153"/>
        <v>1715.3098475826791</v>
      </c>
      <c r="Y181" s="100">
        <f t="shared" si="144"/>
        <v>7433.0093395249432</v>
      </c>
      <c r="Z181" s="221">
        <f t="shared" si="130"/>
        <v>0</v>
      </c>
      <c r="AA181" s="117">
        <f t="shared" si="154"/>
        <v>0</v>
      </c>
      <c r="AB181" s="130">
        <f t="shared" si="155"/>
        <v>7433.0093395249432</v>
      </c>
      <c r="AC181" s="101">
        <f t="shared" si="163"/>
        <v>2.3963396219659261E-2</v>
      </c>
      <c r="AD181" s="245">
        <f t="shared" si="136"/>
        <v>0.18149622640729923</v>
      </c>
      <c r="AE181" s="100">
        <f t="shared" si="128"/>
        <v>6003.584466539377</v>
      </c>
      <c r="AF181" s="122">
        <f t="shared" si="164"/>
        <v>0</v>
      </c>
      <c r="AG181" s="122">
        <f t="shared" si="165"/>
        <v>1801.0753399618131</v>
      </c>
      <c r="AH181" s="100">
        <f t="shared" si="145"/>
        <v>7804.6598065011904</v>
      </c>
      <c r="AI181" s="221">
        <f t="shared" si="131"/>
        <v>0</v>
      </c>
      <c r="AJ181" s="117">
        <f t="shared" si="156"/>
        <v>0</v>
      </c>
      <c r="AK181" s="130">
        <f t="shared" si="157"/>
        <v>7804.6598065011904</v>
      </c>
      <c r="AL181" s="101">
        <f t="shared" si="166"/>
        <v>5.0000000000000044E-2</v>
      </c>
      <c r="AM181" s="298">
        <f t="shared" si="167"/>
        <v>5.0000000000000044E-2</v>
      </c>
      <c r="AN181" s="100">
        <f t="shared" si="168"/>
        <v>719.6238065011903</v>
      </c>
      <c r="AO181" s="101">
        <f t="shared" si="169"/>
        <v>0.10156953422695247</v>
      </c>
      <c r="AQ181" s="292">
        <f t="shared" si="170"/>
        <v>0.53824863921662192</v>
      </c>
      <c r="AR181" s="289"/>
    </row>
    <row r="182" spans="1:44" s="93" customFormat="1" x14ac:dyDescent="0.25">
      <c r="A182" s="95" t="s">
        <v>414</v>
      </c>
      <c r="B182" s="100">
        <v>3826.35</v>
      </c>
      <c r="C182" s="100">
        <f t="shared" si="158"/>
        <v>1913.175</v>
      </c>
      <c r="D182" s="100">
        <f t="shared" si="159"/>
        <v>1147.905</v>
      </c>
      <c r="E182" s="100">
        <v>59.87</v>
      </c>
      <c r="F182" s="100">
        <f t="shared" si="160"/>
        <v>6947.2999999999993</v>
      </c>
      <c r="G182" s="223"/>
      <c r="H182" s="117">
        <f t="shared" si="146"/>
        <v>0</v>
      </c>
      <c r="I182" s="130">
        <f t="shared" si="147"/>
        <v>6947.2999999999993</v>
      </c>
      <c r="K182" s="141"/>
      <c r="M182" s="100">
        <f t="shared" si="126"/>
        <v>4745.2924080911553</v>
      </c>
      <c r="N182" s="122">
        <f t="shared" si="148"/>
        <v>949.0584816182311</v>
      </c>
      <c r="O182" s="122">
        <f t="shared" si="149"/>
        <v>1423.5877224273465</v>
      </c>
      <c r="P182" s="100">
        <f t="shared" si="161"/>
        <v>7117.9386121367324</v>
      </c>
      <c r="Q182" s="221">
        <f t="shared" si="129"/>
        <v>0</v>
      </c>
      <c r="R182" s="117">
        <f t="shared" si="150"/>
        <v>0</v>
      </c>
      <c r="S182" s="130">
        <f t="shared" si="151"/>
        <v>7117.9386121367324</v>
      </c>
      <c r="T182" s="101">
        <f t="shared" si="162"/>
        <v>2.4561860310729822E-2</v>
      </c>
      <c r="U182" s="245">
        <f t="shared" si="134"/>
        <v>0.24016161827620452</v>
      </c>
      <c r="V182" s="100">
        <f t="shared" si="127"/>
        <v>5606.5450733589059</v>
      </c>
      <c r="W182" s="122">
        <f t="shared" si="152"/>
        <v>0</v>
      </c>
      <c r="X182" s="122">
        <f t="shared" si="153"/>
        <v>1681.9635220076718</v>
      </c>
      <c r="Y182" s="100">
        <f t="shared" si="144"/>
        <v>7288.5085953665775</v>
      </c>
      <c r="Z182" s="221">
        <f t="shared" si="130"/>
        <v>0</v>
      </c>
      <c r="AA182" s="117">
        <f t="shared" si="154"/>
        <v>0</v>
      </c>
      <c r="AB182" s="130">
        <f t="shared" si="155"/>
        <v>7288.5085953665775</v>
      </c>
      <c r="AC182" s="101">
        <f t="shared" si="163"/>
        <v>2.3963396219659483E-2</v>
      </c>
      <c r="AD182" s="245">
        <f t="shared" si="136"/>
        <v>0.18149622640729923</v>
      </c>
      <c r="AE182" s="100">
        <f t="shared" si="128"/>
        <v>5886.8723270268501</v>
      </c>
      <c r="AF182" s="122">
        <f t="shared" si="164"/>
        <v>0</v>
      </c>
      <c r="AG182" s="122">
        <f t="shared" si="165"/>
        <v>1766.061698108055</v>
      </c>
      <c r="AH182" s="100">
        <f t="shared" si="145"/>
        <v>7652.9340251349049</v>
      </c>
      <c r="AI182" s="221">
        <f t="shared" si="131"/>
        <v>0</v>
      </c>
      <c r="AJ182" s="117">
        <f t="shared" si="156"/>
        <v>0</v>
      </c>
      <c r="AK182" s="130">
        <f t="shared" si="157"/>
        <v>7652.9340251349049</v>
      </c>
      <c r="AL182" s="101">
        <f t="shared" si="166"/>
        <v>4.9999999999999822E-2</v>
      </c>
      <c r="AM182" s="298">
        <f t="shared" si="167"/>
        <v>4.9999999999999822E-2</v>
      </c>
      <c r="AN182" s="100">
        <f t="shared" si="168"/>
        <v>705.63402513490564</v>
      </c>
      <c r="AO182" s="101">
        <f t="shared" si="169"/>
        <v>0.10156953422695225</v>
      </c>
      <c r="AQ182" s="292">
        <f t="shared" si="170"/>
        <v>0.53850858573493032</v>
      </c>
      <c r="AR182" s="289"/>
    </row>
    <row r="183" spans="1:44" s="93" customFormat="1" x14ac:dyDescent="0.25">
      <c r="A183" s="95" t="s">
        <v>415</v>
      </c>
      <c r="B183" s="100">
        <v>3751.32</v>
      </c>
      <c r="C183" s="100">
        <f t="shared" si="158"/>
        <v>1875.66</v>
      </c>
      <c r="D183" s="100">
        <f t="shared" si="159"/>
        <v>1125.396</v>
      </c>
      <c r="E183" s="100">
        <v>59.87</v>
      </c>
      <c r="F183" s="100">
        <f t="shared" si="160"/>
        <v>6812.2460000000001</v>
      </c>
      <c r="G183" s="223"/>
      <c r="H183" s="117">
        <f t="shared" si="146"/>
        <v>0</v>
      </c>
      <c r="I183" s="130">
        <f t="shared" si="147"/>
        <v>6812.2460000000001</v>
      </c>
      <c r="K183" s="141"/>
      <c r="M183" s="100">
        <f t="shared" si="126"/>
        <v>4653.0449564362189</v>
      </c>
      <c r="N183" s="122">
        <f t="shared" si="148"/>
        <v>930.60899128724384</v>
      </c>
      <c r="O183" s="122">
        <f t="shared" si="149"/>
        <v>1395.9134869308657</v>
      </c>
      <c r="P183" s="100">
        <f t="shared" si="161"/>
        <v>6979.5674346543283</v>
      </c>
      <c r="Q183" s="221">
        <f t="shared" si="129"/>
        <v>0</v>
      </c>
      <c r="R183" s="117">
        <f t="shared" si="150"/>
        <v>0</v>
      </c>
      <c r="S183" s="130">
        <f t="shared" si="151"/>
        <v>6979.5674346543283</v>
      </c>
      <c r="T183" s="101">
        <f t="shared" si="162"/>
        <v>2.4561860310729822E-2</v>
      </c>
      <c r="U183" s="245">
        <f t="shared" si="134"/>
        <v>0.24037537625055139</v>
      </c>
      <c r="V183" s="100">
        <f t="shared" si="127"/>
        <v>5497.5550573329083</v>
      </c>
      <c r="W183" s="122">
        <f t="shared" si="152"/>
        <v>0</v>
      </c>
      <c r="X183" s="122">
        <f t="shared" si="153"/>
        <v>1649.2665171998724</v>
      </c>
      <c r="Y183" s="100">
        <f t="shared" si="144"/>
        <v>7146.8215745327807</v>
      </c>
      <c r="Z183" s="221">
        <f t="shared" si="130"/>
        <v>0</v>
      </c>
      <c r="AA183" s="117">
        <f t="shared" si="154"/>
        <v>0</v>
      </c>
      <c r="AB183" s="130">
        <f t="shared" si="155"/>
        <v>7146.8215745327807</v>
      </c>
      <c r="AC183" s="101">
        <f t="shared" si="163"/>
        <v>2.3963396219659261E-2</v>
      </c>
      <c r="AD183" s="245">
        <f t="shared" si="136"/>
        <v>0.18149622640729923</v>
      </c>
      <c r="AE183" s="100">
        <f t="shared" si="128"/>
        <v>5772.4328101995534</v>
      </c>
      <c r="AF183" s="122">
        <f t="shared" si="164"/>
        <v>0</v>
      </c>
      <c r="AG183" s="122">
        <f t="shared" si="165"/>
        <v>1731.729843059866</v>
      </c>
      <c r="AH183" s="100">
        <f t="shared" si="145"/>
        <v>7504.1626532594191</v>
      </c>
      <c r="AI183" s="221">
        <f t="shared" si="131"/>
        <v>0</v>
      </c>
      <c r="AJ183" s="117">
        <f t="shared" si="156"/>
        <v>0</v>
      </c>
      <c r="AK183" s="130">
        <f t="shared" si="157"/>
        <v>7504.1626532594191</v>
      </c>
      <c r="AL183" s="101">
        <f t="shared" si="166"/>
        <v>4.9999999999999822E-2</v>
      </c>
      <c r="AM183" s="298">
        <f t="shared" si="167"/>
        <v>5.0000000000000044E-2</v>
      </c>
      <c r="AN183" s="100">
        <f t="shared" si="168"/>
        <v>691.91665325941904</v>
      </c>
      <c r="AO183" s="101">
        <f t="shared" si="169"/>
        <v>0.10156953422695225</v>
      </c>
      <c r="AQ183" s="292">
        <f t="shared" si="170"/>
        <v>0.53877376768698837</v>
      </c>
      <c r="AR183" s="289"/>
    </row>
    <row r="184" spans="1:44" s="93" customFormat="1" x14ac:dyDescent="0.25">
      <c r="A184" s="95" t="s">
        <v>416</v>
      </c>
      <c r="B184" s="100">
        <v>3677.75</v>
      </c>
      <c r="C184" s="100">
        <f t="shared" si="158"/>
        <v>1838.875</v>
      </c>
      <c r="D184" s="100">
        <f t="shared" si="159"/>
        <v>1103.325</v>
      </c>
      <c r="E184" s="100">
        <v>59.87</v>
      </c>
      <c r="F184" s="100">
        <f t="shared" si="160"/>
        <v>6679.82</v>
      </c>
      <c r="G184" s="223"/>
      <c r="H184" s="117">
        <f t="shared" si="146"/>
        <v>0</v>
      </c>
      <c r="I184" s="130">
        <f t="shared" si="147"/>
        <v>6679.82</v>
      </c>
      <c r="K184" s="141"/>
      <c r="M184" s="100">
        <f t="shared" si="126"/>
        <v>4562.5925371605463</v>
      </c>
      <c r="N184" s="122">
        <f t="shared" si="148"/>
        <v>912.51850743210935</v>
      </c>
      <c r="O184" s="122">
        <f t="shared" si="149"/>
        <v>1368.7777611481638</v>
      </c>
      <c r="P184" s="100">
        <f t="shared" si="161"/>
        <v>6843.8888057408185</v>
      </c>
      <c r="Q184" s="221">
        <f t="shared" si="129"/>
        <v>0</v>
      </c>
      <c r="R184" s="117">
        <f t="shared" si="150"/>
        <v>0</v>
      </c>
      <c r="S184" s="130">
        <f t="shared" si="151"/>
        <v>6843.8888057408185</v>
      </c>
      <c r="T184" s="101">
        <f t="shared" si="162"/>
        <v>2.4561860310729822E-2</v>
      </c>
      <c r="U184" s="245">
        <f t="shared" si="134"/>
        <v>0.24059344358929957</v>
      </c>
      <c r="V184" s="100">
        <f t="shared" si="127"/>
        <v>5390.6858652892906</v>
      </c>
      <c r="W184" s="122">
        <f t="shared" si="152"/>
        <v>0</v>
      </c>
      <c r="X184" s="122">
        <f t="shared" si="153"/>
        <v>1617.2057595867871</v>
      </c>
      <c r="Y184" s="100">
        <f t="shared" si="144"/>
        <v>7007.8916248760779</v>
      </c>
      <c r="Z184" s="221">
        <f t="shared" si="130"/>
        <v>0</v>
      </c>
      <c r="AA184" s="117">
        <f t="shared" si="154"/>
        <v>0</v>
      </c>
      <c r="AB184" s="130">
        <f t="shared" si="155"/>
        <v>7007.8916248760779</v>
      </c>
      <c r="AC184" s="101">
        <f t="shared" si="163"/>
        <v>2.3963396219659483E-2</v>
      </c>
      <c r="AD184" s="245">
        <f t="shared" si="136"/>
        <v>0.18149622640729923</v>
      </c>
      <c r="AE184" s="100">
        <f t="shared" si="128"/>
        <v>5660.2201585537541</v>
      </c>
      <c r="AF184" s="122">
        <f t="shared" si="164"/>
        <v>0</v>
      </c>
      <c r="AG184" s="122">
        <f t="shared" si="165"/>
        <v>1698.0660475661261</v>
      </c>
      <c r="AH184" s="100">
        <f t="shared" si="145"/>
        <v>7358.2862061198803</v>
      </c>
      <c r="AI184" s="221">
        <f t="shared" si="131"/>
        <v>0</v>
      </c>
      <c r="AJ184" s="117">
        <f t="shared" si="156"/>
        <v>0</v>
      </c>
      <c r="AK184" s="130">
        <f t="shared" si="157"/>
        <v>7358.2862061198803</v>
      </c>
      <c r="AL184" s="101">
        <f t="shared" si="166"/>
        <v>4.9999999999999822E-2</v>
      </c>
      <c r="AM184" s="298">
        <f t="shared" si="167"/>
        <v>4.9999999999999822E-2</v>
      </c>
      <c r="AN184" s="100">
        <f t="shared" si="168"/>
        <v>678.46620611988055</v>
      </c>
      <c r="AO184" s="101">
        <f t="shared" si="169"/>
        <v>0.10156953422695225</v>
      </c>
      <c r="AQ184" s="292">
        <f t="shared" si="170"/>
        <v>0.53904429571171342</v>
      </c>
      <c r="AR184" s="289"/>
    </row>
    <row r="185" spans="1:44" s="93" customFormat="1" x14ac:dyDescent="0.25">
      <c r="A185" s="95" t="s">
        <v>417</v>
      </c>
      <c r="B185" s="100">
        <v>3605.64</v>
      </c>
      <c r="C185" s="100">
        <f t="shared" si="158"/>
        <v>1802.82</v>
      </c>
      <c r="D185" s="100">
        <f t="shared" si="159"/>
        <v>1081.692</v>
      </c>
      <c r="E185" s="100">
        <v>59.87</v>
      </c>
      <c r="F185" s="100">
        <f t="shared" si="160"/>
        <v>6550.0219999999999</v>
      </c>
      <c r="G185" s="223"/>
      <c r="H185" s="117">
        <f t="shared" si="146"/>
        <v>0</v>
      </c>
      <c r="I185" s="130">
        <f t="shared" si="147"/>
        <v>6550.0219999999999</v>
      </c>
      <c r="K185" s="141"/>
      <c r="M185" s="100">
        <f t="shared" si="126"/>
        <v>4473.9351502641384</v>
      </c>
      <c r="N185" s="122">
        <f t="shared" si="148"/>
        <v>894.78703005282773</v>
      </c>
      <c r="O185" s="122">
        <f t="shared" si="149"/>
        <v>1342.1805450792415</v>
      </c>
      <c r="P185" s="100">
        <f t="shared" si="161"/>
        <v>6710.9027253962076</v>
      </c>
      <c r="Q185" s="221">
        <f t="shared" si="129"/>
        <v>0</v>
      </c>
      <c r="R185" s="117">
        <f t="shared" si="150"/>
        <v>0</v>
      </c>
      <c r="S185" s="130">
        <f t="shared" si="151"/>
        <v>6710.9027253962076</v>
      </c>
      <c r="T185" s="101">
        <f t="shared" si="162"/>
        <v>2.4561860310729822E-2</v>
      </c>
      <c r="U185" s="245">
        <f t="shared" si="134"/>
        <v>0.24081581917888051</v>
      </c>
      <c r="V185" s="100">
        <f t="shared" si="127"/>
        <v>5285.937497228053</v>
      </c>
      <c r="W185" s="122">
        <f t="shared" si="152"/>
        <v>0</v>
      </c>
      <c r="X185" s="122">
        <f t="shared" si="153"/>
        <v>1585.7812491684158</v>
      </c>
      <c r="Y185" s="100">
        <f t="shared" si="144"/>
        <v>6871.7187463964692</v>
      </c>
      <c r="Z185" s="221">
        <f t="shared" si="130"/>
        <v>0</v>
      </c>
      <c r="AA185" s="117">
        <f t="shared" si="154"/>
        <v>0</v>
      </c>
      <c r="AB185" s="130">
        <f t="shared" si="155"/>
        <v>6871.7187463964692</v>
      </c>
      <c r="AC185" s="101">
        <f t="shared" si="163"/>
        <v>2.3963396219659483E-2</v>
      </c>
      <c r="AD185" s="245">
        <f t="shared" si="136"/>
        <v>0.18149622640729923</v>
      </c>
      <c r="AE185" s="100">
        <f t="shared" si="128"/>
        <v>5550.2343720894542</v>
      </c>
      <c r="AF185" s="122">
        <f t="shared" si="164"/>
        <v>0</v>
      </c>
      <c r="AG185" s="122">
        <f t="shared" si="165"/>
        <v>1665.0703116268362</v>
      </c>
      <c r="AH185" s="100">
        <f t="shared" si="145"/>
        <v>7215.3046837162901</v>
      </c>
      <c r="AI185" s="221">
        <f t="shared" si="131"/>
        <v>0</v>
      </c>
      <c r="AJ185" s="117">
        <f t="shared" si="156"/>
        <v>0</v>
      </c>
      <c r="AK185" s="130">
        <f t="shared" si="157"/>
        <v>7215.3046837162901</v>
      </c>
      <c r="AL185" s="101">
        <f t="shared" si="166"/>
        <v>4.99999999999996E-2</v>
      </c>
      <c r="AM185" s="298">
        <f t="shared" si="167"/>
        <v>4.9999999999999822E-2</v>
      </c>
      <c r="AN185" s="100">
        <f t="shared" si="168"/>
        <v>665.28268371629019</v>
      </c>
      <c r="AO185" s="101">
        <f t="shared" si="169"/>
        <v>0.10156953422695225</v>
      </c>
      <c r="AQ185" s="292">
        <f t="shared" si="170"/>
        <v>0.53932016842764519</v>
      </c>
      <c r="AR185" s="289"/>
    </row>
    <row r="186" spans="1:44" s="93" customFormat="1" x14ac:dyDescent="0.25">
      <c r="A186" s="95" t="s">
        <v>418</v>
      </c>
      <c r="B186" s="100">
        <v>3534.95</v>
      </c>
      <c r="C186" s="100">
        <f t="shared" si="158"/>
        <v>1767.4749999999999</v>
      </c>
      <c r="D186" s="100">
        <f t="shared" si="159"/>
        <v>1060.4849999999999</v>
      </c>
      <c r="E186" s="100">
        <v>59.87</v>
      </c>
      <c r="F186" s="100">
        <f t="shared" si="160"/>
        <v>6422.7799999999988</v>
      </c>
      <c r="G186" s="223"/>
      <c r="H186" s="117">
        <f t="shared" si="146"/>
        <v>0</v>
      </c>
      <c r="I186" s="130">
        <f t="shared" si="147"/>
        <v>6422.7799999999988</v>
      </c>
      <c r="K186" s="141"/>
      <c r="M186" s="100">
        <f t="shared" si="126"/>
        <v>4387.0236167776993</v>
      </c>
      <c r="N186" s="122">
        <f t="shared" si="148"/>
        <v>877.40472335553989</v>
      </c>
      <c r="O186" s="122">
        <f t="shared" si="149"/>
        <v>1316.1070850333097</v>
      </c>
      <c r="P186" s="100">
        <f t="shared" si="161"/>
        <v>6580.5354251665494</v>
      </c>
      <c r="Q186" s="221">
        <f t="shared" si="129"/>
        <v>0</v>
      </c>
      <c r="R186" s="117">
        <f t="shared" si="150"/>
        <v>0</v>
      </c>
      <c r="S186" s="130">
        <f t="shared" si="151"/>
        <v>6580.5354251665494</v>
      </c>
      <c r="T186" s="101">
        <f t="shared" si="162"/>
        <v>2.4561860310730044E-2</v>
      </c>
      <c r="U186" s="245">
        <f t="shared" si="134"/>
        <v>0.24104262203926496</v>
      </c>
      <c r="V186" s="100">
        <f t="shared" si="127"/>
        <v>5183.2518483825525</v>
      </c>
      <c r="W186" s="122">
        <f t="shared" si="152"/>
        <v>0</v>
      </c>
      <c r="X186" s="122">
        <f t="shared" si="153"/>
        <v>1554.9755545147657</v>
      </c>
      <c r="Y186" s="100">
        <f t="shared" si="144"/>
        <v>6738.2274028973179</v>
      </c>
      <c r="Z186" s="221">
        <f t="shared" si="130"/>
        <v>0</v>
      </c>
      <c r="AA186" s="117">
        <f t="shared" si="154"/>
        <v>0</v>
      </c>
      <c r="AB186" s="130">
        <f t="shared" si="155"/>
        <v>6738.2274028973179</v>
      </c>
      <c r="AC186" s="101">
        <f t="shared" si="163"/>
        <v>2.3963396219659039E-2</v>
      </c>
      <c r="AD186" s="245">
        <f t="shared" si="136"/>
        <v>0.18149622640729901</v>
      </c>
      <c r="AE186" s="100">
        <f t="shared" si="128"/>
        <v>5442.41444080168</v>
      </c>
      <c r="AF186" s="122">
        <f t="shared" si="164"/>
        <v>0</v>
      </c>
      <c r="AG186" s="122">
        <f t="shared" si="165"/>
        <v>1632.7243322405041</v>
      </c>
      <c r="AH186" s="100">
        <f t="shared" si="145"/>
        <v>7075.1387730421839</v>
      </c>
      <c r="AI186" s="221">
        <f t="shared" si="131"/>
        <v>0</v>
      </c>
      <c r="AJ186" s="117">
        <f t="shared" si="156"/>
        <v>0</v>
      </c>
      <c r="AK186" s="130">
        <f t="shared" si="157"/>
        <v>7075.1387730421839</v>
      </c>
      <c r="AL186" s="101">
        <f t="shared" si="166"/>
        <v>5.0000000000000044E-2</v>
      </c>
      <c r="AM186" s="298">
        <f t="shared" si="167"/>
        <v>5.0000000000000044E-2</v>
      </c>
      <c r="AN186" s="100">
        <f t="shared" si="168"/>
        <v>652.35877304218502</v>
      </c>
      <c r="AO186" s="101">
        <f t="shared" si="169"/>
        <v>0.10156953422695247</v>
      </c>
      <c r="AQ186" s="292">
        <f t="shared" si="170"/>
        <v>0.53960153348751194</v>
      </c>
      <c r="AR186" s="289"/>
    </row>
    <row r="187" spans="1:44" s="93" customFormat="1" x14ac:dyDescent="0.25">
      <c r="A187" s="95" t="s">
        <v>419</v>
      </c>
      <c r="B187" s="100">
        <v>3465.64</v>
      </c>
      <c r="C187" s="100">
        <f t="shared" si="158"/>
        <v>1732.82</v>
      </c>
      <c r="D187" s="100">
        <f t="shared" si="159"/>
        <v>1039.692</v>
      </c>
      <c r="E187" s="100">
        <v>59.87</v>
      </c>
      <c r="F187" s="100">
        <f t="shared" si="160"/>
        <v>6298.0219999999999</v>
      </c>
      <c r="G187" s="223"/>
      <c r="H187" s="117">
        <f t="shared" si="146"/>
        <v>0</v>
      </c>
      <c r="I187" s="130">
        <f t="shared" si="147"/>
        <v>6298.0219999999999</v>
      </c>
      <c r="K187" s="141"/>
      <c r="M187" s="100">
        <f t="shared" si="126"/>
        <v>4301.8087577319357</v>
      </c>
      <c r="N187" s="122">
        <f t="shared" si="148"/>
        <v>860.36175154638715</v>
      </c>
      <c r="O187" s="122">
        <f t="shared" si="149"/>
        <v>1290.5426273195806</v>
      </c>
      <c r="P187" s="100">
        <f t="shared" si="161"/>
        <v>6452.7131365979039</v>
      </c>
      <c r="Q187" s="221">
        <f t="shared" si="129"/>
        <v>0</v>
      </c>
      <c r="R187" s="117">
        <f t="shared" si="150"/>
        <v>0</v>
      </c>
      <c r="S187" s="130">
        <f t="shared" si="151"/>
        <v>6452.7131365979039</v>
      </c>
      <c r="T187" s="101">
        <f t="shared" si="162"/>
        <v>2.4561860310730044E-2</v>
      </c>
      <c r="U187" s="245">
        <f t="shared" ref="U187:U218" si="171">M187/B187-1</f>
        <v>0.24127398048612547</v>
      </c>
      <c r="V187" s="100">
        <f t="shared" si="127"/>
        <v>5082.5708139861536</v>
      </c>
      <c r="W187" s="122">
        <f t="shared" si="152"/>
        <v>0</v>
      </c>
      <c r="X187" s="122">
        <f t="shared" si="153"/>
        <v>1524.7712441958461</v>
      </c>
      <c r="Y187" s="100">
        <f t="shared" si="144"/>
        <v>6607.3420581819992</v>
      </c>
      <c r="Z187" s="221">
        <f t="shared" si="130"/>
        <v>0</v>
      </c>
      <c r="AA187" s="117">
        <f t="shared" si="154"/>
        <v>0</v>
      </c>
      <c r="AB187" s="130">
        <f t="shared" si="155"/>
        <v>6607.3420581819992</v>
      </c>
      <c r="AC187" s="101">
        <f t="shared" si="163"/>
        <v>2.3963396219659261E-2</v>
      </c>
      <c r="AD187" s="245">
        <f t="shared" ref="AD187:AD218" si="172">V187/M187-1</f>
        <v>0.18149622640729923</v>
      </c>
      <c r="AE187" s="100">
        <f t="shared" si="128"/>
        <v>5336.699354685461</v>
      </c>
      <c r="AF187" s="122">
        <f t="shared" si="164"/>
        <v>0</v>
      </c>
      <c r="AG187" s="122">
        <f t="shared" si="165"/>
        <v>1601.0098064056383</v>
      </c>
      <c r="AH187" s="100">
        <f t="shared" si="145"/>
        <v>6937.7091610910993</v>
      </c>
      <c r="AI187" s="221">
        <f t="shared" si="131"/>
        <v>0</v>
      </c>
      <c r="AJ187" s="117">
        <f t="shared" si="156"/>
        <v>0</v>
      </c>
      <c r="AK187" s="130">
        <f t="shared" si="157"/>
        <v>6937.7091610910993</v>
      </c>
      <c r="AL187" s="101">
        <f t="shared" si="166"/>
        <v>5.0000000000000044E-2</v>
      </c>
      <c r="AM187" s="298">
        <f t="shared" si="167"/>
        <v>5.0000000000000044E-2</v>
      </c>
      <c r="AN187" s="100">
        <f t="shared" si="168"/>
        <v>639.68716109109937</v>
      </c>
      <c r="AO187" s="101">
        <f t="shared" si="169"/>
        <v>0.10156953422695247</v>
      </c>
      <c r="AQ187" s="292">
        <f t="shared" si="170"/>
        <v>0.53988855007602088</v>
      </c>
      <c r="AR187" s="289"/>
    </row>
    <row r="188" spans="1:44" s="93" customFormat="1" x14ac:dyDescent="0.25">
      <c r="A188" s="95" t="s">
        <v>420</v>
      </c>
      <c r="B188" s="100">
        <v>3397.68</v>
      </c>
      <c r="C188" s="100">
        <f t="shared" si="158"/>
        <v>1698.84</v>
      </c>
      <c r="D188" s="100">
        <f t="shared" si="159"/>
        <v>1019.3039999999999</v>
      </c>
      <c r="E188" s="100">
        <v>59.87</v>
      </c>
      <c r="F188" s="100">
        <f t="shared" si="160"/>
        <v>6175.6939999999995</v>
      </c>
      <c r="G188" s="223"/>
      <c r="H188" s="117">
        <f t="shared" si="146"/>
        <v>0</v>
      </c>
      <c r="I188" s="130">
        <f t="shared" si="147"/>
        <v>6175.6939999999995</v>
      </c>
      <c r="K188" s="141"/>
      <c r="M188" s="100">
        <f t="shared" si="126"/>
        <v>4218.2536888998748</v>
      </c>
      <c r="N188" s="122">
        <f t="shared" si="148"/>
        <v>843.65073777997497</v>
      </c>
      <c r="O188" s="122">
        <f t="shared" si="149"/>
        <v>1265.4761066699623</v>
      </c>
      <c r="P188" s="100">
        <f t="shared" si="161"/>
        <v>6327.3805333498121</v>
      </c>
      <c r="Q188" s="221">
        <f t="shared" si="129"/>
        <v>0</v>
      </c>
      <c r="R188" s="117">
        <f t="shared" si="150"/>
        <v>0</v>
      </c>
      <c r="S188" s="130">
        <f t="shared" si="151"/>
        <v>6327.3805333498121</v>
      </c>
      <c r="T188" s="101">
        <f t="shared" si="162"/>
        <v>2.4561860310729822E-2</v>
      </c>
      <c r="U188" s="245">
        <f t="shared" si="171"/>
        <v>0.24150999767484715</v>
      </c>
      <c r="V188" s="100">
        <f t="shared" si="127"/>
        <v>4983.8508154638712</v>
      </c>
      <c r="W188" s="122">
        <f t="shared" si="152"/>
        <v>0</v>
      </c>
      <c r="X188" s="122">
        <f t="shared" si="153"/>
        <v>1495.1552446391613</v>
      </c>
      <c r="Y188" s="100">
        <f t="shared" si="144"/>
        <v>6479.0060601030327</v>
      </c>
      <c r="Z188" s="221">
        <f t="shared" si="130"/>
        <v>0</v>
      </c>
      <c r="AA188" s="117">
        <f t="shared" si="154"/>
        <v>0</v>
      </c>
      <c r="AB188" s="130">
        <f t="shared" si="155"/>
        <v>6479.0060601030327</v>
      </c>
      <c r="AC188" s="101">
        <f t="shared" si="163"/>
        <v>2.3963396219659261E-2</v>
      </c>
      <c r="AD188" s="245">
        <f t="shared" si="172"/>
        <v>0.18149622640729923</v>
      </c>
      <c r="AE188" s="100">
        <f t="shared" si="128"/>
        <v>5233.0433562370645</v>
      </c>
      <c r="AF188" s="122">
        <f t="shared" si="164"/>
        <v>0</v>
      </c>
      <c r="AG188" s="122">
        <f t="shared" si="165"/>
        <v>1569.9130068711193</v>
      </c>
      <c r="AH188" s="100">
        <f t="shared" si="145"/>
        <v>6802.9563631081837</v>
      </c>
      <c r="AI188" s="221">
        <f t="shared" si="131"/>
        <v>0</v>
      </c>
      <c r="AJ188" s="117">
        <f t="shared" si="156"/>
        <v>0</v>
      </c>
      <c r="AK188" s="130">
        <f t="shared" si="157"/>
        <v>6802.9563631081837</v>
      </c>
      <c r="AL188" s="101">
        <f t="shared" si="166"/>
        <v>4.9999999999999822E-2</v>
      </c>
      <c r="AM188" s="298">
        <f t="shared" si="167"/>
        <v>5.0000000000000044E-2</v>
      </c>
      <c r="AN188" s="100">
        <f t="shared" si="168"/>
        <v>627.26236310818422</v>
      </c>
      <c r="AO188" s="101">
        <f t="shared" si="169"/>
        <v>0.10156953422695225</v>
      </c>
      <c r="AQ188" s="292">
        <f t="shared" si="170"/>
        <v>0.54018134616475488</v>
      </c>
      <c r="AR188" s="289"/>
    </row>
    <row r="189" spans="1:44" s="93" customFormat="1" x14ac:dyDescent="0.25">
      <c r="A189" s="95" t="s">
        <v>421</v>
      </c>
      <c r="B189" s="100">
        <v>3331.06</v>
      </c>
      <c r="C189" s="100">
        <f t="shared" si="158"/>
        <v>1665.53</v>
      </c>
      <c r="D189" s="100">
        <f t="shared" si="159"/>
        <v>999.31799999999998</v>
      </c>
      <c r="E189" s="100">
        <v>59.87</v>
      </c>
      <c r="F189" s="100">
        <f t="shared" si="160"/>
        <v>6055.7780000000002</v>
      </c>
      <c r="G189" s="223"/>
      <c r="H189" s="117">
        <f t="shared" si="146"/>
        <v>0</v>
      </c>
      <c r="I189" s="130">
        <f t="shared" si="147"/>
        <v>6055.7780000000002</v>
      </c>
      <c r="K189" s="141"/>
      <c r="M189" s="100">
        <f t="shared" si="126"/>
        <v>4136.3461155391942</v>
      </c>
      <c r="N189" s="122">
        <f t="shared" si="148"/>
        <v>827.26922310783891</v>
      </c>
      <c r="O189" s="122">
        <f t="shared" si="149"/>
        <v>1240.9038346617583</v>
      </c>
      <c r="P189" s="100">
        <f t="shared" si="161"/>
        <v>6204.5191733087913</v>
      </c>
      <c r="Q189" s="221">
        <f t="shared" si="129"/>
        <v>0</v>
      </c>
      <c r="R189" s="117">
        <f t="shared" si="150"/>
        <v>0</v>
      </c>
      <c r="S189" s="130">
        <f t="shared" si="151"/>
        <v>6204.5191733087913</v>
      </c>
      <c r="T189" s="101">
        <f t="shared" si="162"/>
        <v>2.4561860310729822E-2</v>
      </c>
      <c r="U189" s="245">
        <f t="shared" si="171"/>
        <v>0.2417507086450541</v>
      </c>
      <c r="V189" s="100">
        <f t="shared" si="127"/>
        <v>4887.0773266240485</v>
      </c>
      <c r="W189" s="122">
        <f t="shared" si="152"/>
        <v>0</v>
      </c>
      <c r="X189" s="122">
        <f t="shared" si="153"/>
        <v>1466.1231979872146</v>
      </c>
      <c r="Y189" s="100">
        <f t="shared" si="144"/>
        <v>6353.2005246112631</v>
      </c>
      <c r="Z189" s="221">
        <f t="shared" si="130"/>
        <v>0</v>
      </c>
      <c r="AA189" s="117">
        <f t="shared" si="154"/>
        <v>0</v>
      </c>
      <c r="AB189" s="130">
        <f t="shared" si="155"/>
        <v>6353.2005246112631</v>
      </c>
      <c r="AC189" s="101">
        <f t="shared" si="163"/>
        <v>2.3963396219659261E-2</v>
      </c>
      <c r="AD189" s="245">
        <f t="shared" si="172"/>
        <v>0.18149622640729923</v>
      </c>
      <c r="AE189" s="100">
        <f t="shared" si="128"/>
        <v>5131.4311929552505</v>
      </c>
      <c r="AF189" s="122">
        <f t="shared" si="164"/>
        <v>0</v>
      </c>
      <c r="AG189" s="122">
        <f t="shared" si="165"/>
        <v>1539.4293578865752</v>
      </c>
      <c r="AH189" s="100">
        <f t="shared" si="145"/>
        <v>6670.8605508418259</v>
      </c>
      <c r="AI189" s="221">
        <f t="shared" si="131"/>
        <v>0</v>
      </c>
      <c r="AJ189" s="117">
        <f t="shared" si="156"/>
        <v>0</v>
      </c>
      <c r="AK189" s="130">
        <f t="shared" si="157"/>
        <v>6670.8605508418259</v>
      </c>
      <c r="AL189" s="101">
        <f t="shared" si="166"/>
        <v>5.0000000000000044E-2</v>
      </c>
      <c r="AM189" s="298">
        <f t="shared" si="167"/>
        <v>4.9999999999999822E-2</v>
      </c>
      <c r="AN189" s="100">
        <f t="shared" si="168"/>
        <v>615.08255084182565</v>
      </c>
      <c r="AO189" s="101">
        <f t="shared" si="169"/>
        <v>0.10156953422695247</v>
      </c>
      <c r="AQ189" s="292">
        <f t="shared" si="170"/>
        <v>0.54047996522285713</v>
      </c>
      <c r="AR189" s="289"/>
    </row>
    <row r="190" spans="1:44" s="93" customFormat="1" x14ac:dyDescent="0.25">
      <c r="A190" s="95" t="s">
        <v>422</v>
      </c>
      <c r="B190" s="100">
        <v>3265.75</v>
      </c>
      <c r="C190" s="100">
        <f t="shared" si="158"/>
        <v>1632.875</v>
      </c>
      <c r="D190" s="100">
        <f t="shared" si="159"/>
        <v>979.72499999999991</v>
      </c>
      <c r="E190" s="100">
        <v>59.87</v>
      </c>
      <c r="F190" s="100">
        <f t="shared" si="160"/>
        <v>5938.22</v>
      </c>
      <c r="G190" s="223"/>
      <c r="H190" s="117">
        <f t="shared" si="146"/>
        <v>0</v>
      </c>
      <c r="I190" s="130">
        <f t="shared" si="147"/>
        <v>5938.22</v>
      </c>
      <c r="K190" s="141"/>
      <c r="M190" s="100">
        <f t="shared" si="126"/>
        <v>4056.0491534229218</v>
      </c>
      <c r="N190" s="122">
        <f t="shared" si="148"/>
        <v>811.2098306845844</v>
      </c>
      <c r="O190" s="122">
        <f t="shared" si="149"/>
        <v>1216.8147460268765</v>
      </c>
      <c r="P190" s="100">
        <f t="shared" si="161"/>
        <v>6084.0737301343825</v>
      </c>
      <c r="Q190" s="221">
        <f t="shared" si="129"/>
        <v>0</v>
      </c>
      <c r="R190" s="117">
        <f t="shared" si="150"/>
        <v>0</v>
      </c>
      <c r="S190" s="130">
        <f t="shared" si="151"/>
        <v>6084.0737301343825</v>
      </c>
      <c r="T190" s="101">
        <f t="shared" si="162"/>
        <v>2.4561860310729822E-2</v>
      </c>
      <c r="U190" s="245">
        <f t="shared" si="171"/>
        <v>0.24199621937469851</v>
      </c>
      <c r="V190" s="100">
        <f t="shared" si="127"/>
        <v>4792.2067688917023</v>
      </c>
      <c r="W190" s="122">
        <f t="shared" si="152"/>
        <v>0</v>
      </c>
      <c r="X190" s="122">
        <f t="shared" si="153"/>
        <v>1437.6620306675106</v>
      </c>
      <c r="Y190" s="100">
        <f t="shared" si="144"/>
        <v>6229.8687995592127</v>
      </c>
      <c r="Z190" s="221">
        <f t="shared" si="130"/>
        <v>0</v>
      </c>
      <c r="AA190" s="117">
        <f t="shared" si="154"/>
        <v>0</v>
      </c>
      <c r="AB190" s="130">
        <f t="shared" si="155"/>
        <v>6229.8687995592127</v>
      </c>
      <c r="AC190" s="101">
        <f t="shared" si="163"/>
        <v>2.3963396219659261E-2</v>
      </c>
      <c r="AD190" s="245">
        <f t="shared" si="172"/>
        <v>0.18149622640729901</v>
      </c>
      <c r="AE190" s="100">
        <f t="shared" si="128"/>
        <v>5031.8171073362873</v>
      </c>
      <c r="AF190" s="122">
        <f t="shared" si="164"/>
        <v>0</v>
      </c>
      <c r="AG190" s="122">
        <f t="shared" si="165"/>
        <v>1509.5451322008862</v>
      </c>
      <c r="AH190" s="100">
        <f t="shared" si="145"/>
        <v>6541.3622395371731</v>
      </c>
      <c r="AI190" s="221">
        <f t="shared" si="131"/>
        <v>0</v>
      </c>
      <c r="AJ190" s="117">
        <f t="shared" si="156"/>
        <v>0</v>
      </c>
      <c r="AK190" s="130">
        <f t="shared" si="157"/>
        <v>6541.3622395371731</v>
      </c>
      <c r="AL190" s="101">
        <f t="shared" si="166"/>
        <v>5.0000000000000044E-2</v>
      </c>
      <c r="AM190" s="298">
        <f t="shared" si="167"/>
        <v>5.0000000000000044E-2</v>
      </c>
      <c r="AN190" s="100">
        <f t="shared" si="168"/>
        <v>603.14223953717283</v>
      </c>
      <c r="AO190" s="101">
        <f t="shared" si="169"/>
        <v>0.10156953422695225</v>
      </c>
      <c r="AQ190" s="292">
        <f t="shared" si="170"/>
        <v>0.54078453872350529</v>
      </c>
      <c r="AR190" s="289"/>
    </row>
    <row r="191" spans="1:44" s="93" customFormat="1" x14ac:dyDescent="0.25">
      <c r="A191" s="95" t="s">
        <v>423</v>
      </c>
      <c r="B191" s="100">
        <v>3201.71</v>
      </c>
      <c r="C191" s="100">
        <f t="shared" si="158"/>
        <v>1600.855</v>
      </c>
      <c r="D191" s="100">
        <f t="shared" si="159"/>
        <v>960.51299999999992</v>
      </c>
      <c r="E191" s="100">
        <v>59.87</v>
      </c>
      <c r="F191" s="100">
        <f t="shared" si="160"/>
        <v>5822.9480000000003</v>
      </c>
      <c r="G191" s="223"/>
      <c r="H191" s="117">
        <f t="shared" si="146"/>
        <v>0</v>
      </c>
      <c r="I191" s="130">
        <f t="shared" si="147"/>
        <v>5822.9480000000003</v>
      </c>
      <c r="K191" s="141"/>
      <c r="M191" s="100">
        <f t="shared" si="126"/>
        <v>3977.3136235817628</v>
      </c>
      <c r="N191" s="122">
        <f t="shared" si="148"/>
        <v>795.46272471635257</v>
      </c>
      <c r="O191" s="122">
        <f t="shared" si="149"/>
        <v>1193.1940870745289</v>
      </c>
      <c r="P191" s="100">
        <f t="shared" si="161"/>
        <v>5965.9704353726447</v>
      </c>
      <c r="Q191" s="221">
        <f t="shared" si="129"/>
        <v>0</v>
      </c>
      <c r="R191" s="117">
        <f t="shared" si="150"/>
        <v>0</v>
      </c>
      <c r="S191" s="130">
        <f t="shared" si="151"/>
        <v>5965.9704353726447</v>
      </c>
      <c r="T191" s="101">
        <f t="shared" si="162"/>
        <v>2.4561860310730044E-2</v>
      </c>
      <c r="U191" s="245">
        <f t="shared" si="171"/>
        <v>0.24224668179871478</v>
      </c>
      <c r="V191" s="100">
        <f t="shared" si="127"/>
        <v>4699.1810375001942</v>
      </c>
      <c r="W191" s="122">
        <f t="shared" si="152"/>
        <v>0</v>
      </c>
      <c r="X191" s="122">
        <f t="shared" si="153"/>
        <v>1409.7543112500582</v>
      </c>
      <c r="Y191" s="100">
        <f t="shared" si="144"/>
        <v>6108.9353487502522</v>
      </c>
      <c r="Z191" s="221">
        <f t="shared" si="130"/>
        <v>0</v>
      </c>
      <c r="AA191" s="117">
        <f t="shared" si="154"/>
        <v>0</v>
      </c>
      <c r="AB191" s="130">
        <f t="shared" si="155"/>
        <v>6108.9353487502522</v>
      </c>
      <c r="AC191" s="101">
        <f t="shared" si="163"/>
        <v>2.3963396219659261E-2</v>
      </c>
      <c r="AD191" s="245">
        <f t="shared" si="172"/>
        <v>0.18149622640729923</v>
      </c>
      <c r="AE191" s="100">
        <f t="shared" si="128"/>
        <v>4934.1400893752034</v>
      </c>
      <c r="AF191" s="122">
        <f t="shared" si="164"/>
        <v>0</v>
      </c>
      <c r="AG191" s="122">
        <f t="shared" si="165"/>
        <v>1480.2420268125609</v>
      </c>
      <c r="AH191" s="100">
        <f t="shared" si="145"/>
        <v>6414.382116187764</v>
      </c>
      <c r="AI191" s="221">
        <f t="shared" si="131"/>
        <v>0</v>
      </c>
      <c r="AJ191" s="117">
        <f t="shared" si="156"/>
        <v>0</v>
      </c>
      <c r="AK191" s="130">
        <f t="shared" si="157"/>
        <v>6414.382116187764</v>
      </c>
      <c r="AL191" s="101">
        <f t="shared" si="166"/>
        <v>4.9999999999999822E-2</v>
      </c>
      <c r="AM191" s="298">
        <f t="shared" si="167"/>
        <v>4.9999999999999822E-2</v>
      </c>
      <c r="AN191" s="100">
        <f t="shared" si="168"/>
        <v>591.43411618776372</v>
      </c>
      <c r="AO191" s="101">
        <f t="shared" si="169"/>
        <v>0.10156953422695225</v>
      </c>
      <c r="AQ191" s="292">
        <f t="shared" si="170"/>
        <v>0.54109525515277879</v>
      </c>
      <c r="AR191" s="289"/>
    </row>
    <row r="192" spans="1:44" s="93" customFormat="1" x14ac:dyDescent="0.25">
      <c r="A192" s="95" t="s">
        <v>424</v>
      </c>
      <c r="B192" s="100">
        <v>3138.94</v>
      </c>
      <c r="C192" s="100">
        <f t="shared" si="158"/>
        <v>1569.47</v>
      </c>
      <c r="D192" s="100">
        <f t="shared" si="159"/>
        <v>941.68200000000002</v>
      </c>
      <c r="E192" s="100">
        <v>59.87</v>
      </c>
      <c r="F192" s="100">
        <f t="shared" si="160"/>
        <v>5709.9619999999995</v>
      </c>
      <c r="G192" s="223"/>
      <c r="H192" s="117">
        <f t="shared" si="146"/>
        <v>0</v>
      </c>
      <c r="I192" s="130">
        <f t="shared" si="147"/>
        <v>5709.9619999999995</v>
      </c>
      <c r="K192" s="141"/>
      <c r="M192" s="100">
        <f t="shared" si="126"/>
        <v>3900.1395260157169</v>
      </c>
      <c r="N192" s="122">
        <f t="shared" si="148"/>
        <v>780.0279052031434</v>
      </c>
      <c r="O192" s="122">
        <f t="shared" si="149"/>
        <v>1170.0418578047149</v>
      </c>
      <c r="P192" s="100">
        <f t="shared" si="161"/>
        <v>5850.2092890235754</v>
      </c>
      <c r="Q192" s="221">
        <f t="shared" si="129"/>
        <v>0</v>
      </c>
      <c r="R192" s="117">
        <f t="shared" si="150"/>
        <v>0</v>
      </c>
      <c r="S192" s="130">
        <f t="shared" si="151"/>
        <v>5850.2092890235754</v>
      </c>
      <c r="T192" s="101">
        <f t="shared" si="162"/>
        <v>2.4561860310729822E-2</v>
      </c>
      <c r="U192" s="245">
        <f t="shared" si="171"/>
        <v>0.24250209497974384</v>
      </c>
      <c r="V192" s="100">
        <f t="shared" si="127"/>
        <v>4608.0001324495224</v>
      </c>
      <c r="W192" s="122">
        <f t="shared" si="152"/>
        <v>0</v>
      </c>
      <c r="X192" s="122">
        <f t="shared" si="153"/>
        <v>1382.4000397348566</v>
      </c>
      <c r="Y192" s="100">
        <f t="shared" si="144"/>
        <v>5990.4001721843788</v>
      </c>
      <c r="Z192" s="221">
        <f t="shared" si="130"/>
        <v>0</v>
      </c>
      <c r="AA192" s="117">
        <f t="shared" si="154"/>
        <v>0</v>
      </c>
      <c r="AB192" s="130">
        <f t="shared" si="155"/>
        <v>5990.4001721843788</v>
      </c>
      <c r="AC192" s="101">
        <f t="shared" si="163"/>
        <v>2.3963396219659261E-2</v>
      </c>
      <c r="AD192" s="245">
        <f t="shared" si="172"/>
        <v>0.18149622640729923</v>
      </c>
      <c r="AE192" s="100">
        <f t="shared" si="128"/>
        <v>4838.4001390719977</v>
      </c>
      <c r="AF192" s="122">
        <f t="shared" si="164"/>
        <v>0</v>
      </c>
      <c r="AG192" s="122">
        <f t="shared" si="165"/>
        <v>1451.5200417215992</v>
      </c>
      <c r="AH192" s="100">
        <f t="shared" si="145"/>
        <v>6289.920180793597</v>
      </c>
      <c r="AI192" s="221">
        <f t="shared" si="131"/>
        <v>0</v>
      </c>
      <c r="AJ192" s="117">
        <f t="shared" si="156"/>
        <v>0</v>
      </c>
      <c r="AK192" s="130">
        <f t="shared" si="157"/>
        <v>6289.920180793597</v>
      </c>
      <c r="AL192" s="101">
        <f t="shared" si="166"/>
        <v>4.9999999999999822E-2</v>
      </c>
      <c r="AM192" s="298">
        <f t="shared" si="167"/>
        <v>4.9999999999999822E-2</v>
      </c>
      <c r="AN192" s="100">
        <f t="shared" si="168"/>
        <v>579.95818079359742</v>
      </c>
      <c r="AO192" s="101">
        <f t="shared" si="169"/>
        <v>0.10156953422695247</v>
      </c>
      <c r="AQ192" s="292">
        <f t="shared" si="170"/>
        <v>0.54141211334781736</v>
      </c>
      <c r="AR192" s="289"/>
    </row>
    <row r="193" spans="1:44" s="93" customFormat="1" x14ac:dyDescent="0.25">
      <c r="A193" s="95" t="s">
        <v>425</v>
      </c>
      <c r="B193" s="100">
        <v>3077.39</v>
      </c>
      <c r="C193" s="100">
        <f t="shared" si="158"/>
        <v>1538.6949999999999</v>
      </c>
      <c r="D193" s="100">
        <f t="shared" si="159"/>
        <v>923.21699999999987</v>
      </c>
      <c r="E193" s="100">
        <v>59.87</v>
      </c>
      <c r="F193" s="100">
        <f t="shared" si="160"/>
        <v>5599.1719999999996</v>
      </c>
      <c r="G193" s="223"/>
      <c r="H193" s="117">
        <f t="shared" si="146"/>
        <v>0</v>
      </c>
      <c r="I193" s="130">
        <f t="shared" si="147"/>
        <v>5599.1719999999996</v>
      </c>
      <c r="K193" s="141"/>
      <c r="M193" s="100">
        <f t="shared" si="126"/>
        <v>3824.4653870131665</v>
      </c>
      <c r="N193" s="122">
        <f t="shared" si="148"/>
        <v>764.89307740263337</v>
      </c>
      <c r="O193" s="122">
        <f t="shared" si="149"/>
        <v>1147.33961610395</v>
      </c>
      <c r="P193" s="100">
        <f t="shared" si="161"/>
        <v>5736.69808051975</v>
      </c>
      <c r="Q193" s="221">
        <f t="shared" si="129"/>
        <v>0</v>
      </c>
      <c r="R193" s="117">
        <f t="shared" si="150"/>
        <v>0</v>
      </c>
      <c r="S193" s="130">
        <f t="shared" si="151"/>
        <v>5736.69808051975</v>
      </c>
      <c r="T193" s="101">
        <f t="shared" si="162"/>
        <v>2.4561860310730044E-2</v>
      </c>
      <c r="U193" s="245">
        <f t="shared" si="171"/>
        <v>0.24276266154538972</v>
      </c>
      <c r="V193" s="100">
        <f t="shared" si="127"/>
        <v>4518.5914227813873</v>
      </c>
      <c r="W193" s="122">
        <f t="shared" si="152"/>
        <v>0</v>
      </c>
      <c r="X193" s="122">
        <f t="shared" si="153"/>
        <v>1355.5774268344162</v>
      </c>
      <c r="Y193" s="100">
        <f t="shared" si="144"/>
        <v>5874.168849615804</v>
      </c>
      <c r="Z193" s="221">
        <f t="shared" si="130"/>
        <v>0</v>
      </c>
      <c r="AA193" s="117">
        <f t="shared" si="154"/>
        <v>0</v>
      </c>
      <c r="AB193" s="130">
        <f t="shared" si="155"/>
        <v>5874.168849615804</v>
      </c>
      <c r="AC193" s="101">
        <f t="shared" si="163"/>
        <v>2.3963396219659261E-2</v>
      </c>
      <c r="AD193" s="245">
        <f t="shared" si="172"/>
        <v>0.18149622640729923</v>
      </c>
      <c r="AE193" s="100">
        <f t="shared" si="128"/>
        <v>4744.520993920456</v>
      </c>
      <c r="AF193" s="122">
        <f t="shared" si="164"/>
        <v>0</v>
      </c>
      <c r="AG193" s="122">
        <f t="shared" si="165"/>
        <v>1423.3562981761368</v>
      </c>
      <c r="AH193" s="100">
        <f t="shared" si="145"/>
        <v>6167.877292096593</v>
      </c>
      <c r="AI193" s="221">
        <f t="shared" si="131"/>
        <v>0</v>
      </c>
      <c r="AJ193" s="117">
        <f t="shared" si="156"/>
        <v>0</v>
      </c>
      <c r="AK193" s="130">
        <f t="shared" si="157"/>
        <v>6167.877292096593</v>
      </c>
      <c r="AL193" s="101">
        <f t="shared" si="166"/>
        <v>4.9999999999999822E-2</v>
      </c>
      <c r="AM193" s="298">
        <f t="shared" si="167"/>
        <v>4.9999999999999822E-2</v>
      </c>
      <c r="AN193" s="100">
        <f t="shared" si="168"/>
        <v>568.70529209659344</v>
      </c>
      <c r="AO193" s="101">
        <f t="shared" si="169"/>
        <v>0.10156953422695247</v>
      </c>
      <c r="AQ193" s="292">
        <f t="shared" si="170"/>
        <v>0.54173536468255779</v>
      </c>
      <c r="AR193" s="289"/>
    </row>
    <row r="194" spans="1:44" s="93" customFormat="1" x14ac:dyDescent="0.25">
      <c r="A194" s="95" t="s">
        <v>426</v>
      </c>
      <c r="B194" s="100">
        <v>3017.04</v>
      </c>
      <c r="C194" s="100">
        <f t="shared" si="158"/>
        <v>1508.52</v>
      </c>
      <c r="D194" s="100">
        <f t="shared" si="159"/>
        <v>905.11199999999997</v>
      </c>
      <c r="E194" s="100">
        <v>59.87</v>
      </c>
      <c r="F194" s="100">
        <f t="shared" si="160"/>
        <v>5490.5419999999995</v>
      </c>
      <c r="G194" s="223"/>
      <c r="H194" s="117">
        <f t="shared" si="146"/>
        <v>0</v>
      </c>
      <c r="I194" s="130">
        <f t="shared" si="147"/>
        <v>5490.5419999999995</v>
      </c>
      <c r="K194" s="141"/>
      <c r="M194" s="100">
        <f t="shared" si="126"/>
        <v>3750.2666170894636</v>
      </c>
      <c r="N194" s="122">
        <f t="shared" si="148"/>
        <v>750.05332341789278</v>
      </c>
      <c r="O194" s="122">
        <f t="shared" si="149"/>
        <v>1125.0799851268391</v>
      </c>
      <c r="P194" s="100">
        <f t="shared" si="161"/>
        <v>5625.3999256341958</v>
      </c>
      <c r="Q194" s="221">
        <f t="shared" si="129"/>
        <v>0</v>
      </c>
      <c r="R194" s="117">
        <f t="shared" si="150"/>
        <v>0</v>
      </c>
      <c r="S194" s="130">
        <f t="shared" si="151"/>
        <v>5625.3999256341958</v>
      </c>
      <c r="T194" s="101">
        <f t="shared" si="162"/>
        <v>2.4561860310730044E-2</v>
      </c>
      <c r="U194" s="245">
        <f t="shared" si="171"/>
        <v>0.24302847064986333</v>
      </c>
      <c r="V194" s="100">
        <f t="shared" si="127"/>
        <v>4430.9258561124689</v>
      </c>
      <c r="W194" s="122">
        <f t="shared" si="152"/>
        <v>0</v>
      </c>
      <c r="X194" s="122">
        <f t="shared" si="153"/>
        <v>1329.2777568337406</v>
      </c>
      <c r="Y194" s="100">
        <f t="shared" si="144"/>
        <v>5760.2036129462094</v>
      </c>
      <c r="Z194" s="221">
        <f t="shared" si="130"/>
        <v>0</v>
      </c>
      <c r="AA194" s="117">
        <f t="shared" si="154"/>
        <v>0</v>
      </c>
      <c r="AB194" s="130">
        <f t="shared" si="155"/>
        <v>5760.2036129462094</v>
      </c>
      <c r="AC194" s="101">
        <f t="shared" si="163"/>
        <v>2.3963396219659261E-2</v>
      </c>
      <c r="AD194" s="245">
        <f t="shared" si="172"/>
        <v>0.18149622640729923</v>
      </c>
      <c r="AE194" s="100">
        <f t="shared" si="128"/>
        <v>4652.4721489180911</v>
      </c>
      <c r="AF194" s="122">
        <f t="shared" si="164"/>
        <v>0</v>
      </c>
      <c r="AG194" s="122">
        <f t="shared" si="165"/>
        <v>1395.7416446754273</v>
      </c>
      <c r="AH194" s="100">
        <f t="shared" si="145"/>
        <v>6048.2137935935189</v>
      </c>
      <c r="AI194" s="221">
        <f t="shared" si="131"/>
        <v>0</v>
      </c>
      <c r="AJ194" s="117">
        <f t="shared" si="156"/>
        <v>0</v>
      </c>
      <c r="AK194" s="130">
        <f t="shared" si="157"/>
        <v>6048.2137935935189</v>
      </c>
      <c r="AL194" s="101">
        <f t="shared" si="166"/>
        <v>4.9999999999999822E-2</v>
      </c>
      <c r="AM194" s="298">
        <f t="shared" si="167"/>
        <v>4.9999999999999822E-2</v>
      </c>
      <c r="AN194" s="100">
        <f t="shared" si="168"/>
        <v>557.6717935935194</v>
      </c>
      <c r="AO194" s="101">
        <f t="shared" si="169"/>
        <v>0.10156953422695225</v>
      </c>
      <c r="AQ194" s="292">
        <f t="shared" si="170"/>
        <v>0.54206511975913174</v>
      </c>
      <c r="AR194" s="289"/>
    </row>
    <row r="195" spans="1:44" s="93" customFormat="1" x14ac:dyDescent="0.25">
      <c r="A195" s="95" t="s">
        <v>427</v>
      </c>
      <c r="B195" s="100">
        <v>2957.88</v>
      </c>
      <c r="C195" s="100">
        <f t="shared" si="158"/>
        <v>1478.94</v>
      </c>
      <c r="D195" s="100">
        <f t="shared" si="159"/>
        <v>887.36400000000003</v>
      </c>
      <c r="E195" s="100">
        <v>59.87</v>
      </c>
      <c r="F195" s="100">
        <f t="shared" si="160"/>
        <v>5384.0539999999992</v>
      </c>
      <c r="G195" s="223"/>
      <c r="H195" s="117">
        <f t="shared" si="146"/>
        <v>0</v>
      </c>
      <c r="I195" s="130">
        <f t="shared" si="147"/>
        <v>5384.0539999999992</v>
      </c>
      <c r="K195" s="141"/>
      <c r="M195" s="100">
        <f t="shared" si="126"/>
        <v>3677.5309215022839</v>
      </c>
      <c r="N195" s="122">
        <f t="shared" si="148"/>
        <v>735.50618430045688</v>
      </c>
      <c r="O195" s="122">
        <f t="shared" si="149"/>
        <v>1103.2592764506851</v>
      </c>
      <c r="P195" s="100">
        <f t="shared" si="161"/>
        <v>5516.2963822534266</v>
      </c>
      <c r="Q195" s="221">
        <f t="shared" si="129"/>
        <v>0</v>
      </c>
      <c r="R195" s="117">
        <f t="shared" si="150"/>
        <v>0</v>
      </c>
      <c r="S195" s="130">
        <f t="shared" si="151"/>
        <v>5516.2963822534266</v>
      </c>
      <c r="T195" s="101">
        <f t="shared" si="162"/>
        <v>2.4561860310730044E-2</v>
      </c>
      <c r="U195" s="245">
        <f t="shared" si="171"/>
        <v>0.24329956641320272</v>
      </c>
      <c r="V195" s="100">
        <f t="shared" si="127"/>
        <v>4344.9889062511056</v>
      </c>
      <c r="W195" s="122">
        <f t="shared" si="152"/>
        <v>0</v>
      </c>
      <c r="X195" s="122">
        <f t="shared" si="153"/>
        <v>1303.4966718753317</v>
      </c>
      <c r="Y195" s="100">
        <f t="shared" si="144"/>
        <v>5648.4855781264378</v>
      </c>
      <c r="Z195" s="221">
        <f t="shared" si="130"/>
        <v>0</v>
      </c>
      <c r="AA195" s="117">
        <f t="shared" si="154"/>
        <v>0</v>
      </c>
      <c r="AB195" s="130">
        <f t="shared" si="155"/>
        <v>5648.4855781264378</v>
      </c>
      <c r="AC195" s="101">
        <f t="shared" si="163"/>
        <v>2.3963396219659039E-2</v>
      </c>
      <c r="AD195" s="245">
        <f t="shared" si="172"/>
        <v>0.18149622640729901</v>
      </c>
      <c r="AE195" s="100">
        <f t="shared" si="128"/>
        <v>4562.2383515636602</v>
      </c>
      <c r="AF195" s="122">
        <f t="shared" si="164"/>
        <v>0</v>
      </c>
      <c r="AG195" s="122">
        <f t="shared" si="165"/>
        <v>1368.6715054690981</v>
      </c>
      <c r="AH195" s="100">
        <f t="shared" si="145"/>
        <v>5930.9098570327587</v>
      </c>
      <c r="AI195" s="221">
        <f t="shared" si="131"/>
        <v>0</v>
      </c>
      <c r="AJ195" s="117">
        <f t="shared" si="156"/>
        <v>0</v>
      </c>
      <c r="AK195" s="130">
        <f t="shared" si="157"/>
        <v>5930.9098570327587</v>
      </c>
      <c r="AL195" s="101">
        <f t="shared" si="166"/>
        <v>4.9999999999999822E-2</v>
      </c>
      <c r="AM195" s="298">
        <f t="shared" si="167"/>
        <v>4.9999999999999822E-2</v>
      </c>
      <c r="AN195" s="100">
        <f t="shared" si="168"/>
        <v>546.85585703275956</v>
      </c>
      <c r="AO195" s="101">
        <f t="shared" si="169"/>
        <v>0.10156953422695225</v>
      </c>
      <c r="AQ195" s="292">
        <f t="shared" si="170"/>
        <v>0.54240143331158119</v>
      </c>
      <c r="AR195" s="289"/>
    </row>
    <row r="196" spans="1:44" s="93" customFormat="1" x14ac:dyDescent="0.25">
      <c r="A196" s="95" t="s">
        <v>428</v>
      </c>
      <c r="B196" s="100">
        <v>2899.89</v>
      </c>
      <c r="C196" s="100">
        <f t="shared" si="158"/>
        <v>1449.9449999999999</v>
      </c>
      <c r="D196" s="100">
        <f t="shared" si="159"/>
        <v>869.96699999999998</v>
      </c>
      <c r="E196" s="100">
        <v>59.87</v>
      </c>
      <c r="F196" s="100">
        <f t="shared" si="160"/>
        <v>5279.6719999999996</v>
      </c>
      <c r="G196" s="223"/>
      <c r="H196" s="117">
        <f t="shared" si="146"/>
        <v>0</v>
      </c>
      <c r="I196" s="130">
        <f t="shared" si="147"/>
        <v>5279.6719999999996</v>
      </c>
      <c r="K196" s="141"/>
      <c r="M196" s="100">
        <f t="shared" si="126"/>
        <v>3606.2337107669809</v>
      </c>
      <c r="N196" s="122">
        <f t="shared" si="148"/>
        <v>721.24674215339621</v>
      </c>
      <c r="O196" s="122">
        <f t="shared" si="149"/>
        <v>1081.8701132300941</v>
      </c>
      <c r="P196" s="100">
        <f t="shared" si="161"/>
        <v>5409.3505661504714</v>
      </c>
      <c r="Q196" s="221">
        <f t="shared" si="129"/>
        <v>0</v>
      </c>
      <c r="R196" s="117">
        <f t="shared" si="150"/>
        <v>0</v>
      </c>
      <c r="S196" s="130">
        <f t="shared" si="151"/>
        <v>5409.3505661504714</v>
      </c>
      <c r="T196" s="101">
        <f t="shared" si="162"/>
        <v>2.4561860310729822E-2</v>
      </c>
      <c r="U196" s="245">
        <f t="shared" si="171"/>
        <v>0.24357603590721766</v>
      </c>
      <c r="V196" s="100">
        <f t="shared" si="127"/>
        <v>4260.7515208139794</v>
      </c>
      <c r="W196" s="122">
        <f t="shared" si="152"/>
        <v>0</v>
      </c>
      <c r="X196" s="122">
        <f t="shared" si="153"/>
        <v>1278.2254562441938</v>
      </c>
      <c r="Y196" s="100">
        <f t="shared" si="144"/>
        <v>5538.9769770581734</v>
      </c>
      <c r="Z196" s="221">
        <f t="shared" si="130"/>
        <v>0</v>
      </c>
      <c r="AA196" s="117">
        <f t="shared" si="154"/>
        <v>0</v>
      </c>
      <c r="AB196" s="130">
        <f t="shared" si="155"/>
        <v>5538.9769770581734</v>
      </c>
      <c r="AC196" s="101">
        <f t="shared" si="163"/>
        <v>2.3963396219659261E-2</v>
      </c>
      <c r="AD196" s="245">
        <f t="shared" si="172"/>
        <v>0.18149622640729901</v>
      </c>
      <c r="AE196" s="100">
        <f t="shared" si="128"/>
        <v>4473.7890968546781</v>
      </c>
      <c r="AF196" s="122">
        <f t="shared" si="164"/>
        <v>0</v>
      </c>
      <c r="AG196" s="122">
        <f t="shared" si="165"/>
        <v>1342.1367290564033</v>
      </c>
      <c r="AH196" s="100">
        <f t="shared" si="145"/>
        <v>5815.9258259110811</v>
      </c>
      <c r="AI196" s="221">
        <f t="shared" si="131"/>
        <v>0</v>
      </c>
      <c r="AJ196" s="117">
        <f t="shared" si="156"/>
        <v>0</v>
      </c>
      <c r="AK196" s="130">
        <f t="shared" si="157"/>
        <v>5815.9258259110811</v>
      </c>
      <c r="AL196" s="101">
        <f t="shared" si="166"/>
        <v>4.9999999999999822E-2</v>
      </c>
      <c r="AM196" s="298">
        <f t="shared" si="167"/>
        <v>5.0000000000000044E-2</v>
      </c>
      <c r="AN196" s="100">
        <f t="shared" si="168"/>
        <v>536.25382591108155</v>
      </c>
      <c r="AO196" s="101">
        <f t="shared" si="169"/>
        <v>0.10156953422695225</v>
      </c>
      <c r="AQ196" s="292">
        <f t="shared" si="170"/>
        <v>0.54274441335867163</v>
      </c>
      <c r="AR196" s="289"/>
    </row>
    <row r="197" spans="1:44" s="93" customFormat="1" x14ac:dyDescent="0.25">
      <c r="A197" s="95" t="s">
        <v>429</v>
      </c>
      <c r="B197" s="100">
        <v>2843.03</v>
      </c>
      <c r="C197" s="100">
        <f t="shared" si="158"/>
        <v>1421.5150000000001</v>
      </c>
      <c r="D197" s="100">
        <f t="shared" si="159"/>
        <v>852.90899999999999</v>
      </c>
      <c r="E197" s="100">
        <v>59.87</v>
      </c>
      <c r="F197" s="100">
        <f t="shared" si="160"/>
        <v>5177.3239999999996</v>
      </c>
      <c r="G197" s="223"/>
      <c r="H197" s="117">
        <f t="shared" si="146"/>
        <v>0</v>
      </c>
      <c r="I197" s="130">
        <f t="shared" si="147"/>
        <v>5177.3239999999996</v>
      </c>
      <c r="K197" s="141"/>
      <c r="M197" s="100">
        <f t="shared" ref="M197:M229" si="173">F197*M$1</f>
        <v>3536.3258059142595</v>
      </c>
      <c r="N197" s="122">
        <f t="shared" si="148"/>
        <v>707.2651611828519</v>
      </c>
      <c r="O197" s="122">
        <f t="shared" si="149"/>
        <v>1060.8977417742778</v>
      </c>
      <c r="P197" s="100">
        <f t="shared" si="161"/>
        <v>5304.4887088713895</v>
      </c>
      <c r="Q197" s="221">
        <f t="shared" si="129"/>
        <v>0</v>
      </c>
      <c r="R197" s="117">
        <f t="shared" si="150"/>
        <v>0</v>
      </c>
      <c r="S197" s="130">
        <f t="shared" si="151"/>
        <v>5304.4887088713895</v>
      </c>
      <c r="T197" s="101">
        <f t="shared" si="162"/>
        <v>2.4561860310730044E-2</v>
      </c>
      <c r="U197" s="245">
        <f t="shared" si="171"/>
        <v>0.24385806900182527</v>
      </c>
      <c r="V197" s="100">
        <f t="shared" ref="V197:V229" si="174">F197*V$1</f>
        <v>4178.1555950344482</v>
      </c>
      <c r="W197" s="122">
        <f t="shared" si="152"/>
        <v>0</v>
      </c>
      <c r="X197" s="122">
        <f t="shared" si="153"/>
        <v>1253.4466785103343</v>
      </c>
      <c r="Y197" s="100">
        <f t="shared" si="144"/>
        <v>5431.6022735447823</v>
      </c>
      <c r="Z197" s="221">
        <f t="shared" si="130"/>
        <v>0</v>
      </c>
      <c r="AA197" s="117">
        <f t="shared" si="154"/>
        <v>0</v>
      </c>
      <c r="AB197" s="130">
        <f t="shared" si="155"/>
        <v>5431.6022735447823</v>
      </c>
      <c r="AC197" s="101">
        <f t="shared" si="163"/>
        <v>2.3963396219659039E-2</v>
      </c>
      <c r="AD197" s="245">
        <f t="shared" si="172"/>
        <v>0.18149622640729901</v>
      </c>
      <c r="AE197" s="100">
        <f t="shared" ref="AE197:AE229" si="175">F197*AE$1</f>
        <v>4387.0633747861702</v>
      </c>
      <c r="AF197" s="122">
        <f t="shared" si="164"/>
        <v>0</v>
      </c>
      <c r="AG197" s="122">
        <f t="shared" si="165"/>
        <v>1316.1190124358511</v>
      </c>
      <c r="AH197" s="100">
        <f t="shared" si="145"/>
        <v>5703.1823872220211</v>
      </c>
      <c r="AI197" s="221">
        <f t="shared" si="131"/>
        <v>0</v>
      </c>
      <c r="AJ197" s="117">
        <f t="shared" si="156"/>
        <v>0</v>
      </c>
      <c r="AK197" s="130">
        <f t="shared" si="157"/>
        <v>5703.1823872220211</v>
      </c>
      <c r="AL197" s="101">
        <f t="shared" si="166"/>
        <v>5.0000000000000044E-2</v>
      </c>
      <c r="AM197" s="298">
        <f t="shared" si="167"/>
        <v>4.9999999999999822E-2</v>
      </c>
      <c r="AN197" s="100">
        <f t="shared" si="168"/>
        <v>525.85838722202152</v>
      </c>
      <c r="AO197" s="101">
        <f t="shared" si="169"/>
        <v>0.10156953422695225</v>
      </c>
      <c r="AQ197" s="292">
        <f t="shared" si="170"/>
        <v>0.54309429544752241</v>
      </c>
      <c r="AR197" s="289"/>
    </row>
    <row r="198" spans="1:44" s="93" customFormat="1" x14ac:dyDescent="0.25">
      <c r="A198" s="95" t="s">
        <v>430</v>
      </c>
      <c r="B198" s="100">
        <v>2787.28</v>
      </c>
      <c r="C198" s="100">
        <f t="shared" si="158"/>
        <v>1393.64</v>
      </c>
      <c r="D198" s="100">
        <f t="shared" si="159"/>
        <v>836.18400000000008</v>
      </c>
      <c r="E198" s="100">
        <v>59.87</v>
      </c>
      <c r="F198" s="100">
        <f t="shared" si="160"/>
        <v>5076.9740000000002</v>
      </c>
      <c r="G198" s="223"/>
      <c r="H198" s="117">
        <f t="shared" si="146"/>
        <v>0</v>
      </c>
      <c r="I198" s="130">
        <f t="shared" si="147"/>
        <v>5076.9740000000002</v>
      </c>
      <c r="K198" s="141"/>
      <c r="M198" s="100">
        <f t="shared" si="173"/>
        <v>3467.782617459472</v>
      </c>
      <c r="N198" s="122">
        <f t="shared" si="148"/>
        <v>693.5565234918945</v>
      </c>
      <c r="O198" s="122">
        <f t="shared" si="149"/>
        <v>1040.3347852378415</v>
      </c>
      <c r="P198" s="100">
        <f t="shared" si="161"/>
        <v>5201.6739261892071</v>
      </c>
      <c r="Q198" s="221">
        <f t="shared" ref="Q198:Q229" si="176">G198</f>
        <v>0</v>
      </c>
      <c r="R198" s="117">
        <f t="shared" si="150"/>
        <v>0</v>
      </c>
      <c r="S198" s="130">
        <f t="shared" si="151"/>
        <v>5201.6739261892071</v>
      </c>
      <c r="T198" s="101">
        <f t="shared" si="162"/>
        <v>2.4561860310729822E-2</v>
      </c>
      <c r="U198" s="245">
        <f t="shared" si="171"/>
        <v>0.24414576844072777</v>
      </c>
      <c r="V198" s="100">
        <f t="shared" si="174"/>
        <v>4097.172076529193</v>
      </c>
      <c r="W198" s="122">
        <f t="shared" si="152"/>
        <v>0</v>
      </c>
      <c r="X198" s="122">
        <f t="shared" si="153"/>
        <v>1229.1516229587578</v>
      </c>
      <c r="Y198" s="100">
        <f t="shared" si="144"/>
        <v>5326.3236994879508</v>
      </c>
      <c r="Z198" s="221">
        <f t="shared" ref="Z198:Z229" si="177">G198</f>
        <v>0</v>
      </c>
      <c r="AA198" s="117">
        <f t="shared" si="154"/>
        <v>0</v>
      </c>
      <c r="AB198" s="130">
        <f t="shared" si="155"/>
        <v>5326.3236994879508</v>
      </c>
      <c r="AC198" s="101">
        <f t="shared" si="163"/>
        <v>2.3963396219659483E-2</v>
      </c>
      <c r="AD198" s="245">
        <f t="shared" si="172"/>
        <v>0.18149622640729923</v>
      </c>
      <c r="AE198" s="100">
        <f t="shared" si="175"/>
        <v>4302.0306803556514</v>
      </c>
      <c r="AF198" s="122">
        <f t="shared" si="164"/>
        <v>0</v>
      </c>
      <c r="AG198" s="122">
        <f t="shared" si="165"/>
        <v>1290.6092041066954</v>
      </c>
      <c r="AH198" s="100">
        <f t="shared" si="145"/>
        <v>5592.6398844623473</v>
      </c>
      <c r="AI198" s="221">
        <f t="shared" ref="AI198:AI229" si="178">G198</f>
        <v>0</v>
      </c>
      <c r="AJ198" s="117">
        <f t="shared" si="156"/>
        <v>0</v>
      </c>
      <c r="AK198" s="130">
        <f t="shared" si="157"/>
        <v>5592.6398844623473</v>
      </c>
      <c r="AL198" s="101">
        <f t="shared" si="166"/>
        <v>4.9999999999999822E-2</v>
      </c>
      <c r="AM198" s="298">
        <f t="shared" si="167"/>
        <v>4.99999999999996E-2</v>
      </c>
      <c r="AN198" s="100">
        <f t="shared" si="168"/>
        <v>515.66588446234709</v>
      </c>
      <c r="AO198" s="101">
        <f t="shared" si="169"/>
        <v>0.10156953422695225</v>
      </c>
      <c r="AQ198" s="292">
        <f t="shared" si="170"/>
        <v>0.54345120703899541</v>
      </c>
      <c r="AR198" s="289"/>
    </row>
    <row r="199" spans="1:44" s="93" customFormat="1" x14ac:dyDescent="0.25">
      <c r="A199" s="95" t="s">
        <v>431</v>
      </c>
      <c r="B199" s="100">
        <v>2732.63</v>
      </c>
      <c r="C199" s="100">
        <f t="shared" si="158"/>
        <v>1366.3150000000001</v>
      </c>
      <c r="D199" s="100">
        <f t="shared" si="159"/>
        <v>819.78899999999999</v>
      </c>
      <c r="E199" s="100">
        <v>59.87</v>
      </c>
      <c r="F199" s="100">
        <f t="shared" si="160"/>
        <v>4978.6039999999994</v>
      </c>
      <c r="G199" s="223"/>
      <c r="H199" s="117">
        <f t="shared" si="146"/>
        <v>0</v>
      </c>
      <c r="I199" s="130">
        <f t="shared" si="147"/>
        <v>4978.6039999999994</v>
      </c>
      <c r="K199" s="141"/>
      <c r="M199" s="100">
        <f t="shared" si="173"/>
        <v>3400.5918506602939</v>
      </c>
      <c r="N199" s="122">
        <f t="shared" si="148"/>
        <v>680.11837013205877</v>
      </c>
      <c r="O199" s="122">
        <f t="shared" si="149"/>
        <v>1020.1775551980882</v>
      </c>
      <c r="P199" s="100">
        <f t="shared" si="161"/>
        <v>5100.8877759904408</v>
      </c>
      <c r="Q199" s="221">
        <f t="shared" si="176"/>
        <v>0</v>
      </c>
      <c r="R199" s="117">
        <f t="shared" si="150"/>
        <v>0</v>
      </c>
      <c r="S199" s="130">
        <f t="shared" si="151"/>
        <v>5100.8877759904408</v>
      </c>
      <c r="T199" s="101">
        <f t="shared" si="162"/>
        <v>2.4561860310730044E-2</v>
      </c>
      <c r="U199" s="245">
        <f t="shared" si="171"/>
        <v>0.2444391852026413</v>
      </c>
      <c r="V199" s="100">
        <f t="shared" si="174"/>
        <v>4017.7864391065509</v>
      </c>
      <c r="W199" s="122">
        <f t="shared" si="152"/>
        <v>0</v>
      </c>
      <c r="X199" s="122">
        <f t="shared" si="153"/>
        <v>1205.3359317319653</v>
      </c>
      <c r="Y199" s="100">
        <f t="shared" si="144"/>
        <v>5223.122370838516</v>
      </c>
      <c r="Z199" s="221">
        <f t="shared" si="177"/>
        <v>0</v>
      </c>
      <c r="AA199" s="117">
        <f t="shared" si="154"/>
        <v>0</v>
      </c>
      <c r="AB199" s="130">
        <f t="shared" si="155"/>
        <v>5223.122370838516</v>
      </c>
      <c r="AC199" s="101">
        <f t="shared" si="163"/>
        <v>2.3963396219659261E-2</v>
      </c>
      <c r="AD199" s="245">
        <f t="shared" si="172"/>
        <v>0.18149622640729923</v>
      </c>
      <c r="AE199" s="100">
        <f t="shared" si="175"/>
        <v>4218.6757610618779</v>
      </c>
      <c r="AF199" s="122">
        <f t="shared" si="164"/>
        <v>0</v>
      </c>
      <c r="AG199" s="122">
        <f t="shared" si="165"/>
        <v>1265.6027283185633</v>
      </c>
      <c r="AH199" s="100">
        <f t="shared" si="145"/>
        <v>5484.278489380441</v>
      </c>
      <c r="AI199" s="221">
        <f t="shared" si="178"/>
        <v>0</v>
      </c>
      <c r="AJ199" s="117">
        <f t="shared" si="156"/>
        <v>0</v>
      </c>
      <c r="AK199" s="130">
        <f t="shared" si="157"/>
        <v>5484.278489380441</v>
      </c>
      <c r="AL199" s="101">
        <f t="shared" si="166"/>
        <v>4.9999999999999822E-2</v>
      </c>
      <c r="AM199" s="298">
        <f t="shared" si="167"/>
        <v>4.9999999999999822E-2</v>
      </c>
      <c r="AN199" s="100">
        <f t="shared" si="168"/>
        <v>505.67448938044163</v>
      </c>
      <c r="AO199" s="101">
        <f t="shared" si="169"/>
        <v>0.10156953422695225</v>
      </c>
      <c r="AQ199" s="292">
        <f t="shared" si="170"/>
        <v>0.54381521137580924</v>
      </c>
      <c r="AR199" s="289"/>
    </row>
    <row r="200" spans="1:44" s="93" customFormat="1" x14ac:dyDescent="0.25">
      <c r="A200" s="95" t="s">
        <v>432</v>
      </c>
      <c r="B200" s="100">
        <v>2679.04</v>
      </c>
      <c r="C200" s="100">
        <f t="shared" si="158"/>
        <v>1339.52</v>
      </c>
      <c r="D200" s="100">
        <f t="shared" si="159"/>
        <v>803.71199999999999</v>
      </c>
      <c r="E200" s="100">
        <v>59.87</v>
      </c>
      <c r="F200" s="100">
        <f t="shared" si="160"/>
        <v>4882.1419999999998</v>
      </c>
      <c r="G200" s="223"/>
      <c r="H200" s="117">
        <f t="shared" si="146"/>
        <v>0</v>
      </c>
      <c r="I200" s="130">
        <f t="shared" si="147"/>
        <v>4882.1419999999998</v>
      </c>
      <c r="K200" s="141"/>
      <c r="M200" s="100">
        <f t="shared" si="173"/>
        <v>3334.7043265474317</v>
      </c>
      <c r="N200" s="122">
        <f t="shared" si="148"/>
        <v>666.94086530948641</v>
      </c>
      <c r="O200" s="122">
        <f t="shared" si="149"/>
        <v>1000.4112979642294</v>
      </c>
      <c r="P200" s="100">
        <f t="shared" si="161"/>
        <v>5002.0564898211478</v>
      </c>
      <c r="Q200" s="221">
        <f t="shared" si="176"/>
        <v>0</v>
      </c>
      <c r="R200" s="117">
        <f t="shared" si="150"/>
        <v>0</v>
      </c>
      <c r="S200" s="130">
        <f t="shared" si="151"/>
        <v>5002.0564898211478</v>
      </c>
      <c r="T200" s="101">
        <f t="shared" si="162"/>
        <v>2.4561860310730044E-2</v>
      </c>
      <c r="U200" s="245">
        <f t="shared" si="171"/>
        <v>0.24473853564987147</v>
      </c>
      <c r="V200" s="100">
        <f t="shared" si="174"/>
        <v>3939.9405779998842</v>
      </c>
      <c r="W200" s="122">
        <f t="shared" si="152"/>
        <v>0</v>
      </c>
      <c r="X200" s="122">
        <f t="shared" si="153"/>
        <v>1181.9821733999652</v>
      </c>
      <c r="Y200" s="100">
        <f t="shared" si="144"/>
        <v>5121.9227513998494</v>
      </c>
      <c r="Z200" s="221">
        <f t="shared" si="177"/>
        <v>0</v>
      </c>
      <c r="AA200" s="117">
        <f t="shared" si="154"/>
        <v>0</v>
      </c>
      <c r="AB200" s="130">
        <f t="shared" si="155"/>
        <v>5121.9227513998494</v>
      </c>
      <c r="AC200" s="101">
        <f t="shared" si="163"/>
        <v>2.3963396219659039E-2</v>
      </c>
      <c r="AD200" s="245">
        <f t="shared" si="172"/>
        <v>0.18149622640729901</v>
      </c>
      <c r="AE200" s="100">
        <f t="shared" si="175"/>
        <v>4136.9376068998781</v>
      </c>
      <c r="AF200" s="122">
        <f t="shared" si="164"/>
        <v>0</v>
      </c>
      <c r="AG200" s="122">
        <f t="shared" si="165"/>
        <v>1241.0812820699634</v>
      </c>
      <c r="AH200" s="100">
        <f t="shared" si="145"/>
        <v>5378.018888969842</v>
      </c>
      <c r="AI200" s="221">
        <f t="shared" si="178"/>
        <v>0</v>
      </c>
      <c r="AJ200" s="117">
        <f t="shared" si="156"/>
        <v>0</v>
      </c>
      <c r="AK200" s="130">
        <f t="shared" si="157"/>
        <v>5378.018888969842</v>
      </c>
      <c r="AL200" s="101">
        <f t="shared" si="166"/>
        <v>5.0000000000000044E-2</v>
      </c>
      <c r="AM200" s="298">
        <f t="shared" si="167"/>
        <v>4.9999999999999822E-2</v>
      </c>
      <c r="AN200" s="100">
        <f t="shared" si="168"/>
        <v>495.87688896984218</v>
      </c>
      <c r="AO200" s="101">
        <f t="shared" si="169"/>
        <v>0.10156953422695247</v>
      </c>
      <c r="AQ200" s="292">
        <f t="shared" si="170"/>
        <v>0.54418657687077387</v>
      </c>
      <c r="AR200" s="289"/>
    </row>
    <row r="201" spans="1:44" s="93" customFormat="1" x14ac:dyDescent="0.25">
      <c r="A201" s="95" t="s">
        <v>433</v>
      </c>
      <c r="B201" s="100">
        <v>2626.52</v>
      </c>
      <c r="C201" s="100">
        <f t="shared" si="158"/>
        <v>1313.26</v>
      </c>
      <c r="D201" s="100">
        <f t="shared" si="159"/>
        <v>787.95600000000002</v>
      </c>
      <c r="E201" s="100">
        <v>59.87</v>
      </c>
      <c r="F201" s="100">
        <f t="shared" si="160"/>
        <v>4787.6059999999998</v>
      </c>
      <c r="G201" s="223"/>
      <c r="H201" s="117">
        <f t="shared" si="146"/>
        <v>0</v>
      </c>
      <c r="I201" s="130">
        <f t="shared" si="147"/>
        <v>4787.6059999999998</v>
      </c>
      <c r="K201" s="141"/>
      <c r="M201" s="100">
        <f t="shared" si="173"/>
        <v>3270.132339863208</v>
      </c>
      <c r="N201" s="122">
        <f t="shared" si="148"/>
        <v>654.02646797264163</v>
      </c>
      <c r="O201" s="122">
        <f t="shared" si="149"/>
        <v>981.03970195896238</v>
      </c>
      <c r="P201" s="100">
        <f t="shared" si="161"/>
        <v>4905.1985097948118</v>
      </c>
      <c r="Q201" s="221">
        <f t="shared" si="176"/>
        <v>0</v>
      </c>
      <c r="R201" s="117">
        <f t="shared" si="150"/>
        <v>0</v>
      </c>
      <c r="S201" s="130">
        <f t="shared" si="151"/>
        <v>4905.1985097948118</v>
      </c>
      <c r="T201" s="101">
        <f t="shared" si="162"/>
        <v>2.4561860310729822E-2</v>
      </c>
      <c r="U201" s="245">
        <f t="shared" si="171"/>
        <v>0.24504376127469363</v>
      </c>
      <c r="V201" s="100">
        <f t="shared" si="174"/>
        <v>3863.649019400852</v>
      </c>
      <c r="W201" s="122">
        <f t="shared" si="152"/>
        <v>0</v>
      </c>
      <c r="X201" s="122">
        <f t="shared" si="153"/>
        <v>1159.0947058202555</v>
      </c>
      <c r="Y201" s="100">
        <f t="shared" si="144"/>
        <v>5022.7437252211075</v>
      </c>
      <c r="Z201" s="221">
        <f t="shared" si="177"/>
        <v>0</v>
      </c>
      <c r="AA201" s="117">
        <f t="shared" si="154"/>
        <v>0</v>
      </c>
      <c r="AB201" s="130">
        <f t="shared" si="155"/>
        <v>5022.7437252211075</v>
      </c>
      <c r="AC201" s="101">
        <f t="shared" si="163"/>
        <v>2.3963396219659261E-2</v>
      </c>
      <c r="AD201" s="245">
        <f t="shared" si="172"/>
        <v>0.18149622640729923</v>
      </c>
      <c r="AE201" s="100">
        <f t="shared" si="175"/>
        <v>4056.8314703708938</v>
      </c>
      <c r="AF201" s="122">
        <f t="shared" si="164"/>
        <v>0</v>
      </c>
      <c r="AG201" s="122">
        <f t="shared" si="165"/>
        <v>1217.0494411112682</v>
      </c>
      <c r="AH201" s="100">
        <f t="shared" si="145"/>
        <v>5273.8809114821615</v>
      </c>
      <c r="AI201" s="221">
        <f t="shared" si="178"/>
        <v>0</v>
      </c>
      <c r="AJ201" s="117">
        <f t="shared" si="156"/>
        <v>0</v>
      </c>
      <c r="AK201" s="130">
        <f t="shared" si="157"/>
        <v>5273.8809114821615</v>
      </c>
      <c r="AL201" s="101">
        <f t="shared" si="166"/>
        <v>4.9999999999999822E-2</v>
      </c>
      <c r="AM201" s="298">
        <f t="shared" si="167"/>
        <v>4.9999999999999822E-2</v>
      </c>
      <c r="AN201" s="100">
        <f t="shared" si="168"/>
        <v>486.27491148216177</v>
      </c>
      <c r="AO201" s="101">
        <f t="shared" si="169"/>
        <v>0.10156953422695225</v>
      </c>
      <c r="AQ201" s="292">
        <f t="shared" si="170"/>
        <v>0.54456523094090037</v>
      </c>
      <c r="AR201" s="289"/>
    </row>
    <row r="202" spans="1:44" s="93" customFormat="1" x14ac:dyDescent="0.25">
      <c r="A202" s="123" t="s">
        <v>434</v>
      </c>
      <c r="B202" s="124"/>
      <c r="C202" s="124"/>
      <c r="D202" s="124"/>
      <c r="E202" s="124"/>
      <c r="F202" s="124"/>
      <c r="G202" s="223"/>
      <c r="H202" s="125"/>
      <c r="I202" s="130"/>
      <c r="J202" s="126"/>
      <c r="K202" s="143"/>
      <c r="L202" s="126"/>
      <c r="M202" s="124">
        <f t="shared" si="173"/>
        <v>0</v>
      </c>
      <c r="N202" s="127"/>
      <c r="O202" s="127"/>
      <c r="P202" s="124"/>
      <c r="Q202" s="221">
        <f t="shared" si="176"/>
        <v>0</v>
      </c>
      <c r="R202" s="125"/>
      <c r="S202" s="130"/>
      <c r="T202" s="128"/>
      <c r="U202" s="245" t="e">
        <f t="shared" si="171"/>
        <v>#DIV/0!</v>
      </c>
      <c r="V202" s="124">
        <f t="shared" si="174"/>
        <v>0</v>
      </c>
      <c r="W202" s="127"/>
      <c r="X202" s="127"/>
      <c r="Y202" s="124"/>
      <c r="Z202" s="221">
        <f t="shared" si="177"/>
        <v>0</v>
      </c>
      <c r="AA202" s="125"/>
      <c r="AB202" s="130"/>
      <c r="AC202" s="128"/>
      <c r="AD202" s="245" t="e">
        <f t="shared" si="172"/>
        <v>#DIV/0!</v>
      </c>
      <c r="AE202" s="124">
        <f t="shared" si="175"/>
        <v>0</v>
      </c>
      <c r="AF202" s="127"/>
      <c r="AG202" s="127"/>
      <c r="AH202" s="124"/>
      <c r="AI202" s="221">
        <f t="shared" si="178"/>
        <v>0</v>
      </c>
      <c r="AJ202" s="125"/>
      <c r="AK202" s="130"/>
      <c r="AL202" s="128"/>
      <c r="AM202" s="298"/>
      <c r="AN202" s="124"/>
      <c r="AO202" s="128"/>
      <c r="AQ202" s="292"/>
      <c r="AR202" s="289"/>
    </row>
    <row r="203" spans="1:44" s="93" customFormat="1" x14ac:dyDescent="0.25">
      <c r="A203" s="123" t="s">
        <v>435</v>
      </c>
      <c r="B203" s="124"/>
      <c r="C203" s="124"/>
      <c r="D203" s="124"/>
      <c r="E203" s="124"/>
      <c r="F203" s="124"/>
      <c r="G203" s="223"/>
      <c r="H203" s="125"/>
      <c r="I203" s="130"/>
      <c r="J203" s="126"/>
      <c r="K203" s="143"/>
      <c r="L203" s="126"/>
      <c r="M203" s="124">
        <f t="shared" si="173"/>
        <v>0</v>
      </c>
      <c r="N203" s="127"/>
      <c r="O203" s="127"/>
      <c r="P203" s="124"/>
      <c r="Q203" s="221">
        <f t="shared" si="176"/>
        <v>0</v>
      </c>
      <c r="R203" s="125"/>
      <c r="S203" s="130"/>
      <c r="T203" s="128"/>
      <c r="U203" s="245" t="e">
        <f t="shared" si="171"/>
        <v>#DIV/0!</v>
      </c>
      <c r="V203" s="124">
        <f t="shared" si="174"/>
        <v>0</v>
      </c>
      <c r="W203" s="127"/>
      <c r="X203" s="127"/>
      <c r="Y203" s="124"/>
      <c r="Z203" s="221">
        <f t="shared" si="177"/>
        <v>0</v>
      </c>
      <c r="AA203" s="125"/>
      <c r="AB203" s="130"/>
      <c r="AC203" s="128"/>
      <c r="AD203" s="245" t="e">
        <f t="shared" si="172"/>
        <v>#DIV/0!</v>
      </c>
      <c r="AE203" s="124">
        <f t="shared" si="175"/>
        <v>0</v>
      </c>
      <c r="AF203" s="127"/>
      <c r="AG203" s="127"/>
      <c r="AH203" s="124"/>
      <c r="AI203" s="221">
        <f t="shared" si="178"/>
        <v>0</v>
      </c>
      <c r="AJ203" s="125"/>
      <c r="AK203" s="130"/>
      <c r="AL203" s="128"/>
      <c r="AM203" s="298"/>
      <c r="AN203" s="124"/>
      <c r="AO203" s="128"/>
      <c r="AQ203" s="292"/>
      <c r="AR203" s="289"/>
    </row>
    <row r="204" spans="1:44" s="93" customFormat="1" x14ac:dyDescent="0.25">
      <c r="A204" s="123" t="s">
        <v>436</v>
      </c>
      <c r="B204" s="124"/>
      <c r="C204" s="124"/>
      <c r="D204" s="124"/>
      <c r="E204" s="124"/>
      <c r="F204" s="124"/>
      <c r="G204" s="223"/>
      <c r="H204" s="125"/>
      <c r="I204" s="130"/>
      <c r="J204" s="126"/>
      <c r="K204" s="143"/>
      <c r="L204" s="126"/>
      <c r="M204" s="124">
        <f t="shared" si="173"/>
        <v>0</v>
      </c>
      <c r="N204" s="127"/>
      <c r="O204" s="127"/>
      <c r="P204" s="124"/>
      <c r="Q204" s="221">
        <f t="shared" si="176"/>
        <v>0</v>
      </c>
      <c r="R204" s="125"/>
      <c r="S204" s="130"/>
      <c r="T204" s="128"/>
      <c r="U204" s="245" t="e">
        <f t="shared" si="171"/>
        <v>#DIV/0!</v>
      </c>
      <c r="V204" s="124">
        <f t="shared" si="174"/>
        <v>0</v>
      </c>
      <c r="W204" s="127"/>
      <c r="X204" s="127"/>
      <c r="Y204" s="124"/>
      <c r="Z204" s="221">
        <f t="shared" si="177"/>
        <v>0</v>
      </c>
      <c r="AA204" s="125"/>
      <c r="AB204" s="130"/>
      <c r="AC204" s="128"/>
      <c r="AD204" s="245" t="e">
        <f t="shared" si="172"/>
        <v>#DIV/0!</v>
      </c>
      <c r="AE204" s="124">
        <f t="shared" si="175"/>
        <v>0</v>
      </c>
      <c r="AF204" s="127"/>
      <c r="AG204" s="127"/>
      <c r="AH204" s="124"/>
      <c r="AI204" s="221">
        <f t="shared" si="178"/>
        <v>0</v>
      </c>
      <c r="AJ204" s="125"/>
      <c r="AK204" s="130"/>
      <c r="AL204" s="128"/>
      <c r="AM204" s="298"/>
      <c r="AN204" s="124"/>
      <c r="AO204" s="128"/>
      <c r="AQ204" s="292"/>
      <c r="AR204" s="289"/>
    </row>
    <row r="205" spans="1:44" s="93" customFormat="1" x14ac:dyDescent="0.25">
      <c r="A205" s="95" t="s">
        <v>537</v>
      </c>
      <c r="B205" s="100">
        <v>2928.38</v>
      </c>
      <c r="C205" s="100">
        <f t="shared" ref="C205:C229" si="179">B205*C$4</f>
        <v>1464.19</v>
      </c>
      <c r="D205" s="100">
        <f t="shared" ref="D205:D229" si="180">B205*D$4</f>
        <v>878.51400000000001</v>
      </c>
      <c r="E205" s="100">
        <v>59.87</v>
      </c>
      <c r="F205" s="100">
        <f t="shared" ref="F205:F229" si="181">SUM(B205:E205)</f>
        <v>5330.9539999999997</v>
      </c>
      <c r="G205" s="223">
        <v>32.799999999999997</v>
      </c>
      <c r="H205" s="117">
        <f t="shared" ref="H205:H229" si="182">B205*G205%</f>
        <v>960.5086399999999</v>
      </c>
      <c r="I205" s="130">
        <f t="shared" ref="I205:I229" si="183">F205+H205</f>
        <v>6291.4626399999997</v>
      </c>
      <c r="K205" s="141">
        <v>508</v>
      </c>
      <c r="M205" s="100">
        <f t="shared" si="173"/>
        <v>3641.2614316472846</v>
      </c>
      <c r="N205" s="122">
        <f t="shared" ref="N205:N229" si="184">M205*N$4</f>
        <v>728.25228632945698</v>
      </c>
      <c r="O205" s="122">
        <f t="shared" ref="O205:O229" si="185">M205*O$4</f>
        <v>1092.3784294941854</v>
      </c>
      <c r="P205" s="100">
        <f t="shared" ref="P205:P229" si="186">SUM(M205:O205)</f>
        <v>5461.8921474709268</v>
      </c>
      <c r="Q205" s="221">
        <f t="shared" si="176"/>
        <v>32.799999999999997</v>
      </c>
      <c r="R205" s="117">
        <f t="shared" ref="R205:R229" si="187">M205*Q205%</f>
        <v>1194.3337495803091</v>
      </c>
      <c r="S205" s="130">
        <f t="shared" ref="S205:S229" si="188">P205+R205</f>
        <v>6656.2258970512357</v>
      </c>
      <c r="T205" s="101">
        <f t="shared" ref="T205:T229" si="189">S205/I205-1</f>
        <v>5.7977497113649967E-2</v>
      </c>
      <c r="U205" s="245">
        <f t="shared" si="171"/>
        <v>0.24343884046718123</v>
      </c>
      <c r="V205" s="100">
        <f t="shared" si="174"/>
        <v>4302.136640853706</v>
      </c>
      <c r="W205" s="122">
        <f t="shared" ref="W205:W229" si="190">V205*W$4</f>
        <v>0</v>
      </c>
      <c r="X205" s="122">
        <f t="shared" ref="X205:X229" si="191">V205*X$4</f>
        <v>1290.6409922561118</v>
      </c>
      <c r="Y205" s="100">
        <f t="shared" ref="Y205:Y229" si="192">SUM(V205:X205)</f>
        <v>5592.7776331098175</v>
      </c>
      <c r="Z205" s="221">
        <f t="shared" si="177"/>
        <v>32.799999999999997</v>
      </c>
      <c r="AA205" s="117">
        <f t="shared" ref="AA205:AA229" si="193">V205*Z205%</f>
        <v>1411.1008182000153</v>
      </c>
      <c r="AB205" s="130">
        <f t="shared" ref="AB205:AB229" si="194">Y205+AA205</f>
        <v>7003.8784513098326</v>
      </c>
      <c r="AC205" s="101">
        <f t="shared" ref="AC205:AC229" si="195">AB205/S205-1</f>
        <v>5.2229680848513649E-2</v>
      </c>
      <c r="AD205" s="245">
        <f t="shared" si="172"/>
        <v>0.18149622640729901</v>
      </c>
      <c r="AE205" s="100">
        <f t="shared" si="175"/>
        <v>4517.2434728963908</v>
      </c>
      <c r="AF205" s="122">
        <f t="shared" ref="AF205:AF229" si="196">AE205*AF$4</f>
        <v>0</v>
      </c>
      <c r="AG205" s="122">
        <f t="shared" ref="AG205:AG229" si="197">AE205*AG$4</f>
        <v>1355.1730418689172</v>
      </c>
      <c r="AH205" s="100">
        <f t="shared" ref="AH205:AH229" si="198">SUM(AE205:AG205)</f>
        <v>5872.4165147653075</v>
      </c>
      <c r="AI205" s="221">
        <f t="shared" si="178"/>
        <v>32.799999999999997</v>
      </c>
      <c r="AJ205" s="117">
        <f t="shared" ref="AJ205:AJ229" si="199">AE205*AI205%</f>
        <v>1481.6558591100161</v>
      </c>
      <c r="AK205" s="130">
        <f t="shared" ref="AK205:AK229" si="200">AH205+AJ205</f>
        <v>7354.072373875324</v>
      </c>
      <c r="AL205" s="101">
        <f t="shared" ref="AL205:AL229" si="201">AK205/AB205-1</f>
        <v>5.0000000000000044E-2</v>
      </c>
      <c r="AM205" s="298">
        <f t="shared" ref="AM205:AM229" si="202">AE205/V205-1</f>
        <v>4.9999999999999822E-2</v>
      </c>
      <c r="AN205" s="100">
        <f t="shared" ref="AN205:AN229" si="203">AK205-I205</f>
        <v>1062.6097338753243</v>
      </c>
      <c r="AO205" s="101">
        <f t="shared" ref="AO205:AO229" si="204">AK205/I205-1</f>
        <v>0.16889709033944511</v>
      </c>
      <c r="AQ205" s="292">
        <f t="shared" ref="AQ205:AQ229" si="205">AE205/B205-1</f>
        <v>0.54257421266925432</v>
      </c>
      <c r="AR205" s="289"/>
    </row>
    <row r="206" spans="1:44" s="93" customFormat="1" x14ac:dyDescent="0.25">
      <c r="A206" s="95" t="s">
        <v>538</v>
      </c>
      <c r="B206" s="100">
        <v>2870.96</v>
      </c>
      <c r="C206" s="100">
        <f t="shared" si="179"/>
        <v>1435.48</v>
      </c>
      <c r="D206" s="100">
        <f t="shared" si="180"/>
        <v>861.28800000000001</v>
      </c>
      <c r="E206" s="100">
        <v>59.87</v>
      </c>
      <c r="F206" s="100">
        <f t="shared" si="181"/>
        <v>5227.5980000000009</v>
      </c>
      <c r="G206" s="223">
        <v>29.2</v>
      </c>
      <c r="H206" s="117">
        <f t="shared" si="182"/>
        <v>838.32031999999992</v>
      </c>
      <c r="I206" s="130">
        <f t="shared" si="183"/>
        <v>6065.9183200000007</v>
      </c>
      <c r="K206" s="141">
        <v>39</v>
      </c>
      <c r="M206" s="100">
        <f t="shared" si="173"/>
        <v>3570.6650212244349</v>
      </c>
      <c r="N206" s="122">
        <f t="shared" si="184"/>
        <v>714.13300424488705</v>
      </c>
      <c r="O206" s="122">
        <f t="shared" si="185"/>
        <v>1071.1995063673305</v>
      </c>
      <c r="P206" s="100">
        <f t="shared" si="186"/>
        <v>5355.9975318366523</v>
      </c>
      <c r="Q206" s="221">
        <f t="shared" si="176"/>
        <v>29.2</v>
      </c>
      <c r="R206" s="117">
        <f t="shared" si="187"/>
        <v>1042.634186197535</v>
      </c>
      <c r="S206" s="130">
        <f t="shared" si="188"/>
        <v>6398.6317180341875</v>
      </c>
      <c r="T206" s="101">
        <f t="shared" si="189"/>
        <v>5.4849633721112623E-2</v>
      </c>
      <c r="U206" s="245">
        <f t="shared" si="171"/>
        <v>0.2437181365203398</v>
      </c>
      <c r="V206" s="100">
        <f t="shared" si="174"/>
        <v>4218.727248341208</v>
      </c>
      <c r="W206" s="122">
        <f t="shared" si="190"/>
        <v>0</v>
      </c>
      <c r="X206" s="122">
        <f t="shared" si="191"/>
        <v>1265.6181745023623</v>
      </c>
      <c r="Y206" s="100">
        <f t="shared" si="192"/>
        <v>5484.3454228435703</v>
      </c>
      <c r="Z206" s="221">
        <f t="shared" si="177"/>
        <v>29.2</v>
      </c>
      <c r="AA206" s="117">
        <f t="shared" si="193"/>
        <v>1231.8683565156327</v>
      </c>
      <c r="AB206" s="130">
        <f t="shared" si="194"/>
        <v>6716.2137793592028</v>
      </c>
      <c r="AC206" s="101">
        <f t="shared" si="195"/>
        <v>4.9632808281484309E-2</v>
      </c>
      <c r="AD206" s="245">
        <f t="shared" si="172"/>
        <v>0.18149622640729901</v>
      </c>
      <c r="AE206" s="100">
        <f t="shared" si="175"/>
        <v>4429.6636107582681</v>
      </c>
      <c r="AF206" s="122">
        <f t="shared" si="196"/>
        <v>0</v>
      </c>
      <c r="AG206" s="122">
        <f t="shared" si="197"/>
        <v>1328.8990832274803</v>
      </c>
      <c r="AH206" s="100">
        <f t="shared" si="198"/>
        <v>5758.5626939857484</v>
      </c>
      <c r="AI206" s="221">
        <f t="shared" si="178"/>
        <v>29.2</v>
      </c>
      <c r="AJ206" s="117">
        <f t="shared" si="199"/>
        <v>1293.4617743414142</v>
      </c>
      <c r="AK206" s="130">
        <f t="shared" si="200"/>
        <v>7052.024468327163</v>
      </c>
      <c r="AL206" s="101">
        <f t="shared" si="201"/>
        <v>5.0000000000000044E-2</v>
      </c>
      <c r="AM206" s="298">
        <f t="shared" si="202"/>
        <v>4.9999999999999822E-2</v>
      </c>
      <c r="AN206" s="100">
        <f t="shared" si="203"/>
        <v>986.10614832716237</v>
      </c>
      <c r="AO206" s="101">
        <f t="shared" si="204"/>
        <v>0.16256502252525595</v>
      </c>
      <c r="AQ206" s="292">
        <f t="shared" si="205"/>
        <v>0.5429206992637543</v>
      </c>
      <c r="AR206" s="289"/>
    </row>
    <row r="207" spans="1:44" s="93" customFormat="1" x14ac:dyDescent="0.25">
      <c r="A207" s="95" t="s">
        <v>539</v>
      </c>
      <c r="B207" s="100">
        <v>2814.67</v>
      </c>
      <c r="C207" s="100">
        <f t="shared" si="179"/>
        <v>1407.335</v>
      </c>
      <c r="D207" s="100">
        <f t="shared" si="180"/>
        <v>844.40099999999995</v>
      </c>
      <c r="E207" s="100">
        <v>59.87</v>
      </c>
      <c r="F207" s="100">
        <f t="shared" si="181"/>
        <v>5126.2759999999998</v>
      </c>
      <c r="G207" s="223">
        <v>30.4</v>
      </c>
      <c r="H207" s="117">
        <f t="shared" si="182"/>
        <v>855.65967999999998</v>
      </c>
      <c r="I207" s="130">
        <f t="shared" si="183"/>
        <v>5981.9356799999996</v>
      </c>
      <c r="K207" s="141">
        <v>25</v>
      </c>
      <c r="M207" s="100">
        <f t="shared" si="173"/>
        <v>3501.457916684165</v>
      </c>
      <c r="N207" s="122">
        <f t="shared" si="184"/>
        <v>700.29158333683301</v>
      </c>
      <c r="O207" s="122">
        <f t="shared" si="185"/>
        <v>1050.4373750052494</v>
      </c>
      <c r="P207" s="100">
        <f t="shared" si="186"/>
        <v>5252.1868750262474</v>
      </c>
      <c r="Q207" s="221">
        <f t="shared" si="176"/>
        <v>30.4</v>
      </c>
      <c r="R207" s="117">
        <f t="shared" si="187"/>
        <v>1064.4432066719862</v>
      </c>
      <c r="S207" s="130">
        <f t="shared" si="188"/>
        <v>6316.6300816982339</v>
      </c>
      <c r="T207" s="101">
        <f t="shared" si="189"/>
        <v>5.5950852634081505E-2</v>
      </c>
      <c r="U207" s="245">
        <f t="shared" si="171"/>
        <v>0.24400299739726683</v>
      </c>
      <c r="V207" s="100">
        <f t="shared" si="174"/>
        <v>4136.9593154863041</v>
      </c>
      <c r="W207" s="122">
        <f t="shared" si="190"/>
        <v>0</v>
      </c>
      <c r="X207" s="122">
        <f t="shared" si="191"/>
        <v>1241.0877946458911</v>
      </c>
      <c r="Y207" s="100">
        <f t="shared" si="192"/>
        <v>5378.0471101321955</v>
      </c>
      <c r="Z207" s="221">
        <f t="shared" si="177"/>
        <v>30.4</v>
      </c>
      <c r="AA207" s="117">
        <f t="shared" si="193"/>
        <v>1257.6356319078363</v>
      </c>
      <c r="AB207" s="130">
        <f t="shared" si="194"/>
        <v>6635.6827420400314</v>
      </c>
      <c r="AC207" s="101">
        <f t="shared" si="195"/>
        <v>5.050994853509283E-2</v>
      </c>
      <c r="AD207" s="245">
        <f t="shared" si="172"/>
        <v>0.18149622640729923</v>
      </c>
      <c r="AE207" s="100">
        <f t="shared" si="175"/>
        <v>4343.8072812606188</v>
      </c>
      <c r="AF207" s="122">
        <f t="shared" si="196"/>
        <v>0</v>
      </c>
      <c r="AG207" s="122">
        <f t="shared" si="197"/>
        <v>1303.1421843781857</v>
      </c>
      <c r="AH207" s="100">
        <f t="shared" si="198"/>
        <v>5646.9494656388042</v>
      </c>
      <c r="AI207" s="221">
        <f t="shared" si="178"/>
        <v>30.4</v>
      </c>
      <c r="AJ207" s="117">
        <f t="shared" si="199"/>
        <v>1320.517413503228</v>
      </c>
      <c r="AK207" s="130">
        <f t="shared" si="200"/>
        <v>6967.4668791420318</v>
      </c>
      <c r="AL207" s="101">
        <f t="shared" si="201"/>
        <v>4.9999999999999822E-2</v>
      </c>
      <c r="AM207" s="298">
        <f t="shared" si="202"/>
        <v>4.9999999999999822E-2</v>
      </c>
      <c r="AN207" s="100">
        <f t="shared" si="203"/>
        <v>985.53119914203216</v>
      </c>
      <c r="AO207" s="101">
        <f t="shared" si="204"/>
        <v>0.16475121964902706</v>
      </c>
      <c r="AQ207" s="292">
        <f t="shared" si="205"/>
        <v>0.5432740894174517</v>
      </c>
      <c r="AR207" s="289"/>
    </row>
    <row r="208" spans="1:44" s="93" customFormat="1" x14ac:dyDescent="0.25">
      <c r="A208" s="95" t="s">
        <v>540</v>
      </c>
      <c r="B208" s="100">
        <v>2759.48</v>
      </c>
      <c r="C208" s="100">
        <f t="shared" si="179"/>
        <v>1379.74</v>
      </c>
      <c r="D208" s="100">
        <f t="shared" si="180"/>
        <v>827.84399999999994</v>
      </c>
      <c r="E208" s="100">
        <v>59.87</v>
      </c>
      <c r="F208" s="100">
        <f t="shared" si="181"/>
        <v>5026.9340000000002</v>
      </c>
      <c r="G208" s="223">
        <v>27.5</v>
      </c>
      <c r="H208" s="117">
        <f t="shared" si="182"/>
        <v>758.85700000000008</v>
      </c>
      <c r="I208" s="130">
        <f t="shared" si="183"/>
        <v>5785.7910000000002</v>
      </c>
      <c r="K208" s="141">
        <v>12</v>
      </c>
      <c r="M208" s="100">
        <f t="shared" si="173"/>
        <v>3433.6032337995061</v>
      </c>
      <c r="N208" s="122">
        <f t="shared" si="184"/>
        <v>686.72064675990123</v>
      </c>
      <c r="O208" s="122">
        <f t="shared" si="185"/>
        <v>1030.0809701398518</v>
      </c>
      <c r="P208" s="100">
        <f t="shared" si="186"/>
        <v>5150.4048506992594</v>
      </c>
      <c r="Q208" s="221">
        <f t="shared" si="176"/>
        <v>27.5</v>
      </c>
      <c r="R208" s="117">
        <f t="shared" si="187"/>
        <v>944.24088929486425</v>
      </c>
      <c r="S208" s="130">
        <f t="shared" si="188"/>
        <v>6094.6457399941237</v>
      </c>
      <c r="T208" s="101">
        <f t="shared" si="189"/>
        <v>5.3381592939344635E-2</v>
      </c>
      <c r="U208" s="245">
        <f t="shared" si="171"/>
        <v>0.24429357480376956</v>
      </c>
      <c r="V208" s="100">
        <f t="shared" si="174"/>
        <v>4056.7892637140158</v>
      </c>
      <c r="W208" s="122">
        <f t="shared" si="190"/>
        <v>0</v>
      </c>
      <c r="X208" s="122">
        <f t="shared" si="191"/>
        <v>1217.0367791142046</v>
      </c>
      <c r="Y208" s="100">
        <f t="shared" si="192"/>
        <v>5273.8260428282201</v>
      </c>
      <c r="Z208" s="221">
        <f t="shared" si="177"/>
        <v>27.5</v>
      </c>
      <c r="AA208" s="117">
        <f t="shared" si="193"/>
        <v>1115.6170475213544</v>
      </c>
      <c r="AB208" s="130">
        <f t="shared" si="194"/>
        <v>6389.443090349574</v>
      </c>
      <c r="AC208" s="101">
        <f t="shared" si="195"/>
        <v>4.8369891037462365E-2</v>
      </c>
      <c r="AD208" s="245">
        <f t="shared" si="172"/>
        <v>0.18149622640729923</v>
      </c>
      <c r="AE208" s="100">
        <f t="shared" si="175"/>
        <v>4259.6287268997157</v>
      </c>
      <c r="AF208" s="122">
        <f t="shared" si="196"/>
        <v>0</v>
      </c>
      <c r="AG208" s="122">
        <f t="shared" si="197"/>
        <v>1277.8886180699146</v>
      </c>
      <c r="AH208" s="100">
        <f t="shared" si="198"/>
        <v>5537.5173449696304</v>
      </c>
      <c r="AI208" s="221">
        <f t="shared" si="178"/>
        <v>27.5</v>
      </c>
      <c r="AJ208" s="117">
        <f t="shared" si="199"/>
        <v>1171.3978998974219</v>
      </c>
      <c r="AK208" s="130">
        <f t="shared" si="200"/>
        <v>6708.915244867052</v>
      </c>
      <c r="AL208" s="101">
        <f t="shared" si="201"/>
        <v>4.9999999999999822E-2</v>
      </c>
      <c r="AM208" s="298">
        <f t="shared" si="202"/>
        <v>4.9999999999999822E-2</v>
      </c>
      <c r="AN208" s="100">
        <f t="shared" si="203"/>
        <v>923.12424486705186</v>
      </c>
      <c r="AO208" s="101">
        <f t="shared" si="204"/>
        <v>0.15955022310122358</v>
      </c>
      <c r="AQ208" s="292">
        <f t="shared" si="205"/>
        <v>0.54363457133217707</v>
      </c>
      <c r="AR208" s="289"/>
    </row>
    <row r="209" spans="1:44" s="93" customFormat="1" x14ac:dyDescent="0.25">
      <c r="A209" s="95" t="s">
        <v>541</v>
      </c>
      <c r="B209" s="100">
        <v>2705.37</v>
      </c>
      <c r="C209" s="100">
        <f t="shared" si="179"/>
        <v>1352.6849999999999</v>
      </c>
      <c r="D209" s="100">
        <f t="shared" si="180"/>
        <v>811.61099999999999</v>
      </c>
      <c r="E209" s="100">
        <v>59.87</v>
      </c>
      <c r="F209" s="100">
        <f t="shared" si="181"/>
        <v>4929.5360000000001</v>
      </c>
      <c r="G209" s="223">
        <v>26.4</v>
      </c>
      <c r="H209" s="117">
        <f t="shared" si="182"/>
        <v>714.21767999999997</v>
      </c>
      <c r="I209" s="130">
        <f t="shared" si="183"/>
        <v>5643.7536799999998</v>
      </c>
      <c r="K209" s="141">
        <v>17</v>
      </c>
      <c r="M209" s="100">
        <f t="shared" si="173"/>
        <v>3367.0763830858095</v>
      </c>
      <c r="N209" s="122">
        <f t="shared" si="184"/>
        <v>673.41527661716191</v>
      </c>
      <c r="O209" s="122">
        <f t="shared" si="185"/>
        <v>1010.1229149257429</v>
      </c>
      <c r="P209" s="100">
        <f t="shared" si="186"/>
        <v>5050.6145746287148</v>
      </c>
      <c r="Q209" s="221">
        <f t="shared" si="176"/>
        <v>26.4</v>
      </c>
      <c r="R209" s="117">
        <f t="shared" si="187"/>
        <v>888.90816513465381</v>
      </c>
      <c r="S209" s="130">
        <f t="shared" si="188"/>
        <v>5939.5227397633689</v>
      </c>
      <c r="T209" s="101">
        <f t="shared" si="189"/>
        <v>5.2406443748864939E-2</v>
      </c>
      <c r="U209" s="245">
        <f t="shared" si="171"/>
        <v>0.24458997589453935</v>
      </c>
      <c r="V209" s="100">
        <f t="shared" si="174"/>
        <v>3978.1880406410214</v>
      </c>
      <c r="W209" s="122">
        <f t="shared" si="190"/>
        <v>0</v>
      </c>
      <c r="X209" s="122">
        <f t="shared" si="191"/>
        <v>1193.4564121923063</v>
      </c>
      <c r="Y209" s="100">
        <f t="shared" si="192"/>
        <v>5171.6444528333277</v>
      </c>
      <c r="Z209" s="221">
        <f t="shared" si="177"/>
        <v>26.4</v>
      </c>
      <c r="AA209" s="117">
        <f t="shared" si="193"/>
        <v>1050.2416427292296</v>
      </c>
      <c r="AB209" s="130">
        <f t="shared" si="194"/>
        <v>6221.8860955625569</v>
      </c>
      <c r="AC209" s="101">
        <f t="shared" si="195"/>
        <v>4.7539738152503119E-2</v>
      </c>
      <c r="AD209" s="245">
        <f t="shared" si="172"/>
        <v>0.18149622640729901</v>
      </c>
      <c r="AE209" s="100">
        <f t="shared" si="175"/>
        <v>4177.0974426730718</v>
      </c>
      <c r="AF209" s="122">
        <f t="shared" si="196"/>
        <v>0</v>
      </c>
      <c r="AG209" s="122">
        <f t="shared" si="197"/>
        <v>1253.1292328019215</v>
      </c>
      <c r="AH209" s="100">
        <f t="shared" si="198"/>
        <v>5430.2266754749935</v>
      </c>
      <c r="AI209" s="221">
        <f t="shared" si="178"/>
        <v>26.4</v>
      </c>
      <c r="AJ209" s="117">
        <f t="shared" si="199"/>
        <v>1102.7537248656911</v>
      </c>
      <c r="AK209" s="130">
        <f t="shared" si="200"/>
        <v>6532.9804003406844</v>
      </c>
      <c r="AL209" s="101">
        <f t="shared" si="201"/>
        <v>5.0000000000000044E-2</v>
      </c>
      <c r="AM209" s="298">
        <f t="shared" si="202"/>
        <v>4.9999999999999822E-2</v>
      </c>
      <c r="AN209" s="100">
        <f t="shared" si="203"/>
        <v>889.22672034068455</v>
      </c>
      <c r="AO209" s="101">
        <f t="shared" si="204"/>
        <v>0.15755944904042729</v>
      </c>
      <c r="AQ209" s="292">
        <f t="shared" si="205"/>
        <v>0.54400227794093681</v>
      </c>
      <c r="AR209" s="289"/>
    </row>
    <row r="210" spans="1:44" s="93" customFormat="1" x14ac:dyDescent="0.25">
      <c r="A210" s="95" t="s">
        <v>542</v>
      </c>
      <c r="B210" s="100">
        <v>2652.34</v>
      </c>
      <c r="C210" s="100">
        <f t="shared" si="179"/>
        <v>1326.17</v>
      </c>
      <c r="D210" s="100">
        <f t="shared" si="180"/>
        <v>795.702</v>
      </c>
      <c r="E210" s="100">
        <v>59.87</v>
      </c>
      <c r="F210" s="100">
        <f t="shared" si="181"/>
        <v>4834.0820000000003</v>
      </c>
      <c r="G210" s="223">
        <v>16.399999999999999</v>
      </c>
      <c r="H210" s="117">
        <f t="shared" si="182"/>
        <v>434.98375999999996</v>
      </c>
      <c r="I210" s="130">
        <f t="shared" si="183"/>
        <v>5269.0657600000004</v>
      </c>
      <c r="K210" s="141">
        <v>20</v>
      </c>
      <c r="M210" s="100">
        <f t="shared" si="173"/>
        <v>3301.8773645430761</v>
      </c>
      <c r="N210" s="122">
        <f t="shared" si="184"/>
        <v>660.37547290861528</v>
      </c>
      <c r="O210" s="122">
        <f t="shared" si="185"/>
        <v>990.56320936292275</v>
      </c>
      <c r="P210" s="100">
        <f t="shared" si="186"/>
        <v>4952.8160468146143</v>
      </c>
      <c r="Q210" s="221">
        <f t="shared" si="176"/>
        <v>16.399999999999999</v>
      </c>
      <c r="R210" s="117">
        <f t="shared" si="187"/>
        <v>541.50788778506444</v>
      </c>
      <c r="S210" s="130">
        <f t="shared" si="188"/>
        <v>5494.323934599679</v>
      </c>
      <c r="T210" s="101">
        <f t="shared" si="189"/>
        <v>4.275106534249784E-2</v>
      </c>
      <c r="U210" s="245">
        <f t="shared" si="171"/>
        <v>0.24489219502140602</v>
      </c>
      <c r="V210" s="100">
        <f t="shared" si="174"/>
        <v>3901.1556462673225</v>
      </c>
      <c r="W210" s="122">
        <f t="shared" si="190"/>
        <v>0</v>
      </c>
      <c r="X210" s="122">
        <f t="shared" si="191"/>
        <v>1170.3466938801967</v>
      </c>
      <c r="Y210" s="100">
        <f t="shared" si="192"/>
        <v>5071.5023401475191</v>
      </c>
      <c r="Z210" s="221">
        <f t="shared" si="177"/>
        <v>16.399999999999999</v>
      </c>
      <c r="AA210" s="117">
        <f t="shared" si="193"/>
        <v>639.78952598784076</v>
      </c>
      <c r="AB210" s="130">
        <f t="shared" si="194"/>
        <v>5711.2918661353597</v>
      </c>
      <c r="AC210" s="101">
        <f t="shared" si="195"/>
        <v>3.9489468425652374E-2</v>
      </c>
      <c r="AD210" s="245">
        <f t="shared" si="172"/>
        <v>0.18149622640729923</v>
      </c>
      <c r="AE210" s="100">
        <f t="shared" si="175"/>
        <v>4096.2134285806878</v>
      </c>
      <c r="AF210" s="122">
        <f t="shared" si="196"/>
        <v>0</v>
      </c>
      <c r="AG210" s="122">
        <f t="shared" si="197"/>
        <v>1228.8640285742063</v>
      </c>
      <c r="AH210" s="100">
        <f t="shared" si="198"/>
        <v>5325.0774571548936</v>
      </c>
      <c r="AI210" s="221">
        <f t="shared" si="178"/>
        <v>16.399999999999999</v>
      </c>
      <c r="AJ210" s="117">
        <f t="shared" si="199"/>
        <v>671.77900228723274</v>
      </c>
      <c r="AK210" s="130">
        <f t="shared" si="200"/>
        <v>5996.8564594421259</v>
      </c>
      <c r="AL210" s="101">
        <f t="shared" si="201"/>
        <v>4.99999999999996E-2</v>
      </c>
      <c r="AM210" s="298">
        <f t="shared" si="202"/>
        <v>4.9999999999999822E-2</v>
      </c>
      <c r="AN210" s="100">
        <f t="shared" si="203"/>
        <v>727.79069944212551</v>
      </c>
      <c r="AO210" s="101">
        <f t="shared" si="204"/>
        <v>0.13812518814381347</v>
      </c>
      <c r="AQ210" s="292">
        <f t="shared" si="205"/>
        <v>0.54437720223677499</v>
      </c>
      <c r="AR210" s="289"/>
    </row>
    <row r="211" spans="1:44" s="93" customFormat="1" x14ac:dyDescent="0.25">
      <c r="A211" s="95" t="s">
        <v>543</v>
      </c>
      <c r="B211" s="100">
        <v>2600.3200000000002</v>
      </c>
      <c r="C211" s="100">
        <f t="shared" si="179"/>
        <v>1300.1600000000001</v>
      </c>
      <c r="D211" s="100">
        <f t="shared" si="180"/>
        <v>780.096</v>
      </c>
      <c r="E211" s="100">
        <v>59.87</v>
      </c>
      <c r="F211" s="100">
        <f t="shared" si="181"/>
        <v>4740.4460000000008</v>
      </c>
      <c r="G211" s="223">
        <v>22</v>
      </c>
      <c r="H211" s="117">
        <f t="shared" si="182"/>
        <v>572.07040000000006</v>
      </c>
      <c r="I211" s="130">
        <f t="shared" si="183"/>
        <v>5312.5164000000004</v>
      </c>
      <c r="K211" s="141">
        <v>25</v>
      </c>
      <c r="M211" s="100">
        <f t="shared" si="173"/>
        <v>3237.9201149750397</v>
      </c>
      <c r="N211" s="122">
        <f t="shared" si="184"/>
        <v>647.58402299500801</v>
      </c>
      <c r="O211" s="122">
        <f t="shared" si="185"/>
        <v>971.37603449251185</v>
      </c>
      <c r="P211" s="100">
        <f t="shared" si="186"/>
        <v>4856.88017246256</v>
      </c>
      <c r="Q211" s="221">
        <f t="shared" si="176"/>
        <v>22</v>
      </c>
      <c r="R211" s="117">
        <f t="shared" si="187"/>
        <v>712.34242529450876</v>
      </c>
      <c r="S211" s="130">
        <f t="shared" si="188"/>
        <v>5569.2225977570688</v>
      </c>
      <c r="T211" s="101">
        <f t="shared" si="189"/>
        <v>4.8321017466801397E-2</v>
      </c>
      <c r="U211" s="245">
        <f t="shared" si="171"/>
        <v>0.24520063491225685</v>
      </c>
      <c r="V211" s="100">
        <f t="shared" si="174"/>
        <v>3825.5903972512974</v>
      </c>
      <c r="W211" s="122">
        <f t="shared" si="190"/>
        <v>0</v>
      </c>
      <c r="X211" s="122">
        <f t="shared" si="191"/>
        <v>1147.6771191753892</v>
      </c>
      <c r="Y211" s="100">
        <f t="shared" si="192"/>
        <v>4973.2675164266866</v>
      </c>
      <c r="Z211" s="221">
        <f t="shared" si="177"/>
        <v>22</v>
      </c>
      <c r="AA211" s="117">
        <f t="shared" si="193"/>
        <v>841.62988739528544</v>
      </c>
      <c r="AB211" s="130">
        <f t="shared" si="194"/>
        <v>5814.8974038219721</v>
      </c>
      <c r="AC211" s="101">
        <f t="shared" si="195"/>
        <v>4.4112944266915477E-2</v>
      </c>
      <c r="AD211" s="245">
        <f t="shared" si="172"/>
        <v>0.18149622640729901</v>
      </c>
      <c r="AE211" s="100">
        <f t="shared" si="175"/>
        <v>4016.8699171138619</v>
      </c>
      <c r="AF211" s="122">
        <f t="shared" si="196"/>
        <v>0</v>
      </c>
      <c r="AG211" s="122">
        <f t="shared" si="197"/>
        <v>1205.0609751341585</v>
      </c>
      <c r="AH211" s="100">
        <f t="shared" si="198"/>
        <v>5221.9308922480204</v>
      </c>
      <c r="AI211" s="221">
        <f t="shared" si="178"/>
        <v>22</v>
      </c>
      <c r="AJ211" s="117">
        <f t="shared" si="199"/>
        <v>883.71138176504962</v>
      </c>
      <c r="AK211" s="130">
        <f t="shared" si="200"/>
        <v>6105.6422740130702</v>
      </c>
      <c r="AL211" s="101">
        <f t="shared" si="201"/>
        <v>4.9999999999999822E-2</v>
      </c>
      <c r="AM211" s="298">
        <f t="shared" si="202"/>
        <v>4.9999999999999822E-2</v>
      </c>
      <c r="AN211" s="100">
        <f t="shared" si="203"/>
        <v>793.12587401306973</v>
      </c>
      <c r="AO211" s="101">
        <f t="shared" si="204"/>
        <v>0.14929382128835766</v>
      </c>
      <c r="AQ211" s="292">
        <f t="shared" si="205"/>
        <v>0.54475984383224429</v>
      </c>
      <c r="AR211" s="289"/>
    </row>
    <row r="212" spans="1:44" s="93" customFormat="1" x14ac:dyDescent="0.25">
      <c r="A212" s="95" t="s">
        <v>544</v>
      </c>
      <c r="B212" s="100">
        <v>2549.34</v>
      </c>
      <c r="C212" s="100">
        <f t="shared" si="179"/>
        <v>1274.67</v>
      </c>
      <c r="D212" s="100">
        <f t="shared" si="180"/>
        <v>764.80200000000002</v>
      </c>
      <c r="E212" s="100">
        <v>59.87</v>
      </c>
      <c r="F212" s="100">
        <f t="shared" si="181"/>
        <v>4648.6819999999998</v>
      </c>
      <c r="G212" s="223">
        <v>23.4</v>
      </c>
      <c r="H212" s="117">
        <f t="shared" si="182"/>
        <v>596.54556000000002</v>
      </c>
      <c r="I212" s="130">
        <f t="shared" si="183"/>
        <v>5245.2275599999994</v>
      </c>
      <c r="K212" s="141">
        <v>43</v>
      </c>
      <c r="M212" s="100">
        <f t="shared" si="173"/>
        <v>3175.2415186086696</v>
      </c>
      <c r="N212" s="122">
        <f t="shared" si="184"/>
        <v>635.04830372173399</v>
      </c>
      <c r="O212" s="122">
        <f t="shared" si="185"/>
        <v>952.57245558260081</v>
      </c>
      <c r="P212" s="100">
        <f t="shared" si="186"/>
        <v>4762.8622779130046</v>
      </c>
      <c r="Q212" s="221">
        <f t="shared" si="176"/>
        <v>23.4</v>
      </c>
      <c r="R212" s="117">
        <f t="shared" si="187"/>
        <v>743.00651535442864</v>
      </c>
      <c r="S212" s="130">
        <f t="shared" si="188"/>
        <v>5505.8687932674329</v>
      </c>
      <c r="T212" s="101">
        <f t="shared" si="189"/>
        <v>4.9691120220422436E-2</v>
      </c>
      <c r="U212" s="245">
        <f t="shared" si="171"/>
        <v>0.24551512101511341</v>
      </c>
      <c r="V212" s="100">
        <f t="shared" si="174"/>
        <v>3751.5358721679249</v>
      </c>
      <c r="W212" s="122">
        <f t="shared" si="190"/>
        <v>0</v>
      </c>
      <c r="X212" s="122">
        <f t="shared" si="191"/>
        <v>1125.4607616503774</v>
      </c>
      <c r="Y212" s="100">
        <f t="shared" si="192"/>
        <v>4876.9966338183021</v>
      </c>
      <c r="Z212" s="221">
        <f t="shared" si="177"/>
        <v>23.4</v>
      </c>
      <c r="AA212" s="117">
        <f t="shared" si="193"/>
        <v>877.85939408729439</v>
      </c>
      <c r="AB212" s="130">
        <f t="shared" si="194"/>
        <v>5754.8560279055964</v>
      </c>
      <c r="AC212" s="101">
        <f t="shared" si="195"/>
        <v>4.5222151850517145E-2</v>
      </c>
      <c r="AD212" s="245">
        <f t="shared" si="172"/>
        <v>0.18149622640729901</v>
      </c>
      <c r="AE212" s="100">
        <f t="shared" si="175"/>
        <v>3939.1126657763207</v>
      </c>
      <c r="AF212" s="122">
        <f t="shared" si="196"/>
        <v>0</v>
      </c>
      <c r="AG212" s="122">
        <f t="shared" si="197"/>
        <v>1181.7337997328962</v>
      </c>
      <c r="AH212" s="100">
        <f t="shared" si="198"/>
        <v>5120.8464655092166</v>
      </c>
      <c r="AI212" s="221">
        <f t="shared" si="178"/>
        <v>23.4</v>
      </c>
      <c r="AJ212" s="117">
        <f t="shared" si="199"/>
        <v>921.75236379165904</v>
      </c>
      <c r="AK212" s="130">
        <f t="shared" si="200"/>
        <v>6042.5988293008759</v>
      </c>
      <c r="AL212" s="101">
        <f t="shared" si="201"/>
        <v>5.0000000000000044E-2</v>
      </c>
      <c r="AM212" s="298">
        <f t="shared" si="202"/>
        <v>4.9999999999999822E-2</v>
      </c>
      <c r="AN212" s="100">
        <f t="shared" si="203"/>
        <v>797.37126930087652</v>
      </c>
      <c r="AO212" s="101">
        <f t="shared" si="204"/>
        <v>0.15201843202792831</v>
      </c>
      <c r="AQ212" s="292">
        <f t="shared" si="205"/>
        <v>0.54514998618321631</v>
      </c>
      <c r="AR212" s="289"/>
    </row>
    <row r="213" spans="1:44" s="93" customFormat="1" x14ac:dyDescent="0.25">
      <c r="A213" s="95" t="s">
        <v>545</v>
      </c>
      <c r="B213" s="100">
        <v>2499.35</v>
      </c>
      <c r="C213" s="100">
        <f t="shared" si="179"/>
        <v>1249.675</v>
      </c>
      <c r="D213" s="100">
        <f t="shared" si="180"/>
        <v>749.80499999999995</v>
      </c>
      <c r="E213" s="100">
        <v>59.87</v>
      </c>
      <c r="F213" s="100">
        <f t="shared" si="181"/>
        <v>4558.7</v>
      </c>
      <c r="G213" s="223">
        <v>20.8</v>
      </c>
      <c r="H213" s="117">
        <f t="shared" si="182"/>
        <v>519.86480000000006</v>
      </c>
      <c r="I213" s="130">
        <f t="shared" si="183"/>
        <v>5078.5648000000001</v>
      </c>
      <c r="K213" s="141">
        <v>23</v>
      </c>
      <c r="M213" s="100">
        <f t="shared" si="173"/>
        <v>3113.7801017323495</v>
      </c>
      <c r="N213" s="122">
        <f t="shared" si="184"/>
        <v>622.75602034647</v>
      </c>
      <c r="O213" s="122">
        <f t="shared" si="185"/>
        <v>934.13403051970477</v>
      </c>
      <c r="P213" s="100">
        <f t="shared" si="186"/>
        <v>4670.6701525985245</v>
      </c>
      <c r="Q213" s="221">
        <f t="shared" si="176"/>
        <v>20.8</v>
      </c>
      <c r="R213" s="117">
        <f t="shared" si="187"/>
        <v>647.66626116032876</v>
      </c>
      <c r="S213" s="130">
        <f t="shared" si="188"/>
        <v>5318.3364137588533</v>
      </c>
      <c r="T213" s="101">
        <f t="shared" si="189"/>
        <v>4.7212475020276035E-2</v>
      </c>
      <c r="U213" s="245">
        <f t="shared" si="171"/>
        <v>0.24583595804203084</v>
      </c>
      <c r="V213" s="100">
        <f t="shared" si="174"/>
        <v>3678.9194400589072</v>
      </c>
      <c r="W213" s="122">
        <f t="shared" si="190"/>
        <v>0</v>
      </c>
      <c r="X213" s="122">
        <f t="shared" si="191"/>
        <v>1103.6758320176721</v>
      </c>
      <c r="Y213" s="100">
        <f t="shared" si="192"/>
        <v>4782.595272076579</v>
      </c>
      <c r="Z213" s="221">
        <f t="shared" si="177"/>
        <v>20.8</v>
      </c>
      <c r="AA213" s="117">
        <f t="shared" si="193"/>
        <v>765.21524353225277</v>
      </c>
      <c r="AB213" s="130">
        <f t="shared" si="194"/>
        <v>5547.8105156088313</v>
      </c>
      <c r="AC213" s="101">
        <f t="shared" si="195"/>
        <v>4.3147722144149192E-2</v>
      </c>
      <c r="AD213" s="245">
        <f t="shared" si="172"/>
        <v>0.18149622640729923</v>
      </c>
      <c r="AE213" s="100">
        <f t="shared" si="175"/>
        <v>3862.8654120618521</v>
      </c>
      <c r="AF213" s="122">
        <f t="shared" si="196"/>
        <v>0</v>
      </c>
      <c r="AG213" s="122">
        <f t="shared" si="197"/>
        <v>1158.8596236185556</v>
      </c>
      <c r="AH213" s="100">
        <f t="shared" si="198"/>
        <v>5021.7250356804079</v>
      </c>
      <c r="AI213" s="221">
        <f t="shared" si="178"/>
        <v>20.8</v>
      </c>
      <c r="AJ213" s="117">
        <f t="shared" si="199"/>
        <v>803.47600570886527</v>
      </c>
      <c r="AK213" s="130">
        <f t="shared" si="200"/>
        <v>5825.2010413892731</v>
      </c>
      <c r="AL213" s="101">
        <f t="shared" si="201"/>
        <v>5.0000000000000044E-2</v>
      </c>
      <c r="AM213" s="298">
        <f t="shared" si="202"/>
        <v>4.9999999999999822E-2</v>
      </c>
      <c r="AN213" s="100">
        <f t="shared" si="203"/>
        <v>746.63624138927298</v>
      </c>
      <c r="AO213" s="101">
        <f t="shared" si="204"/>
        <v>0.14701717331425468</v>
      </c>
      <c r="AQ213" s="292">
        <f t="shared" si="205"/>
        <v>0.54554800730664055</v>
      </c>
      <c r="AR213" s="289"/>
    </row>
    <row r="214" spans="1:44" s="93" customFormat="1" x14ac:dyDescent="0.25">
      <c r="A214" s="95" t="s">
        <v>546</v>
      </c>
      <c r="B214" s="100">
        <v>2450.34</v>
      </c>
      <c r="C214" s="100">
        <f t="shared" si="179"/>
        <v>1225.17</v>
      </c>
      <c r="D214" s="100">
        <f t="shared" si="180"/>
        <v>735.10199999999998</v>
      </c>
      <c r="E214" s="100">
        <v>59.87</v>
      </c>
      <c r="F214" s="100">
        <f t="shared" si="181"/>
        <v>4470.482</v>
      </c>
      <c r="G214" s="223">
        <v>16.899999999999999</v>
      </c>
      <c r="H214" s="117">
        <f t="shared" si="182"/>
        <v>414.10746</v>
      </c>
      <c r="I214" s="130">
        <f t="shared" si="183"/>
        <v>4884.5894600000001</v>
      </c>
      <c r="K214" s="141">
        <v>33</v>
      </c>
      <c r="M214" s="100">
        <f t="shared" si="173"/>
        <v>3053.5235696037548</v>
      </c>
      <c r="N214" s="122">
        <f t="shared" si="184"/>
        <v>610.70471392075103</v>
      </c>
      <c r="O214" s="122">
        <f t="shared" si="185"/>
        <v>916.05707088112638</v>
      </c>
      <c r="P214" s="100">
        <f t="shared" si="186"/>
        <v>4580.2853544056325</v>
      </c>
      <c r="Q214" s="221">
        <f t="shared" si="176"/>
        <v>16.899999999999999</v>
      </c>
      <c r="R214" s="117">
        <f t="shared" si="187"/>
        <v>516.0454832630345</v>
      </c>
      <c r="S214" s="130">
        <f t="shared" si="188"/>
        <v>5096.3308376686673</v>
      </c>
      <c r="T214" s="101">
        <f t="shared" si="189"/>
        <v>4.3348858568897475E-2</v>
      </c>
      <c r="U214" s="245">
        <f t="shared" si="171"/>
        <v>0.24616321392286555</v>
      </c>
      <c r="V214" s="100">
        <f t="shared" si="174"/>
        <v>3607.7265747325823</v>
      </c>
      <c r="W214" s="122">
        <f t="shared" si="190"/>
        <v>0</v>
      </c>
      <c r="X214" s="122">
        <f t="shared" si="191"/>
        <v>1082.3179724197746</v>
      </c>
      <c r="Y214" s="100">
        <f t="shared" si="192"/>
        <v>4690.0445471523572</v>
      </c>
      <c r="Z214" s="221">
        <f t="shared" si="177"/>
        <v>16.899999999999999</v>
      </c>
      <c r="AA214" s="117">
        <f t="shared" si="193"/>
        <v>609.70579112980636</v>
      </c>
      <c r="AB214" s="130">
        <f t="shared" si="194"/>
        <v>5299.7503382821633</v>
      </c>
      <c r="AC214" s="101">
        <f t="shared" si="195"/>
        <v>3.9914893105046367E-2</v>
      </c>
      <c r="AD214" s="245">
        <f t="shared" si="172"/>
        <v>0.18149622640729923</v>
      </c>
      <c r="AE214" s="100">
        <f t="shared" si="175"/>
        <v>3788.1129034692112</v>
      </c>
      <c r="AF214" s="122">
        <f t="shared" si="196"/>
        <v>0</v>
      </c>
      <c r="AG214" s="122">
        <f t="shared" si="197"/>
        <v>1136.4338710407633</v>
      </c>
      <c r="AH214" s="100">
        <f t="shared" si="198"/>
        <v>4924.5467745099741</v>
      </c>
      <c r="AI214" s="221">
        <f t="shared" si="178"/>
        <v>16.899999999999999</v>
      </c>
      <c r="AJ214" s="117">
        <f t="shared" si="199"/>
        <v>640.19108068629669</v>
      </c>
      <c r="AK214" s="130">
        <f t="shared" si="200"/>
        <v>5564.7378551962711</v>
      </c>
      <c r="AL214" s="101">
        <f t="shared" si="201"/>
        <v>4.9999999999999822E-2</v>
      </c>
      <c r="AM214" s="298">
        <f t="shared" si="202"/>
        <v>5.0000000000000044E-2</v>
      </c>
      <c r="AN214" s="100">
        <f t="shared" si="203"/>
        <v>680.14839519627094</v>
      </c>
      <c r="AO214" s="101">
        <f t="shared" si="204"/>
        <v>0.13924371756644427</v>
      </c>
      <c r="AQ214" s="292">
        <f t="shared" si="205"/>
        <v>0.54595399147433055</v>
      </c>
      <c r="AR214" s="289"/>
    </row>
    <row r="215" spans="1:44" s="93" customFormat="1" x14ac:dyDescent="0.25">
      <c r="A215" s="95" t="s">
        <v>547</v>
      </c>
      <c r="B215" s="100">
        <v>2402.3000000000002</v>
      </c>
      <c r="C215" s="100">
        <f t="shared" si="179"/>
        <v>1201.1500000000001</v>
      </c>
      <c r="D215" s="100">
        <f t="shared" si="180"/>
        <v>720.69</v>
      </c>
      <c r="E215" s="100">
        <v>59.87</v>
      </c>
      <c r="F215" s="100">
        <f t="shared" si="181"/>
        <v>4384.01</v>
      </c>
      <c r="G215" s="223">
        <v>14.5</v>
      </c>
      <c r="H215" s="117">
        <f t="shared" si="182"/>
        <v>348.33350000000002</v>
      </c>
      <c r="I215" s="130">
        <f t="shared" si="183"/>
        <v>4732.3434999999999</v>
      </c>
      <c r="K215" s="141">
        <v>53</v>
      </c>
      <c r="M215" s="100">
        <f t="shared" si="173"/>
        <v>2994.4596274805622</v>
      </c>
      <c r="N215" s="122">
        <f t="shared" si="184"/>
        <v>598.89192549611244</v>
      </c>
      <c r="O215" s="122">
        <f t="shared" si="185"/>
        <v>898.33788824416865</v>
      </c>
      <c r="P215" s="100">
        <f t="shared" si="186"/>
        <v>4491.689441220843</v>
      </c>
      <c r="Q215" s="221">
        <f t="shared" si="176"/>
        <v>14.5</v>
      </c>
      <c r="R215" s="117">
        <f t="shared" si="187"/>
        <v>434.19664598468148</v>
      </c>
      <c r="S215" s="130">
        <f t="shared" si="188"/>
        <v>4925.8860872055247</v>
      </c>
      <c r="T215" s="101">
        <f t="shared" si="189"/>
        <v>4.0897831530091855E-2</v>
      </c>
      <c r="U215" s="245">
        <f t="shared" si="171"/>
        <v>0.24649695187135734</v>
      </c>
      <c r="V215" s="100">
        <f t="shared" si="174"/>
        <v>3537.9427499972908</v>
      </c>
      <c r="W215" s="122">
        <f t="shared" si="190"/>
        <v>0</v>
      </c>
      <c r="X215" s="122">
        <f t="shared" si="191"/>
        <v>1061.3828249991873</v>
      </c>
      <c r="Y215" s="100">
        <f t="shared" si="192"/>
        <v>4599.3255749964783</v>
      </c>
      <c r="Z215" s="221">
        <f t="shared" si="177"/>
        <v>14.5</v>
      </c>
      <c r="AA215" s="117">
        <f t="shared" si="193"/>
        <v>513.00169874960716</v>
      </c>
      <c r="AB215" s="130">
        <f t="shared" si="194"/>
        <v>5112.3272737460857</v>
      </c>
      <c r="AC215" s="101">
        <f t="shared" si="195"/>
        <v>3.7849268789390544E-2</v>
      </c>
      <c r="AD215" s="245">
        <f t="shared" si="172"/>
        <v>0.18149622640729901</v>
      </c>
      <c r="AE215" s="100">
        <f t="shared" si="175"/>
        <v>3714.8398874971549</v>
      </c>
      <c r="AF215" s="122">
        <f t="shared" si="196"/>
        <v>0</v>
      </c>
      <c r="AG215" s="122">
        <f t="shared" si="197"/>
        <v>1114.4519662491464</v>
      </c>
      <c r="AH215" s="100">
        <f t="shared" si="198"/>
        <v>4829.2918537463011</v>
      </c>
      <c r="AI215" s="221">
        <f t="shared" si="178"/>
        <v>14.5</v>
      </c>
      <c r="AJ215" s="117">
        <f t="shared" si="199"/>
        <v>538.65178368708746</v>
      </c>
      <c r="AK215" s="130">
        <f t="shared" si="200"/>
        <v>5367.9436374333882</v>
      </c>
      <c r="AL215" s="101">
        <f t="shared" si="201"/>
        <v>4.99999999999996E-2</v>
      </c>
      <c r="AM215" s="298">
        <f t="shared" si="202"/>
        <v>4.9999999999999822E-2</v>
      </c>
      <c r="AN215" s="100">
        <f t="shared" si="203"/>
        <v>635.60013743338823</v>
      </c>
      <c r="AO215" s="101">
        <f t="shared" si="204"/>
        <v>0.13430980600486597</v>
      </c>
      <c r="AQ215" s="292">
        <f t="shared" si="205"/>
        <v>0.54636801710741989</v>
      </c>
      <c r="AR215" s="289"/>
    </row>
    <row r="216" spans="1:44" s="93" customFormat="1" x14ac:dyDescent="0.25">
      <c r="A216" s="95" t="s">
        <v>548</v>
      </c>
      <c r="B216" s="100">
        <v>2355.19</v>
      </c>
      <c r="C216" s="100">
        <f t="shared" si="179"/>
        <v>1177.595</v>
      </c>
      <c r="D216" s="100">
        <f t="shared" si="180"/>
        <v>706.55700000000002</v>
      </c>
      <c r="E216" s="100">
        <v>59.87</v>
      </c>
      <c r="F216" s="100">
        <f t="shared" si="181"/>
        <v>4299.2119999999995</v>
      </c>
      <c r="G216" s="223">
        <v>12.1</v>
      </c>
      <c r="H216" s="117">
        <f t="shared" si="182"/>
        <v>284.97798999999998</v>
      </c>
      <c r="I216" s="130">
        <f t="shared" si="183"/>
        <v>4584.1899899999999</v>
      </c>
      <c r="K216" s="141">
        <v>32</v>
      </c>
      <c r="M216" s="100">
        <f t="shared" si="173"/>
        <v>2936.5390963934756</v>
      </c>
      <c r="N216" s="122">
        <f t="shared" si="184"/>
        <v>587.30781927869509</v>
      </c>
      <c r="O216" s="122">
        <f t="shared" si="185"/>
        <v>880.9617289180427</v>
      </c>
      <c r="P216" s="100">
        <f t="shared" si="186"/>
        <v>4404.8086445902136</v>
      </c>
      <c r="Q216" s="221">
        <f t="shared" si="176"/>
        <v>12.1</v>
      </c>
      <c r="R216" s="117">
        <f t="shared" si="187"/>
        <v>355.32123066361055</v>
      </c>
      <c r="S216" s="130">
        <f t="shared" si="188"/>
        <v>4760.1298752538241</v>
      </c>
      <c r="T216" s="101">
        <f t="shared" si="189"/>
        <v>3.8379710622295615E-2</v>
      </c>
      <c r="U216" s="245">
        <f t="shared" si="171"/>
        <v>0.24683745107336375</v>
      </c>
      <c r="V216" s="100">
        <f t="shared" si="174"/>
        <v>3469.5098610863915</v>
      </c>
      <c r="W216" s="122">
        <f t="shared" si="190"/>
        <v>0</v>
      </c>
      <c r="X216" s="122">
        <f t="shared" si="191"/>
        <v>1040.8529583259174</v>
      </c>
      <c r="Y216" s="100">
        <f t="shared" si="192"/>
        <v>4510.3628194123085</v>
      </c>
      <c r="Z216" s="221">
        <f t="shared" si="177"/>
        <v>12.1</v>
      </c>
      <c r="AA216" s="117">
        <f t="shared" si="193"/>
        <v>419.81069319145337</v>
      </c>
      <c r="AB216" s="130">
        <f t="shared" si="194"/>
        <v>4930.173512603762</v>
      </c>
      <c r="AC216" s="101">
        <f t="shared" si="195"/>
        <v>3.5722478547052461E-2</v>
      </c>
      <c r="AD216" s="245">
        <f t="shared" si="172"/>
        <v>0.18149622640729923</v>
      </c>
      <c r="AE216" s="100">
        <f t="shared" si="175"/>
        <v>3642.9853541407106</v>
      </c>
      <c r="AF216" s="122">
        <f t="shared" si="196"/>
        <v>0</v>
      </c>
      <c r="AG216" s="122">
        <f t="shared" si="197"/>
        <v>1092.895606242213</v>
      </c>
      <c r="AH216" s="100">
        <f t="shared" si="198"/>
        <v>4735.8809603829231</v>
      </c>
      <c r="AI216" s="221">
        <f t="shared" si="178"/>
        <v>12.1</v>
      </c>
      <c r="AJ216" s="117">
        <f t="shared" si="199"/>
        <v>440.80122785102594</v>
      </c>
      <c r="AK216" s="130">
        <f t="shared" si="200"/>
        <v>5176.6821882339491</v>
      </c>
      <c r="AL216" s="101">
        <f t="shared" si="201"/>
        <v>4.9999999999999822E-2</v>
      </c>
      <c r="AM216" s="298">
        <f t="shared" si="202"/>
        <v>4.9999999999999822E-2</v>
      </c>
      <c r="AN216" s="100">
        <f t="shared" si="203"/>
        <v>592.49219823394924</v>
      </c>
      <c r="AO216" s="101">
        <f t="shared" si="204"/>
        <v>0.12924686793662965</v>
      </c>
      <c r="AQ216" s="292">
        <f t="shared" si="205"/>
        <v>0.54679043055579823</v>
      </c>
      <c r="AR216" s="289"/>
    </row>
    <row r="217" spans="1:44" s="93" customFormat="1" x14ac:dyDescent="0.25">
      <c r="A217" s="95" t="s">
        <v>549</v>
      </c>
      <c r="B217" s="100">
        <v>2309.02</v>
      </c>
      <c r="C217" s="100">
        <f t="shared" si="179"/>
        <v>1154.51</v>
      </c>
      <c r="D217" s="100">
        <f t="shared" si="180"/>
        <v>692.70600000000002</v>
      </c>
      <c r="E217" s="100">
        <v>59.87</v>
      </c>
      <c r="F217" s="100">
        <f t="shared" si="181"/>
        <v>4216.1059999999998</v>
      </c>
      <c r="G217" s="223">
        <v>13.8</v>
      </c>
      <c r="H217" s="117">
        <f t="shared" si="182"/>
        <v>318.64476000000002</v>
      </c>
      <c r="I217" s="130">
        <f t="shared" si="183"/>
        <v>4534.7507599999999</v>
      </c>
      <c r="K217" s="141">
        <v>35</v>
      </c>
      <c r="M217" s="100">
        <f t="shared" si="173"/>
        <v>2879.7742710848202</v>
      </c>
      <c r="N217" s="122">
        <f t="shared" si="184"/>
        <v>575.95485421696401</v>
      </c>
      <c r="O217" s="122">
        <f t="shared" si="185"/>
        <v>863.93228132544607</v>
      </c>
      <c r="P217" s="100">
        <f t="shared" si="186"/>
        <v>4319.6614066272305</v>
      </c>
      <c r="Q217" s="221">
        <f t="shared" si="176"/>
        <v>13.8</v>
      </c>
      <c r="R217" s="117">
        <f t="shared" si="187"/>
        <v>397.40884940970523</v>
      </c>
      <c r="S217" s="130">
        <f t="shared" si="188"/>
        <v>4717.0702560369355</v>
      </c>
      <c r="T217" s="101">
        <f t="shared" si="189"/>
        <v>4.0204965098663115E-2</v>
      </c>
      <c r="U217" s="245">
        <f t="shared" si="171"/>
        <v>0.24718463724212869</v>
      </c>
      <c r="V217" s="100">
        <f t="shared" si="174"/>
        <v>3402.4424341915455</v>
      </c>
      <c r="W217" s="122">
        <f t="shared" si="190"/>
        <v>0</v>
      </c>
      <c r="X217" s="122">
        <f t="shared" si="191"/>
        <v>1020.7327302574636</v>
      </c>
      <c r="Y217" s="100">
        <f t="shared" si="192"/>
        <v>4423.1751644490087</v>
      </c>
      <c r="Z217" s="221">
        <f t="shared" si="177"/>
        <v>13.8</v>
      </c>
      <c r="AA217" s="117">
        <f t="shared" si="193"/>
        <v>469.53705591843334</v>
      </c>
      <c r="AB217" s="130">
        <f t="shared" si="194"/>
        <v>4892.7122203674417</v>
      </c>
      <c r="AC217" s="101">
        <f t="shared" si="195"/>
        <v>3.723539290213429E-2</v>
      </c>
      <c r="AD217" s="245">
        <f t="shared" si="172"/>
        <v>0.18149622640729923</v>
      </c>
      <c r="AE217" s="100">
        <f t="shared" si="175"/>
        <v>3572.5645559011223</v>
      </c>
      <c r="AF217" s="122">
        <f t="shared" si="196"/>
        <v>0</v>
      </c>
      <c r="AG217" s="122">
        <f t="shared" si="197"/>
        <v>1071.7693667703365</v>
      </c>
      <c r="AH217" s="100">
        <f t="shared" si="198"/>
        <v>4644.3339226714588</v>
      </c>
      <c r="AI217" s="221">
        <f t="shared" si="178"/>
        <v>13.8</v>
      </c>
      <c r="AJ217" s="117">
        <f t="shared" si="199"/>
        <v>493.0139087143549</v>
      </c>
      <c r="AK217" s="130">
        <f t="shared" si="200"/>
        <v>5137.3478313858141</v>
      </c>
      <c r="AL217" s="101">
        <f t="shared" si="201"/>
        <v>5.0000000000000044E-2</v>
      </c>
      <c r="AM217" s="298">
        <f t="shared" si="202"/>
        <v>4.9999999999999822E-2</v>
      </c>
      <c r="AN217" s="100">
        <f t="shared" si="203"/>
        <v>602.59707138581416</v>
      </c>
      <c r="AO217" s="101">
        <f t="shared" si="204"/>
        <v>0.13288427595650565</v>
      </c>
      <c r="AQ217" s="292">
        <f t="shared" si="205"/>
        <v>0.54722113966146768</v>
      </c>
      <c r="AR217" s="289"/>
    </row>
    <row r="218" spans="1:44" s="93" customFormat="1" x14ac:dyDescent="0.25">
      <c r="A218" s="95" t="s">
        <v>550</v>
      </c>
      <c r="B218" s="100">
        <v>2263.75</v>
      </c>
      <c r="C218" s="100">
        <f t="shared" si="179"/>
        <v>1131.875</v>
      </c>
      <c r="D218" s="100">
        <f t="shared" si="180"/>
        <v>679.125</v>
      </c>
      <c r="E218" s="100">
        <v>59.87</v>
      </c>
      <c r="F218" s="100">
        <f t="shared" si="181"/>
        <v>4134.62</v>
      </c>
      <c r="G218" s="223">
        <v>13.6</v>
      </c>
      <c r="H218" s="117">
        <f t="shared" si="182"/>
        <v>307.87</v>
      </c>
      <c r="I218" s="130">
        <f t="shared" si="183"/>
        <v>4442.49</v>
      </c>
      <c r="K218" s="141">
        <v>37</v>
      </c>
      <c r="M218" s="100">
        <f t="shared" si="173"/>
        <v>2824.1159725852999</v>
      </c>
      <c r="N218" s="122">
        <f t="shared" si="184"/>
        <v>564.82319451705996</v>
      </c>
      <c r="O218" s="122">
        <f t="shared" si="185"/>
        <v>847.23479177559</v>
      </c>
      <c r="P218" s="100">
        <f t="shared" si="186"/>
        <v>4236.1739588779501</v>
      </c>
      <c r="Q218" s="221">
        <f t="shared" si="176"/>
        <v>13.6</v>
      </c>
      <c r="R218" s="117">
        <f t="shared" si="187"/>
        <v>384.0797722716008</v>
      </c>
      <c r="S218" s="130">
        <f t="shared" si="188"/>
        <v>4620.2537311495507</v>
      </c>
      <c r="T218" s="101">
        <f t="shared" si="189"/>
        <v>4.0014435856817077E-2</v>
      </c>
      <c r="U218" s="245">
        <f t="shared" si="171"/>
        <v>0.24753880622210933</v>
      </c>
      <c r="V218" s="100">
        <f t="shared" si="174"/>
        <v>3336.6823645461113</v>
      </c>
      <c r="W218" s="122">
        <f t="shared" si="190"/>
        <v>0</v>
      </c>
      <c r="X218" s="122">
        <f t="shared" si="191"/>
        <v>1001.0047093638334</v>
      </c>
      <c r="Y218" s="100">
        <f t="shared" si="192"/>
        <v>4337.687073909945</v>
      </c>
      <c r="Z218" s="221">
        <f t="shared" si="177"/>
        <v>13.6</v>
      </c>
      <c r="AA218" s="117">
        <f t="shared" si="193"/>
        <v>453.78880157827115</v>
      </c>
      <c r="AB218" s="130">
        <f t="shared" si="194"/>
        <v>4791.4758754882159</v>
      </c>
      <c r="AC218" s="101">
        <f t="shared" si="195"/>
        <v>3.7059034914964206E-2</v>
      </c>
      <c r="AD218" s="245">
        <f t="shared" si="172"/>
        <v>0.18149622640729923</v>
      </c>
      <c r="AE218" s="100">
        <f t="shared" si="175"/>
        <v>3503.5164827734166</v>
      </c>
      <c r="AF218" s="122">
        <f t="shared" si="196"/>
        <v>0</v>
      </c>
      <c r="AG218" s="122">
        <f t="shared" si="197"/>
        <v>1051.0549448320248</v>
      </c>
      <c r="AH218" s="100">
        <f t="shared" si="198"/>
        <v>4554.5714276054414</v>
      </c>
      <c r="AI218" s="221">
        <f t="shared" si="178"/>
        <v>13.6</v>
      </c>
      <c r="AJ218" s="117">
        <f t="shared" si="199"/>
        <v>476.4782416571847</v>
      </c>
      <c r="AK218" s="130">
        <f t="shared" si="200"/>
        <v>5031.0496692626257</v>
      </c>
      <c r="AL218" s="101">
        <f t="shared" si="201"/>
        <v>4.9999999999999822E-2</v>
      </c>
      <c r="AM218" s="298">
        <f t="shared" si="202"/>
        <v>4.9999999999999822E-2</v>
      </c>
      <c r="AN218" s="100">
        <f t="shared" si="203"/>
        <v>588.5596692626259</v>
      </c>
      <c r="AO218" s="101">
        <f t="shared" si="204"/>
        <v>0.13248418550466656</v>
      </c>
      <c r="AQ218" s="292">
        <f t="shared" si="205"/>
        <v>0.54766051144049332</v>
      </c>
      <c r="AR218" s="289"/>
    </row>
    <row r="219" spans="1:44" s="93" customFormat="1" x14ac:dyDescent="0.25">
      <c r="A219" s="95" t="s">
        <v>551</v>
      </c>
      <c r="B219" s="100">
        <v>2219.36</v>
      </c>
      <c r="C219" s="100">
        <f t="shared" si="179"/>
        <v>1109.68</v>
      </c>
      <c r="D219" s="100">
        <f t="shared" si="180"/>
        <v>665.80799999999999</v>
      </c>
      <c r="E219" s="100">
        <v>59.87</v>
      </c>
      <c r="F219" s="100">
        <f t="shared" si="181"/>
        <v>4054.7179999999998</v>
      </c>
      <c r="G219" s="223">
        <v>11.2</v>
      </c>
      <c r="H219" s="117">
        <f t="shared" si="182"/>
        <v>248.56832</v>
      </c>
      <c r="I219" s="130">
        <f t="shared" si="183"/>
        <v>4303.2863200000002</v>
      </c>
      <c r="K219" s="141">
        <v>33</v>
      </c>
      <c r="M219" s="100">
        <f t="shared" si="173"/>
        <v>2769.5396114102682</v>
      </c>
      <c r="N219" s="122">
        <f t="shared" si="184"/>
        <v>553.90792228205362</v>
      </c>
      <c r="O219" s="122">
        <f t="shared" si="185"/>
        <v>830.86188342308049</v>
      </c>
      <c r="P219" s="100">
        <f t="shared" si="186"/>
        <v>4154.3094171154025</v>
      </c>
      <c r="Q219" s="221">
        <f t="shared" si="176"/>
        <v>11.2</v>
      </c>
      <c r="R219" s="117">
        <f t="shared" si="187"/>
        <v>310.18843647795001</v>
      </c>
      <c r="S219" s="130">
        <f t="shared" si="188"/>
        <v>4464.4978535933524</v>
      </c>
      <c r="T219" s="101">
        <f t="shared" si="189"/>
        <v>3.7462423274998935E-2</v>
      </c>
      <c r="U219" s="245">
        <f t="shared" ref="U219:U229" si="206">M219/B219-1</f>
        <v>0.24790012048981147</v>
      </c>
      <c r="V219" s="100">
        <f t="shared" si="174"/>
        <v>3272.2005997667693</v>
      </c>
      <c r="W219" s="122">
        <f t="shared" si="190"/>
        <v>0</v>
      </c>
      <c r="X219" s="122">
        <f t="shared" si="191"/>
        <v>981.66017993003072</v>
      </c>
      <c r="Y219" s="100">
        <f t="shared" si="192"/>
        <v>4253.8607796967999</v>
      </c>
      <c r="Z219" s="221">
        <f t="shared" si="177"/>
        <v>11.2</v>
      </c>
      <c r="AA219" s="117">
        <f t="shared" si="193"/>
        <v>366.48646717387811</v>
      </c>
      <c r="AB219" s="130">
        <f t="shared" si="194"/>
        <v>4620.3472468706777</v>
      </c>
      <c r="AC219" s="101">
        <f t="shared" si="195"/>
        <v>3.4908605264954096E-2</v>
      </c>
      <c r="AD219" s="245">
        <f t="shared" ref="AD219:AD229" si="207">V219/M219-1</f>
        <v>0.18149622640729901</v>
      </c>
      <c r="AE219" s="100">
        <f t="shared" si="175"/>
        <v>3435.8106297551076</v>
      </c>
      <c r="AF219" s="122">
        <f t="shared" si="196"/>
        <v>0</v>
      </c>
      <c r="AG219" s="122">
        <f t="shared" si="197"/>
        <v>1030.7431889265322</v>
      </c>
      <c r="AH219" s="100">
        <f t="shared" si="198"/>
        <v>4466.5538186816393</v>
      </c>
      <c r="AI219" s="221">
        <f t="shared" si="178"/>
        <v>11.2</v>
      </c>
      <c r="AJ219" s="117">
        <f t="shared" si="199"/>
        <v>384.81079053257201</v>
      </c>
      <c r="AK219" s="130">
        <f t="shared" si="200"/>
        <v>4851.3646092142117</v>
      </c>
      <c r="AL219" s="101">
        <f t="shared" si="201"/>
        <v>5.0000000000000044E-2</v>
      </c>
      <c r="AM219" s="298">
        <f t="shared" si="202"/>
        <v>5.0000000000000044E-2</v>
      </c>
      <c r="AN219" s="100">
        <f t="shared" si="203"/>
        <v>548.07828921421151</v>
      </c>
      <c r="AO219" s="101">
        <f t="shared" si="204"/>
        <v>0.12736272896064493</v>
      </c>
      <c r="AQ219" s="292">
        <f t="shared" si="205"/>
        <v>0.54810874745652227</v>
      </c>
      <c r="AR219" s="289"/>
    </row>
    <row r="220" spans="1:44" s="93" customFormat="1" x14ac:dyDescent="0.25">
      <c r="A220" s="95" t="s">
        <v>552</v>
      </c>
      <c r="B220" s="100">
        <v>2175.83</v>
      </c>
      <c r="C220" s="100">
        <f t="shared" si="179"/>
        <v>1087.915</v>
      </c>
      <c r="D220" s="100">
        <f t="shared" si="180"/>
        <v>652.74899999999991</v>
      </c>
      <c r="E220" s="100">
        <v>59.87</v>
      </c>
      <c r="F220" s="100">
        <f t="shared" si="181"/>
        <v>3976.3639999999996</v>
      </c>
      <c r="G220" s="223">
        <v>10.199999999999999</v>
      </c>
      <c r="H220" s="117">
        <f t="shared" si="182"/>
        <v>221.93465999999998</v>
      </c>
      <c r="I220" s="130">
        <f t="shared" si="183"/>
        <v>4198.2986599999995</v>
      </c>
      <c r="K220" s="141">
        <v>22</v>
      </c>
      <c r="M220" s="100">
        <f t="shared" si="173"/>
        <v>2716.0205980750766</v>
      </c>
      <c r="N220" s="122">
        <f t="shared" si="184"/>
        <v>543.20411961501532</v>
      </c>
      <c r="O220" s="122">
        <f t="shared" si="185"/>
        <v>814.80617942252297</v>
      </c>
      <c r="P220" s="100">
        <f t="shared" si="186"/>
        <v>4074.0308971126151</v>
      </c>
      <c r="Q220" s="221">
        <f t="shared" si="176"/>
        <v>10.199999999999999</v>
      </c>
      <c r="R220" s="117">
        <f t="shared" si="187"/>
        <v>277.03410100365778</v>
      </c>
      <c r="S220" s="130">
        <f t="shared" si="188"/>
        <v>4351.0649981162733</v>
      </c>
      <c r="T220" s="101">
        <f t="shared" si="189"/>
        <v>3.6387677601829704E-2</v>
      </c>
      <c r="U220" s="245">
        <f t="shared" si="206"/>
        <v>0.24826875172926033</v>
      </c>
      <c r="V220" s="100">
        <f t="shared" si="174"/>
        <v>3208.9680874701985</v>
      </c>
      <c r="W220" s="122">
        <f t="shared" si="190"/>
        <v>0</v>
      </c>
      <c r="X220" s="122">
        <f t="shared" si="191"/>
        <v>962.69042624105953</v>
      </c>
      <c r="Y220" s="100">
        <f t="shared" si="192"/>
        <v>4171.6585137112579</v>
      </c>
      <c r="Z220" s="221">
        <f t="shared" si="177"/>
        <v>10.199999999999999</v>
      </c>
      <c r="AA220" s="117">
        <f t="shared" si="193"/>
        <v>327.3147449219602</v>
      </c>
      <c r="AB220" s="130">
        <f t="shared" si="194"/>
        <v>4498.9732586332184</v>
      </c>
      <c r="AC220" s="101">
        <f t="shared" si="195"/>
        <v>3.3993576418872129E-2</v>
      </c>
      <c r="AD220" s="245">
        <f t="shared" si="207"/>
        <v>0.18149622640729901</v>
      </c>
      <c r="AE220" s="100">
        <f t="shared" si="175"/>
        <v>3369.4164918437082</v>
      </c>
      <c r="AF220" s="122">
        <f t="shared" si="196"/>
        <v>0</v>
      </c>
      <c r="AG220" s="122">
        <f t="shared" si="197"/>
        <v>1010.8249475531125</v>
      </c>
      <c r="AH220" s="100">
        <f t="shared" si="198"/>
        <v>4380.2414393968211</v>
      </c>
      <c r="AI220" s="221">
        <f t="shared" si="178"/>
        <v>10.199999999999999</v>
      </c>
      <c r="AJ220" s="117">
        <f t="shared" si="199"/>
        <v>343.68048216805823</v>
      </c>
      <c r="AK220" s="130">
        <f t="shared" si="200"/>
        <v>4723.9219215648791</v>
      </c>
      <c r="AL220" s="101">
        <f t="shared" si="201"/>
        <v>5.0000000000000044E-2</v>
      </c>
      <c r="AM220" s="298">
        <f t="shared" si="202"/>
        <v>4.9999999999999822E-2</v>
      </c>
      <c r="AN220" s="100">
        <f t="shared" si="203"/>
        <v>525.62326156487961</v>
      </c>
      <c r="AO220" s="101">
        <f t="shared" si="204"/>
        <v>0.12519911138596318</v>
      </c>
      <c r="AQ220" s="292">
        <f t="shared" si="205"/>
        <v>0.54856606069578429</v>
      </c>
      <c r="AR220" s="289"/>
    </row>
    <row r="221" spans="1:44" s="93" customFormat="1" x14ac:dyDescent="0.25">
      <c r="A221" s="95" t="s">
        <v>553</v>
      </c>
      <c r="B221" s="100">
        <v>2133.17</v>
      </c>
      <c r="C221" s="100">
        <f t="shared" si="179"/>
        <v>1066.585</v>
      </c>
      <c r="D221" s="100">
        <f t="shared" si="180"/>
        <v>639.95100000000002</v>
      </c>
      <c r="E221" s="100">
        <v>59.87</v>
      </c>
      <c r="F221" s="100">
        <f t="shared" si="181"/>
        <v>3899.576</v>
      </c>
      <c r="G221" s="223">
        <v>8.6999999999999993</v>
      </c>
      <c r="H221" s="117">
        <f t="shared" si="182"/>
        <v>185.58579</v>
      </c>
      <c r="I221" s="130">
        <f t="shared" si="183"/>
        <v>4085.1617900000001</v>
      </c>
      <c r="K221" s="141">
        <v>20</v>
      </c>
      <c r="M221" s="100">
        <f t="shared" si="173"/>
        <v>2663.5712273220502</v>
      </c>
      <c r="N221" s="122">
        <f t="shared" si="184"/>
        <v>532.71424546441006</v>
      </c>
      <c r="O221" s="122">
        <f t="shared" si="185"/>
        <v>799.07136819661503</v>
      </c>
      <c r="P221" s="100">
        <f t="shared" si="186"/>
        <v>3995.356840983075</v>
      </c>
      <c r="Q221" s="221">
        <f t="shared" si="176"/>
        <v>8.6999999999999993</v>
      </c>
      <c r="R221" s="117">
        <f t="shared" si="187"/>
        <v>231.73069677701835</v>
      </c>
      <c r="S221" s="130">
        <f t="shared" si="188"/>
        <v>4227.0875377600933</v>
      </c>
      <c r="T221" s="101">
        <f t="shared" si="189"/>
        <v>3.4741769128339151E-2</v>
      </c>
      <c r="U221" s="245">
        <f t="shared" si="206"/>
        <v>0.2486446121603294</v>
      </c>
      <c r="V221" s="100">
        <f t="shared" si="174"/>
        <v>3146.9993538480603</v>
      </c>
      <c r="W221" s="122">
        <f t="shared" si="190"/>
        <v>0</v>
      </c>
      <c r="X221" s="122">
        <f t="shared" si="191"/>
        <v>944.09980615441805</v>
      </c>
      <c r="Y221" s="100">
        <f t="shared" si="192"/>
        <v>4091.0991600024781</v>
      </c>
      <c r="Z221" s="221">
        <f t="shared" si="177"/>
        <v>8.6999999999999993</v>
      </c>
      <c r="AA221" s="117">
        <f t="shared" si="193"/>
        <v>273.78894378478122</v>
      </c>
      <c r="AB221" s="130">
        <f t="shared" si="194"/>
        <v>4364.8881037872598</v>
      </c>
      <c r="AC221" s="101">
        <f t="shared" si="195"/>
        <v>3.2599411485144225E-2</v>
      </c>
      <c r="AD221" s="245">
        <f t="shared" si="207"/>
        <v>0.18149622640729901</v>
      </c>
      <c r="AE221" s="100">
        <f t="shared" si="175"/>
        <v>3304.3493215404633</v>
      </c>
      <c r="AF221" s="122">
        <f t="shared" si="196"/>
        <v>0</v>
      </c>
      <c r="AG221" s="122">
        <f t="shared" si="197"/>
        <v>991.30479646213894</v>
      </c>
      <c r="AH221" s="100">
        <f t="shared" si="198"/>
        <v>4295.6541180026024</v>
      </c>
      <c r="AI221" s="221">
        <f t="shared" si="178"/>
        <v>8.6999999999999993</v>
      </c>
      <c r="AJ221" s="117">
        <f t="shared" si="199"/>
        <v>287.47839097402027</v>
      </c>
      <c r="AK221" s="130">
        <f t="shared" si="200"/>
        <v>4583.1325089766224</v>
      </c>
      <c r="AL221" s="101">
        <f t="shared" si="201"/>
        <v>4.9999999999999822E-2</v>
      </c>
      <c r="AM221" s="298">
        <f t="shared" si="202"/>
        <v>5.0000000000000044E-2</v>
      </c>
      <c r="AN221" s="100">
        <f t="shared" si="203"/>
        <v>497.97071897662227</v>
      </c>
      <c r="AO221" s="101">
        <f t="shared" si="204"/>
        <v>0.12189742893307098</v>
      </c>
      <c r="AQ221" s="292">
        <f t="shared" si="205"/>
        <v>0.54903234226079656</v>
      </c>
      <c r="AR221" s="289"/>
    </row>
    <row r="222" spans="1:44" s="93" customFormat="1" x14ac:dyDescent="0.25">
      <c r="A222" s="95" t="s">
        <v>554</v>
      </c>
      <c r="B222" s="100">
        <v>2091.34</v>
      </c>
      <c r="C222" s="100">
        <f t="shared" si="179"/>
        <v>1045.67</v>
      </c>
      <c r="D222" s="100">
        <f t="shared" si="180"/>
        <v>627.40200000000004</v>
      </c>
      <c r="E222" s="100">
        <v>59.87</v>
      </c>
      <c r="F222" s="100">
        <f t="shared" si="181"/>
        <v>3824.2820000000002</v>
      </c>
      <c r="G222" s="223">
        <v>7.1</v>
      </c>
      <c r="H222" s="117">
        <f t="shared" si="182"/>
        <v>148.48514</v>
      </c>
      <c r="I222" s="130">
        <f t="shared" si="183"/>
        <v>3972.7671399999999</v>
      </c>
      <c r="K222" s="141">
        <v>81</v>
      </c>
      <c r="M222" s="100">
        <f t="shared" si="173"/>
        <v>2612.1423201818925</v>
      </c>
      <c r="N222" s="122">
        <f t="shared" si="184"/>
        <v>522.4284640363785</v>
      </c>
      <c r="O222" s="122">
        <f t="shared" si="185"/>
        <v>783.64269605456775</v>
      </c>
      <c r="P222" s="100">
        <f t="shared" si="186"/>
        <v>3918.2134802728388</v>
      </c>
      <c r="Q222" s="221">
        <f t="shared" si="176"/>
        <v>7.1</v>
      </c>
      <c r="R222" s="117">
        <f t="shared" si="187"/>
        <v>185.46210473291436</v>
      </c>
      <c r="S222" s="130">
        <f t="shared" si="188"/>
        <v>4103.6755850057534</v>
      </c>
      <c r="T222" s="101">
        <f t="shared" si="189"/>
        <v>3.2951451819990929E-2</v>
      </c>
      <c r="U222" s="245">
        <f t="shared" si="206"/>
        <v>0.2490280490890493</v>
      </c>
      <c r="V222" s="100">
        <f t="shared" si="174"/>
        <v>3086.2362941337133</v>
      </c>
      <c r="W222" s="122">
        <f t="shared" si="190"/>
        <v>0</v>
      </c>
      <c r="X222" s="122">
        <f t="shared" si="191"/>
        <v>925.87088824011391</v>
      </c>
      <c r="Y222" s="100">
        <f t="shared" si="192"/>
        <v>4012.1071823738271</v>
      </c>
      <c r="Z222" s="221">
        <f t="shared" si="177"/>
        <v>7.1</v>
      </c>
      <c r="AA222" s="117">
        <f t="shared" si="193"/>
        <v>219.12277688349363</v>
      </c>
      <c r="AB222" s="130">
        <f t="shared" si="194"/>
        <v>4231.2299592573208</v>
      </c>
      <c r="AC222" s="101">
        <f t="shared" si="195"/>
        <v>3.1082957609425366E-2</v>
      </c>
      <c r="AD222" s="245">
        <f t="shared" si="207"/>
        <v>0.18149622640729923</v>
      </c>
      <c r="AE222" s="100">
        <f t="shared" si="175"/>
        <v>3240.5481088403985</v>
      </c>
      <c r="AF222" s="122">
        <f t="shared" si="196"/>
        <v>0</v>
      </c>
      <c r="AG222" s="122">
        <f t="shared" si="197"/>
        <v>972.16443265211956</v>
      </c>
      <c r="AH222" s="100">
        <f t="shared" si="198"/>
        <v>4212.7125414925176</v>
      </c>
      <c r="AI222" s="221">
        <f t="shared" si="178"/>
        <v>7.1</v>
      </c>
      <c r="AJ222" s="117">
        <f t="shared" si="199"/>
        <v>230.07891572766829</v>
      </c>
      <c r="AK222" s="130">
        <f t="shared" si="200"/>
        <v>4442.7914572201862</v>
      </c>
      <c r="AL222" s="101">
        <f t="shared" si="201"/>
        <v>4.9999999999999822E-2</v>
      </c>
      <c r="AM222" s="298">
        <f t="shared" si="202"/>
        <v>4.9999999999999822E-2</v>
      </c>
      <c r="AN222" s="100">
        <f t="shared" si="203"/>
        <v>470.02431722018628</v>
      </c>
      <c r="AO222" s="101">
        <f t="shared" si="204"/>
        <v>0.11831156990998126</v>
      </c>
      <c r="AQ222" s="292">
        <f t="shared" si="205"/>
        <v>0.54950802300936163</v>
      </c>
      <c r="AR222" s="289"/>
    </row>
    <row r="223" spans="1:44" s="93" customFormat="1" x14ac:dyDescent="0.25">
      <c r="A223" s="95" t="s">
        <v>555</v>
      </c>
      <c r="B223" s="100">
        <v>2050.33</v>
      </c>
      <c r="C223" s="100">
        <f t="shared" si="179"/>
        <v>1025.165</v>
      </c>
      <c r="D223" s="100">
        <f t="shared" si="180"/>
        <v>615.09899999999993</v>
      </c>
      <c r="E223" s="100">
        <v>59.87</v>
      </c>
      <c r="F223" s="100">
        <f t="shared" si="181"/>
        <v>3750.4639999999999</v>
      </c>
      <c r="G223" s="223">
        <v>6.1</v>
      </c>
      <c r="H223" s="117">
        <f t="shared" si="182"/>
        <v>125.07012999999999</v>
      </c>
      <c r="I223" s="130">
        <f t="shared" si="183"/>
        <v>3875.53413</v>
      </c>
      <c r="K223" s="141">
        <v>127</v>
      </c>
      <c r="M223" s="100">
        <f t="shared" si="173"/>
        <v>2561.7215819122807</v>
      </c>
      <c r="N223" s="122">
        <f t="shared" si="184"/>
        <v>512.34431638245621</v>
      </c>
      <c r="O223" s="122">
        <f t="shared" si="185"/>
        <v>768.51647457368415</v>
      </c>
      <c r="P223" s="100">
        <f t="shared" si="186"/>
        <v>3842.5823728684213</v>
      </c>
      <c r="Q223" s="221">
        <f t="shared" si="176"/>
        <v>6.1</v>
      </c>
      <c r="R223" s="117">
        <f t="shared" si="187"/>
        <v>156.26501649664911</v>
      </c>
      <c r="S223" s="130">
        <f t="shared" si="188"/>
        <v>3998.8473893650703</v>
      </c>
      <c r="T223" s="101">
        <f t="shared" si="189"/>
        <v>3.1818390763357796E-2</v>
      </c>
      <c r="U223" s="245">
        <f t="shared" si="206"/>
        <v>0.24941915784887358</v>
      </c>
      <c r="V223" s="100">
        <f t="shared" si="174"/>
        <v>3026.6643821354969</v>
      </c>
      <c r="W223" s="122">
        <f t="shared" si="190"/>
        <v>0</v>
      </c>
      <c r="X223" s="122">
        <f t="shared" si="191"/>
        <v>907.999314640649</v>
      </c>
      <c r="Y223" s="100">
        <f t="shared" si="192"/>
        <v>3934.663696776146</v>
      </c>
      <c r="Z223" s="221">
        <f t="shared" si="177"/>
        <v>6.1</v>
      </c>
      <c r="AA223" s="117">
        <f t="shared" si="193"/>
        <v>184.62652731026532</v>
      </c>
      <c r="AB223" s="130">
        <f t="shared" si="194"/>
        <v>4119.2902240864114</v>
      </c>
      <c r="AC223" s="101">
        <f t="shared" si="195"/>
        <v>3.0119387661969421E-2</v>
      </c>
      <c r="AD223" s="245">
        <f t="shared" si="207"/>
        <v>0.18149622640729923</v>
      </c>
      <c r="AE223" s="100">
        <f t="shared" si="175"/>
        <v>3177.9976012422712</v>
      </c>
      <c r="AF223" s="122">
        <f t="shared" si="196"/>
        <v>0</v>
      </c>
      <c r="AG223" s="122">
        <f t="shared" si="197"/>
        <v>953.39928037268135</v>
      </c>
      <c r="AH223" s="100">
        <f t="shared" si="198"/>
        <v>4131.3968816149527</v>
      </c>
      <c r="AI223" s="221">
        <f t="shared" si="178"/>
        <v>6.1</v>
      </c>
      <c r="AJ223" s="117">
        <f t="shared" si="199"/>
        <v>193.85785367577853</v>
      </c>
      <c r="AK223" s="130">
        <f t="shared" si="200"/>
        <v>4325.2547352907313</v>
      </c>
      <c r="AL223" s="101">
        <f t="shared" si="201"/>
        <v>4.9999999999999822E-2</v>
      </c>
      <c r="AM223" s="298">
        <f t="shared" si="202"/>
        <v>4.9999999999999822E-2</v>
      </c>
      <c r="AN223" s="100">
        <f t="shared" si="203"/>
        <v>449.72060529073133</v>
      </c>
      <c r="AO223" s="101">
        <f t="shared" si="204"/>
        <v>0.11604093531508419</v>
      </c>
      <c r="AQ223" s="292">
        <f t="shared" si="205"/>
        <v>0.5499932212094012</v>
      </c>
      <c r="AR223" s="289"/>
    </row>
    <row r="224" spans="1:44" s="93" customFormat="1" x14ac:dyDescent="0.25">
      <c r="A224" s="95" t="s">
        <v>556</v>
      </c>
      <c r="B224" s="100">
        <v>2010.12</v>
      </c>
      <c r="C224" s="100">
        <f t="shared" si="179"/>
        <v>1005.06</v>
      </c>
      <c r="D224" s="100">
        <f t="shared" si="180"/>
        <v>603.03599999999994</v>
      </c>
      <c r="E224" s="100">
        <v>59.87</v>
      </c>
      <c r="F224" s="100">
        <f t="shared" si="181"/>
        <v>3678.0859999999998</v>
      </c>
      <c r="G224" s="223">
        <v>7.8</v>
      </c>
      <c r="H224" s="117">
        <f t="shared" si="182"/>
        <v>156.78935999999999</v>
      </c>
      <c r="I224" s="130">
        <f t="shared" si="183"/>
        <v>3834.87536</v>
      </c>
      <c r="K224" s="141">
        <v>55</v>
      </c>
      <c r="M224" s="100">
        <f t="shared" si="173"/>
        <v>2512.2844230285673</v>
      </c>
      <c r="N224" s="122">
        <f t="shared" si="184"/>
        <v>502.45688460571347</v>
      </c>
      <c r="O224" s="122">
        <f t="shared" si="185"/>
        <v>753.68532690857012</v>
      </c>
      <c r="P224" s="100">
        <f t="shared" si="186"/>
        <v>3768.4266345428509</v>
      </c>
      <c r="Q224" s="221">
        <f t="shared" si="176"/>
        <v>7.8</v>
      </c>
      <c r="R224" s="117">
        <f t="shared" si="187"/>
        <v>195.95818499622825</v>
      </c>
      <c r="S224" s="130">
        <f t="shared" si="188"/>
        <v>3964.3848195390792</v>
      </c>
      <c r="T224" s="101">
        <f t="shared" si="189"/>
        <v>3.3771491217143401E-2</v>
      </c>
      <c r="U224" s="245">
        <f t="shared" si="206"/>
        <v>0.24981813176753986</v>
      </c>
      <c r="V224" s="100">
        <f t="shared" si="174"/>
        <v>2968.2545654700912</v>
      </c>
      <c r="W224" s="122">
        <f t="shared" si="190"/>
        <v>0</v>
      </c>
      <c r="X224" s="122">
        <f t="shared" si="191"/>
        <v>890.4763696410273</v>
      </c>
      <c r="Y224" s="100">
        <f t="shared" si="192"/>
        <v>3858.7309351111185</v>
      </c>
      <c r="Z224" s="221">
        <f t="shared" si="177"/>
        <v>7.8</v>
      </c>
      <c r="AA224" s="117">
        <f t="shared" si="193"/>
        <v>231.5238561066671</v>
      </c>
      <c r="AB224" s="130">
        <f t="shared" si="194"/>
        <v>4090.2547912177856</v>
      </c>
      <c r="AC224" s="101">
        <f t="shared" si="195"/>
        <v>3.1750190107261211E-2</v>
      </c>
      <c r="AD224" s="245">
        <f t="shared" si="207"/>
        <v>0.18149622640729923</v>
      </c>
      <c r="AE224" s="100">
        <f t="shared" si="175"/>
        <v>3116.6672937435956</v>
      </c>
      <c r="AF224" s="122">
        <f t="shared" si="196"/>
        <v>0</v>
      </c>
      <c r="AG224" s="122">
        <f t="shared" si="197"/>
        <v>935.0001881230786</v>
      </c>
      <c r="AH224" s="100">
        <f t="shared" si="198"/>
        <v>4051.6674818666743</v>
      </c>
      <c r="AI224" s="221">
        <f t="shared" si="178"/>
        <v>7.8</v>
      </c>
      <c r="AJ224" s="117">
        <f t="shared" si="199"/>
        <v>243.10004891200046</v>
      </c>
      <c r="AK224" s="130">
        <f t="shared" si="200"/>
        <v>4294.7675307786749</v>
      </c>
      <c r="AL224" s="101">
        <f t="shared" si="201"/>
        <v>5.0000000000000044E-2</v>
      </c>
      <c r="AM224" s="298">
        <f t="shared" si="202"/>
        <v>5.0000000000000044E-2</v>
      </c>
      <c r="AN224" s="100">
        <f t="shared" si="203"/>
        <v>459.89217077867488</v>
      </c>
      <c r="AO224" s="101">
        <f t="shared" si="204"/>
        <v>0.11992362922029232</v>
      </c>
      <c r="AQ224" s="292">
        <f t="shared" si="205"/>
        <v>0.55048817669770744</v>
      </c>
      <c r="AR224" s="289"/>
    </row>
    <row r="225" spans="1:44" s="93" customFormat="1" x14ac:dyDescent="0.25">
      <c r="A225" s="95" t="s">
        <v>557</v>
      </c>
      <c r="B225" s="100">
        <v>1970.73</v>
      </c>
      <c r="C225" s="100">
        <f t="shared" si="179"/>
        <v>985.36500000000001</v>
      </c>
      <c r="D225" s="100">
        <f t="shared" si="180"/>
        <v>591.21899999999994</v>
      </c>
      <c r="E225" s="100">
        <v>59.87</v>
      </c>
      <c r="F225" s="100">
        <f t="shared" si="181"/>
        <v>3607.1840000000002</v>
      </c>
      <c r="G225" s="223">
        <v>14.4</v>
      </c>
      <c r="H225" s="117">
        <f t="shared" si="182"/>
        <v>283.78512000000006</v>
      </c>
      <c r="I225" s="130">
        <f t="shared" si="183"/>
        <v>3890.9691200000002</v>
      </c>
      <c r="K225" s="141">
        <v>16</v>
      </c>
      <c r="M225" s="100">
        <f t="shared" si="173"/>
        <v>2463.8554330154002</v>
      </c>
      <c r="N225" s="122">
        <f t="shared" si="184"/>
        <v>492.77108660308005</v>
      </c>
      <c r="O225" s="122">
        <f t="shared" si="185"/>
        <v>739.15662990461999</v>
      </c>
      <c r="P225" s="100">
        <f t="shared" si="186"/>
        <v>3695.7831495231003</v>
      </c>
      <c r="Q225" s="221">
        <f t="shared" si="176"/>
        <v>14.4</v>
      </c>
      <c r="R225" s="117">
        <f t="shared" si="187"/>
        <v>354.79518235421767</v>
      </c>
      <c r="S225" s="130">
        <f t="shared" si="188"/>
        <v>4050.5783318773179</v>
      </c>
      <c r="T225" s="101">
        <f t="shared" si="189"/>
        <v>4.10204262626781E-2</v>
      </c>
      <c r="U225" s="245">
        <f t="shared" si="206"/>
        <v>0.25022475580896431</v>
      </c>
      <c r="V225" s="100">
        <f t="shared" si="174"/>
        <v>2911.0358965208175</v>
      </c>
      <c r="W225" s="122">
        <f t="shared" si="190"/>
        <v>0</v>
      </c>
      <c r="X225" s="122">
        <f t="shared" si="191"/>
        <v>873.31076895624517</v>
      </c>
      <c r="Y225" s="100">
        <f t="shared" si="192"/>
        <v>3784.3466654770627</v>
      </c>
      <c r="Z225" s="221">
        <f t="shared" si="177"/>
        <v>14.4</v>
      </c>
      <c r="AA225" s="117">
        <f t="shared" si="193"/>
        <v>419.18916909899775</v>
      </c>
      <c r="AB225" s="130">
        <f t="shared" si="194"/>
        <v>4203.5358345760606</v>
      </c>
      <c r="AC225" s="101">
        <f t="shared" si="195"/>
        <v>3.7761892294489119E-2</v>
      </c>
      <c r="AD225" s="245">
        <f t="shared" si="207"/>
        <v>0.18149622640729923</v>
      </c>
      <c r="AE225" s="100">
        <f t="shared" si="175"/>
        <v>3056.5876913468578</v>
      </c>
      <c r="AF225" s="122">
        <f t="shared" si="196"/>
        <v>0</v>
      </c>
      <c r="AG225" s="122">
        <f t="shared" si="197"/>
        <v>916.97630740405737</v>
      </c>
      <c r="AH225" s="100">
        <f t="shared" si="198"/>
        <v>3973.5639987509153</v>
      </c>
      <c r="AI225" s="221">
        <f t="shared" si="178"/>
        <v>14.4</v>
      </c>
      <c r="AJ225" s="117">
        <f t="shared" si="199"/>
        <v>440.14862755394756</v>
      </c>
      <c r="AK225" s="130">
        <f t="shared" si="200"/>
        <v>4413.7126263048631</v>
      </c>
      <c r="AL225" s="101">
        <f t="shared" si="201"/>
        <v>4.9999999999999822E-2</v>
      </c>
      <c r="AM225" s="298">
        <f t="shared" si="202"/>
        <v>4.9999999999999822E-2</v>
      </c>
      <c r="AN225" s="100">
        <f t="shared" si="203"/>
        <v>522.74350630486288</v>
      </c>
      <c r="AO225" s="101">
        <f t="shared" si="204"/>
        <v>0.13434789384935097</v>
      </c>
      <c r="AQ225" s="292">
        <f t="shared" si="205"/>
        <v>0.5509926227067421</v>
      </c>
      <c r="AR225" s="289"/>
    </row>
    <row r="226" spans="1:44" s="93" customFormat="1" x14ac:dyDescent="0.25">
      <c r="A226" s="95" t="s">
        <v>558</v>
      </c>
      <c r="B226" s="100">
        <v>1932.08</v>
      </c>
      <c r="C226" s="100">
        <f t="shared" si="179"/>
        <v>966.04</v>
      </c>
      <c r="D226" s="100">
        <f t="shared" si="180"/>
        <v>579.62399999999991</v>
      </c>
      <c r="E226" s="100">
        <v>59.87</v>
      </c>
      <c r="F226" s="100">
        <f t="shared" si="181"/>
        <v>3537.6139999999996</v>
      </c>
      <c r="G226" s="223">
        <v>9</v>
      </c>
      <c r="H226" s="117">
        <f t="shared" si="182"/>
        <v>173.88719999999998</v>
      </c>
      <c r="I226" s="130">
        <f t="shared" si="183"/>
        <v>3711.5011999999997</v>
      </c>
      <c r="K226" s="141">
        <v>20</v>
      </c>
      <c r="M226" s="100">
        <f t="shared" si="173"/>
        <v>2416.3362539341879</v>
      </c>
      <c r="N226" s="122">
        <f t="shared" si="184"/>
        <v>483.26725078683762</v>
      </c>
      <c r="O226" s="122">
        <f t="shared" si="185"/>
        <v>724.90087618025632</v>
      </c>
      <c r="P226" s="100">
        <f t="shared" si="186"/>
        <v>3624.5043809012814</v>
      </c>
      <c r="Q226" s="221">
        <f t="shared" si="176"/>
        <v>9</v>
      </c>
      <c r="R226" s="117">
        <f t="shared" si="187"/>
        <v>217.47026285407691</v>
      </c>
      <c r="S226" s="130">
        <f t="shared" si="188"/>
        <v>3841.9746437553581</v>
      </c>
      <c r="T226" s="101">
        <f t="shared" si="189"/>
        <v>3.515381963378017E-2</v>
      </c>
      <c r="U226" s="245">
        <f t="shared" si="206"/>
        <v>0.2506398564936172</v>
      </c>
      <c r="V226" s="100">
        <f t="shared" si="174"/>
        <v>2854.8921657543924</v>
      </c>
      <c r="W226" s="122">
        <f t="shared" si="190"/>
        <v>0</v>
      </c>
      <c r="X226" s="122">
        <f t="shared" si="191"/>
        <v>856.46764972631775</v>
      </c>
      <c r="Y226" s="100">
        <f t="shared" si="192"/>
        <v>3711.35981548071</v>
      </c>
      <c r="Z226" s="221">
        <f t="shared" si="177"/>
        <v>9</v>
      </c>
      <c r="AA226" s="117">
        <f t="shared" si="193"/>
        <v>256.9402949178953</v>
      </c>
      <c r="AB226" s="130">
        <f t="shared" si="194"/>
        <v>3968.3001103986053</v>
      </c>
      <c r="AC226" s="101">
        <f t="shared" si="195"/>
        <v>3.2880348871789922E-2</v>
      </c>
      <c r="AD226" s="245">
        <f t="shared" si="207"/>
        <v>0.18149622640729923</v>
      </c>
      <c r="AE226" s="100">
        <f t="shared" si="175"/>
        <v>2997.6367740421119</v>
      </c>
      <c r="AF226" s="122">
        <f t="shared" si="196"/>
        <v>0</v>
      </c>
      <c r="AG226" s="122">
        <f t="shared" si="197"/>
        <v>899.29103221263358</v>
      </c>
      <c r="AH226" s="100">
        <f t="shared" si="198"/>
        <v>3896.9278062547455</v>
      </c>
      <c r="AI226" s="221">
        <f t="shared" si="178"/>
        <v>9</v>
      </c>
      <c r="AJ226" s="117">
        <f t="shared" si="199"/>
        <v>269.78730966379004</v>
      </c>
      <c r="AK226" s="130">
        <f t="shared" si="200"/>
        <v>4166.715115918536</v>
      </c>
      <c r="AL226" s="101">
        <f t="shared" si="201"/>
        <v>5.0000000000000044E-2</v>
      </c>
      <c r="AM226" s="298">
        <f t="shared" si="202"/>
        <v>5.0000000000000044E-2</v>
      </c>
      <c r="AN226" s="100">
        <f t="shared" si="203"/>
        <v>455.21391591853626</v>
      </c>
      <c r="AO226" s="101">
        <f t="shared" si="204"/>
        <v>0.12264954027727004</v>
      </c>
      <c r="AQ226" s="292">
        <f t="shared" si="205"/>
        <v>0.55150758459386373</v>
      </c>
      <c r="AR226" s="289"/>
    </row>
    <row r="227" spans="1:44" s="93" customFormat="1" x14ac:dyDescent="0.25">
      <c r="A227" s="95" t="s">
        <v>559</v>
      </c>
      <c r="B227" s="100">
        <v>1894.2</v>
      </c>
      <c r="C227" s="100">
        <f t="shared" si="179"/>
        <v>947.1</v>
      </c>
      <c r="D227" s="100">
        <f t="shared" si="180"/>
        <v>568.26</v>
      </c>
      <c r="E227" s="100">
        <v>59.87</v>
      </c>
      <c r="F227" s="100">
        <f t="shared" si="181"/>
        <v>3469.4300000000003</v>
      </c>
      <c r="G227" s="223">
        <v>11.5</v>
      </c>
      <c r="H227" s="117">
        <f t="shared" si="182"/>
        <v>217.83300000000003</v>
      </c>
      <c r="I227" s="130">
        <f t="shared" si="183"/>
        <v>3687.2630000000004</v>
      </c>
      <c r="K227" s="141">
        <v>4</v>
      </c>
      <c r="M227" s="100">
        <f t="shared" si="173"/>
        <v>2369.7637700119039</v>
      </c>
      <c r="N227" s="122">
        <f t="shared" si="184"/>
        <v>473.9527540023808</v>
      </c>
      <c r="O227" s="122">
        <f t="shared" si="185"/>
        <v>710.92913100357111</v>
      </c>
      <c r="P227" s="100">
        <f t="shared" si="186"/>
        <v>3554.6456550178559</v>
      </c>
      <c r="Q227" s="221">
        <f t="shared" si="176"/>
        <v>11.5</v>
      </c>
      <c r="R227" s="117">
        <f t="shared" si="187"/>
        <v>272.52283355136899</v>
      </c>
      <c r="S227" s="130">
        <f t="shared" si="188"/>
        <v>3827.1684885692248</v>
      </c>
      <c r="T227" s="101">
        <f t="shared" si="189"/>
        <v>3.7942910112249706E-2</v>
      </c>
      <c r="U227" s="245">
        <f t="shared" si="206"/>
        <v>0.25106312428038424</v>
      </c>
      <c r="V227" s="100">
        <f t="shared" si="174"/>
        <v>2799.8669517457993</v>
      </c>
      <c r="W227" s="122">
        <f t="shared" si="190"/>
        <v>0</v>
      </c>
      <c r="X227" s="122">
        <f t="shared" si="191"/>
        <v>839.96008552373974</v>
      </c>
      <c r="Y227" s="100">
        <f t="shared" si="192"/>
        <v>3639.8270372695388</v>
      </c>
      <c r="Z227" s="221">
        <f t="shared" si="177"/>
        <v>11.5</v>
      </c>
      <c r="AA227" s="117">
        <f t="shared" si="193"/>
        <v>321.98469945076693</v>
      </c>
      <c r="AB227" s="130">
        <f t="shared" si="194"/>
        <v>3961.8117367203058</v>
      </c>
      <c r="AC227" s="101">
        <f t="shared" si="195"/>
        <v>3.5180904251596479E-2</v>
      </c>
      <c r="AD227" s="245">
        <f t="shared" si="207"/>
        <v>0.18149622640729923</v>
      </c>
      <c r="AE227" s="100">
        <f t="shared" si="175"/>
        <v>2939.8602993330887</v>
      </c>
      <c r="AF227" s="122">
        <f t="shared" si="196"/>
        <v>0</v>
      </c>
      <c r="AG227" s="122">
        <f t="shared" si="197"/>
        <v>881.9580897999266</v>
      </c>
      <c r="AH227" s="100">
        <f t="shared" si="198"/>
        <v>3821.8183891330154</v>
      </c>
      <c r="AI227" s="221">
        <f t="shared" si="178"/>
        <v>11.5</v>
      </c>
      <c r="AJ227" s="117">
        <f t="shared" si="199"/>
        <v>338.08393442330521</v>
      </c>
      <c r="AK227" s="130">
        <f t="shared" si="200"/>
        <v>4159.9023235563209</v>
      </c>
      <c r="AL227" s="101">
        <f t="shared" si="201"/>
        <v>5.0000000000000044E-2</v>
      </c>
      <c r="AM227" s="298">
        <f t="shared" si="202"/>
        <v>4.9999999999999822E-2</v>
      </c>
      <c r="AN227" s="100">
        <f t="shared" si="203"/>
        <v>472.63932355632051</v>
      </c>
      <c r="AO227" s="101">
        <f t="shared" si="204"/>
        <v>0.12818161426410879</v>
      </c>
      <c r="AQ227" s="292">
        <f t="shared" si="205"/>
        <v>0.55203267835132963</v>
      </c>
      <c r="AR227" s="289"/>
    </row>
    <row r="228" spans="1:44" s="93" customFormat="1" x14ac:dyDescent="0.25">
      <c r="A228" s="95" t="s">
        <v>560</v>
      </c>
      <c r="B228" s="100">
        <v>1857.05</v>
      </c>
      <c r="C228" s="100">
        <f t="shared" si="179"/>
        <v>928.52499999999998</v>
      </c>
      <c r="D228" s="100">
        <f t="shared" si="180"/>
        <v>557.11500000000001</v>
      </c>
      <c r="E228" s="100">
        <v>59.87</v>
      </c>
      <c r="F228" s="100">
        <f t="shared" si="181"/>
        <v>3402.5599999999995</v>
      </c>
      <c r="G228" s="223">
        <v>11.3</v>
      </c>
      <c r="H228" s="117">
        <f t="shared" si="182"/>
        <v>209.84665000000001</v>
      </c>
      <c r="I228" s="130">
        <f t="shared" si="183"/>
        <v>3612.4066499999994</v>
      </c>
      <c r="K228" s="141">
        <v>4</v>
      </c>
      <c r="M228" s="100">
        <f t="shared" si="173"/>
        <v>2324.088802279251</v>
      </c>
      <c r="N228" s="122">
        <f t="shared" si="184"/>
        <v>464.81776045585025</v>
      </c>
      <c r="O228" s="122">
        <f t="shared" si="185"/>
        <v>697.22664068377526</v>
      </c>
      <c r="P228" s="100">
        <f t="shared" si="186"/>
        <v>3486.1332034188763</v>
      </c>
      <c r="Q228" s="221">
        <f t="shared" si="176"/>
        <v>11.3</v>
      </c>
      <c r="R228" s="117">
        <f t="shared" si="187"/>
        <v>262.62203465755539</v>
      </c>
      <c r="S228" s="130">
        <f t="shared" si="188"/>
        <v>3748.7552380764319</v>
      </c>
      <c r="T228" s="101">
        <f t="shared" si="189"/>
        <v>3.7744529142762051E-2</v>
      </c>
      <c r="U228" s="245">
        <f t="shared" si="206"/>
        <v>0.2514950067468571</v>
      </c>
      <c r="V228" s="100">
        <f t="shared" si="174"/>
        <v>2745.9021497283948</v>
      </c>
      <c r="W228" s="122">
        <f t="shared" si="190"/>
        <v>0</v>
      </c>
      <c r="X228" s="122">
        <f t="shared" si="191"/>
        <v>823.77064491851843</v>
      </c>
      <c r="Y228" s="100">
        <f t="shared" si="192"/>
        <v>3569.6727946469132</v>
      </c>
      <c r="Z228" s="221">
        <f t="shared" si="177"/>
        <v>11.3</v>
      </c>
      <c r="AA228" s="117">
        <f t="shared" si="193"/>
        <v>310.28694291930861</v>
      </c>
      <c r="AB228" s="130">
        <f t="shared" si="194"/>
        <v>3879.959737566222</v>
      </c>
      <c r="AC228" s="101">
        <f t="shared" si="195"/>
        <v>3.499948413733045E-2</v>
      </c>
      <c r="AD228" s="245">
        <f t="shared" si="207"/>
        <v>0.18149622640729923</v>
      </c>
      <c r="AE228" s="100">
        <f t="shared" si="175"/>
        <v>2883.1972572148143</v>
      </c>
      <c r="AF228" s="122">
        <f t="shared" si="196"/>
        <v>0</v>
      </c>
      <c r="AG228" s="122">
        <f t="shared" si="197"/>
        <v>864.95917716444421</v>
      </c>
      <c r="AH228" s="100">
        <f t="shared" si="198"/>
        <v>3748.1564343792584</v>
      </c>
      <c r="AI228" s="221">
        <f t="shared" si="178"/>
        <v>11.3</v>
      </c>
      <c r="AJ228" s="117">
        <f t="shared" si="199"/>
        <v>325.80129006527403</v>
      </c>
      <c r="AK228" s="130">
        <f t="shared" si="200"/>
        <v>4073.9577244445322</v>
      </c>
      <c r="AL228" s="101">
        <f t="shared" si="201"/>
        <v>4.9999999999999822E-2</v>
      </c>
      <c r="AM228" s="298">
        <f t="shared" si="202"/>
        <v>4.9999999999999822E-2</v>
      </c>
      <c r="AN228" s="100">
        <f t="shared" si="203"/>
        <v>461.55107444453279</v>
      </c>
      <c r="AO228" s="101">
        <f t="shared" si="204"/>
        <v>0.12776830494555003</v>
      </c>
      <c r="AQ228" s="292">
        <f t="shared" si="205"/>
        <v>0.55256845923093856</v>
      </c>
      <c r="AR228" s="289"/>
    </row>
    <row r="229" spans="1:44" s="93" customFormat="1" x14ac:dyDescent="0.25">
      <c r="A229" s="95" t="s">
        <v>561</v>
      </c>
      <c r="B229" s="100">
        <v>1820.63</v>
      </c>
      <c r="C229" s="100">
        <f t="shared" si="179"/>
        <v>910.31500000000005</v>
      </c>
      <c r="D229" s="100">
        <f t="shared" si="180"/>
        <v>546.18899999999996</v>
      </c>
      <c r="E229" s="100">
        <v>59.87</v>
      </c>
      <c r="F229" s="100">
        <f t="shared" si="181"/>
        <v>3337.0039999999999</v>
      </c>
      <c r="G229" s="223">
        <v>7.8</v>
      </c>
      <c r="H229" s="117">
        <f t="shared" si="182"/>
        <v>142.00914</v>
      </c>
      <c r="I229" s="130">
        <f t="shared" si="183"/>
        <v>3479.01314</v>
      </c>
      <c r="K229" s="141">
        <v>11</v>
      </c>
      <c r="M229" s="100">
        <f t="shared" si="173"/>
        <v>2279.3113507362314</v>
      </c>
      <c r="N229" s="122">
        <f t="shared" si="184"/>
        <v>455.86227014724631</v>
      </c>
      <c r="O229" s="122">
        <f t="shared" si="185"/>
        <v>683.79340522086943</v>
      </c>
      <c r="P229" s="100">
        <f t="shared" si="186"/>
        <v>3418.967026104347</v>
      </c>
      <c r="Q229" s="221">
        <f t="shared" si="176"/>
        <v>7.8</v>
      </c>
      <c r="R229" s="117">
        <f t="shared" si="187"/>
        <v>177.78628535742604</v>
      </c>
      <c r="S229" s="130">
        <f t="shared" si="188"/>
        <v>3596.7533114617731</v>
      </c>
      <c r="T229" s="101">
        <f t="shared" si="189"/>
        <v>3.3842979811732787E-2</v>
      </c>
      <c r="U229" s="245">
        <f t="shared" si="206"/>
        <v>0.25193551173837148</v>
      </c>
      <c r="V229" s="100">
        <f t="shared" si="174"/>
        <v>2692.9977597021812</v>
      </c>
      <c r="W229" s="122">
        <f t="shared" si="190"/>
        <v>0</v>
      </c>
      <c r="X229" s="122">
        <f t="shared" si="191"/>
        <v>807.89932791065428</v>
      </c>
      <c r="Y229" s="100">
        <f t="shared" si="192"/>
        <v>3500.8970876128355</v>
      </c>
      <c r="Z229" s="221">
        <f t="shared" si="177"/>
        <v>7.8</v>
      </c>
      <c r="AA229" s="117">
        <f t="shared" si="193"/>
        <v>210.05382525677012</v>
      </c>
      <c r="AB229" s="130">
        <f t="shared" si="194"/>
        <v>3710.9509128696059</v>
      </c>
      <c r="AC229" s="101">
        <f t="shared" si="195"/>
        <v>3.1750190107261211E-2</v>
      </c>
      <c r="AD229" s="245">
        <f t="shared" si="207"/>
        <v>0.18149622640729901</v>
      </c>
      <c r="AE229" s="100">
        <f t="shared" si="175"/>
        <v>2827.6476476872899</v>
      </c>
      <c r="AF229" s="122">
        <f t="shared" si="196"/>
        <v>0</v>
      </c>
      <c r="AG229" s="122">
        <f t="shared" si="197"/>
        <v>848.294294306187</v>
      </c>
      <c r="AH229" s="100">
        <f t="shared" si="198"/>
        <v>3675.941941993477</v>
      </c>
      <c r="AI229" s="221">
        <f t="shared" si="178"/>
        <v>7.8</v>
      </c>
      <c r="AJ229" s="117">
        <f t="shared" si="199"/>
        <v>220.55651651960861</v>
      </c>
      <c r="AK229" s="130">
        <f t="shared" si="200"/>
        <v>3896.4984585130856</v>
      </c>
      <c r="AL229" s="101">
        <f t="shared" si="201"/>
        <v>4.9999999999999822E-2</v>
      </c>
      <c r="AM229" s="298">
        <f t="shared" si="202"/>
        <v>4.9999999999999822E-2</v>
      </c>
      <c r="AN229" s="100">
        <f t="shared" si="203"/>
        <v>417.48531851308553</v>
      </c>
      <c r="AO229" s="101">
        <f t="shared" si="204"/>
        <v>0.12000107550990324</v>
      </c>
      <c r="AQ229" s="292">
        <f t="shared" si="205"/>
        <v>0.55311493696538538</v>
      </c>
      <c r="AR229" s="289"/>
    </row>
    <row r="230" spans="1:44" ht="15" x14ac:dyDescent="0.25">
      <c r="K230" s="296">
        <f>SUM(K5:K229)</f>
        <v>38508</v>
      </c>
      <c r="M230" s="296">
        <f>K230+'TAB SEM TIDEM '!J455</f>
        <v>41375</v>
      </c>
      <c r="T230" s="294">
        <f>AVERAGE(T205:T229)</f>
        <v>4.2329014746107167E-2</v>
      </c>
      <c r="U230" s="297">
        <f>AVERAGE(U205:U229)</f>
        <v>0.24736582290235151</v>
      </c>
      <c r="AD230" s="297">
        <f>AVERAGE(AD205:AD229)</f>
        <v>0.18149622640729915</v>
      </c>
      <c r="AM230" s="297">
        <f>AVERAGE(AM205:AM229)</f>
        <v>4.9999999999999864E-2</v>
      </c>
      <c r="AN230" s="295" t="s">
        <v>58</v>
      </c>
      <c r="AO230" s="294">
        <f>AVERAGE(AO5:AO229)</f>
        <v>0.12617488303124536</v>
      </c>
      <c r="AQ230" s="293">
        <f>AVERAGE(AQ205:AQ229)</f>
        <v>0.54744591334399162</v>
      </c>
    </row>
    <row r="231" spans="1:44" x14ac:dyDescent="0.25">
      <c r="K231" s="92"/>
    </row>
  </sheetData>
  <mergeCells count="26">
    <mergeCell ref="U3:U4"/>
    <mergeCell ref="AD3:AD4"/>
    <mergeCell ref="AM3:AM4"/>
    <mergeCell ref="T3:T4"/>
    <mergeCell ref="A3:A4"/>
    <mergeCell ref="B3:B4"/>
    <mergeCell ref="E3:E4"/>
    <mergeCell ref="F3:F4"/>
    <mergeCell ref="G3:G4"/>
    <mergeCell ref="H3:H4"/>
    <mergeCell ref="K3:K4"/>
    <mergeCell ref="M3:M4"/>
    <mergeCell ref="P3:P4"/>
    <mergeCell ref="Q3:Q4"/>
    <mergeCell ref="R3:R4"/>
    <mergeCell ref="V3:V4"/>
    <mergeCell ref="Y3:Y4"/>
    <mergeCell ref="Z3:Z4"/>
    <mergeCell ref="AA3:AA4"/>
    <mergeCell ref="AC3:AC4"/>
    <mergeCell ref="AN3:AO3"/>
    <mergeCell ref="AE3:AE4"/>
    <mergeCell ref="AH3:AH4"/>
    <mergeCell ref="AI3:AI4"/>
    <mergeCell ref="AJ3:AJ4"/>
    <mergeCell ref="AL3:AL4"/>
  </mergeCells>
  <pageMargins left="0.59055118110236227" right="0.59055118110236227" top="0.19685039370078741" bottom="0.19685039370078741" header="0.19685039370078741" footer="0.11811023622047245"/>
  <pageSetup paperSize="9" scale="55"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Tab mar-2012</vt:lpstr>
      <vt:lpstr>TAB SEM TIDEM </vt:lpstr>
      <vt:lpstr>TAB COM TIDEM </vt:lpstr>
      <vt:lpstr>IMPACTO</vt:lpstr>
      <vt:lpstr>tabelas propostas</vt:lpstr>
      <vt:lpstr>Plan3</vt:lpstr>
      <vt:lpstr>Plan1</vt:lpstr>
      <vt:lpstr>IMPACTO!Area_de_impressao</vt:lpstr>
      <vt:lpstr>Plan1!Area_de_impressao</vt:lpstr>
      <vt:lpstr>'TAB COM TIDEM '!Area_de_impressao</vt:lpstr>
      <vt:lpstr>'TAB SEM TIDEM '!Area_de_impressao</vt:lpstr>
      <vt:lpstr>'TAB COM TIDEM '!Titulos_de_impressao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dayanne.lopes</dc:creator>
  <cp:lastModifiedBy>Glayton Amaro Oliveira</cp:lastModifiedBy>
  <cp:lastPrinted>2013-02-20T19:17:05Z</cp:lastPrinted>
  <dcterms:created xsi:type="dcterms:W3CDTF">2011-12-07T17:25:58Z</dcterms:created>
  <dcterms:modified xsi:type="dcterms:W3CDTF">2013-02-20T19:25:57Z</dcterms:modified>
</cp:coreProperties>
</file>